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s="1"/>
  <c r="G74" i="24"/>
  <c r="F74" i="24"/>
  <c r="E74" i="24"/>
  <c r="L73" i="24"/>
  <c r="H73" i="24" s="1"/>
  <c r="G73" i="24"/>
  <c r="F73" i="24"/>
  <c r="E73" i="24"/>
  <c r="L72" i="24"/>
  <c r="H72" i="24" s="1"/>
  <c r="I72" i="24" s="1"/>
  <c r="K72" i="24"/>
  <c r="J72" i="24"/>
  <c r="G72" i="24"/>
  <c r="F72" i="24"/>
  <c r="E72" i="24"/>
  <c r="L71" i="24"/>
  <c r="H71" i="24" s="1"/>
  <c r="I71" i="24" s="1"/>
  <c r="G71" i="24"/>
  <c r="F71" i="24"/>
  <c r="E71" i="24"/>
  <c r="L70" i="24"/>
  <c r="H70" i="24" s="1"/>
  <c r="I70" i="24" s="1"/>
  <c r="G70" i="24"/>
  <c r="F70" i="24"/>
  <c r="E70" i="24"/>
  <c r="L69" i="24"/>
  <c r="H69" i="24" s="1"/>
  <c r="G69" i="24"/>
  <c r="F69" i="24"/>
  <c r="E69" i="24"/>
  <c r="L68" i="24"/>
  <c r="H68" i="24" s="1"/>
  <c r="I68" i="24" s="1"/>
  <c r="K68" i="24"/>
  <c r="J68" i="24"/>
  <c r="G68" i="24"/>
  <c r="F68" i="24"/>
  <c r="E68" i="24"/>
  <c r="L67" i="24"/>
  <c r="H67" i="24" s="1"/>
  <c r="I67" i="24" s="1"/>
  <c r="G67" i="24"/>
  <c r="F67" i="24"/>
  <c r="E67" i="24"/>
  <c r="L66" i="24"/>
  <c r="H66" i="24" s="1"/>
  <c r="I66" i="24" s="1"/>
  <c r="G66" i="24"/>
  <c r="F66" i="24"/>
  <c r="E66" i="24"/>
  <c r="L65" i="24"/>
  <c r="H65" i="24" s="1"/>
  <c r="G65" i="24"/>
  <c r="F65" i="24"/>
  <c r="E65" i="24"/>
  <c r="L64" i="24"/>
  <c r="H64" i="24" s="1"/>
  <c r="I64" i="24" s="1"/>
  <c r="K64" i="24"/>
  <c r="J64" i="24"/>
  <c r="G64" i="24"/>
  <c r="F64" i="24"/>
  <c r="E64" i="24"/>
  <c r="L63" i="24"/>
  <c r="H63" i="24" s="1"/>
  <c r="I63" i="24" s="1"/>
  <c r="G63" i="24"/>
  <c r="F63" i="24"/>
  <c r="E63" i="24"/>
  <c r="L62" i="24"/>
  <c r="H62" i="24" s="1"/>
  <c r="I62" i="24" s="1"/>
  <c r="G62" i="24"/>
  <c r="F62" i="24"/>
  <c r="E62" i="24"/>
  <c r="L61" i="24"/>
  <c r="H61" i="24" s="1"/>
  <c r="G61" i="24"/>
  <c r="F61" i="24"/>
  <c r="E61" i="24"/>
  <c r="L60" i="24"/>
  <c r="H60" i="24" s="1"/>
  <c r="I60" i="24" s="1"/>
  <c r="K60" i="24"/>
  <c r="J60" i="24"/>
  <c r="G60" i="24"/>
  <c r="F60" i="24"/>
  <c r="E60" i="24"/>
  <c r="L59" i="24"/>
  <c r="H59" i="24" s="1"/>
  <c r="I59" i="24" s="1"/>
  <c r="G59" i="24"/>
  <c r="F59" i="24"/>
  <c r="E59" i="24"/>
  <c r="L58" i="24"/>
  <c r="H58" i="24" s="1"/>
  <c r="I58" i="24" s="1"/>
  <c r="G58" i="24"/>
  <c r="F58" i="24"/>
  <c r="E58" i="24"/>
  <c r="L57" i="24"/>
  <c r="H57" i="24" s="1"/>
  <c r="G57" i="24"/>
  <c r="F57" i="24"/>
  <c r="E57" i="24"/>
  <c r="L56" i="24"/>
  <c r="H56" i="24" s="1"/>
  <c r="I56" i="24" s="1"/>
  <c r="K56" i="24"/>
  <c r="J56" i="24"/>
  <c r="G56" i="24"/>
  <c r="F56" i="24"/>
  <c r="E56" i="24"/>
  <c r="L55" i="24"/>
  <c r="H55" i="24" s="1"/>
  <c r="I55" i="24" s="1"/>
  <c r="G55" i="24"/>
  <c r="F55" i="24"/>
  <c r="E55" i="24"/>
  <c r="L54" i="24"/>
  <c r="H54" i="24" s="1"/>
  <c r="I54" i="24" s="1"/>
  <c r="G54" i="24"/>
  <c r="F54" i="24"/>
  <c r="E54" i="24"/>
  <c r="L53" i="24"/>
  <c r="H53" i="24" s="1"/>
  <c r="G53" i="24"/>
  <c r="F53" i="24"/>
  <c r="E53" i="24"/>
  <c r="L52" i="24"/>
  <c r="H52" i="24" s="1"/>
  <c r="I52" i="24" s="1"/>
  <c r="K52" i="24"/>
  <c r="J52" i="24"/>
  <c r="G52" i="24"/>
  <c r="F52" i="24"/>
  <c r="E52" i="24"/>
  <c r="L51" i="24"/>
  <c r="H51" i="24" s="1"/>
  <c r="I51" i="24" s="1"/>
  <c r="G51" i="24"/>
  <c r="F51" i="24"/>
  <c r="E51" i="24"/>
  <c r="K44" i="24"/>
  <c r="I44" i="24"/>
  <c r="H44" i="24"/>
  <c r="G44" i="24"/>
  <c r="D44" i="24"/>
  <c r="C44" i="24"/>
  <c r="M44" i="24" s="1"/>
  <c r="B44" i="24"/>
  <c r="J44" i="24" s="1"/>
  <c r="M43" i="24"/>
  <c r="L43" i="24"/>
  <c r="K43" i="24"/>
  <c r="H43" i="24"/>
  <c r="F43" i="24"/>
  <c r="E43" i="24"/>
  <c r="D43" i="24"/>
  <c r="C43" i="24"/>
  <c r="B43" i="24"/>
  <c r="J43" i="24" s="1"/>
  <c r="L42" i="24"/>
  <c r="I42" i="24"/>
  <c r="H42" i="24"/>
  <c r="G42" i="24"/>
  <c r="D42" i="24"/>
  <c r="C42" i="24"/>
  <c r="M42" i="24" s="1"/>
  <c r="B42" i="24"/>
  <c r="K42" i="24" s="1"/>
  <c r="M41" i="24"/>
  <c r="L41" i="24"/>
  <c r="K41" i="24"/>
  <c r="H41" i="24"/>
  <c r="F41" i="24"/>
  <c r="E41" i="24"/>
  <c r="D41" i="24"/>
  <c r="C41" i="24"/>
  <c r="B41" i="24"/>
  <c r="J41" i="24" s="1"/>
  <c r="L40" i="24"/>
  <c r="I40" i="24"/>
  <c r="H40" i="24"/>
  <c r="G40" i="24"/>
  <c r="D40" i="24"/>
  <c r="C40" i="24"/>
  <c r="M40" i="24" s="1"/>
  <c r="B40" i="24"/>
  <c r="K40" i="24" s="1"/>
  <c r="M36" i="24"/>
  <c r="L36" i="24"/>
  <c r="K36" i="24"/>
  <c r="J36" i="24"/>
  <c r="I36" i="24"/>
  <c r="H36" i="24"/>
  <c r="G36" i="24"/>
  <c r="F36" i="24"/>
  <c r="E36" i="24"/>
  <c r="D36" i="24"/>
  <c r="B29" i="24"/>
  <c r="M28" i="24"/>
  <c r="K57" i="15"/>
  <c r="L57" i="15" s="1"/>
  <c r="C38" i="24"/>
  <c r="C37" i="24"/>
  <c r="M37" i="24" s="1"/>
  <c r="C35" i="24"/>
  <c r="C34" i="24"/>
  <c r="C33" i="24"/>
  <c r="C32" i="24"/>
  <c r="C31" i="24"/>
  <c r="C30" i="24"/>
  <c r="M30" i="24" s="1"/>
  <c r="C29" i="24"/>
  <c r="C28" i="24"/>
  <c r="C27" i="24"/>
  <c r="C26" i="24"/>
  <c r="C25" i="24"/>
  <c r="C24" i="24"/>
  <c r="C23" i="24"/>
  <c r="I23" i="24" s="1"/>
  <c r="C22" i="24"/>
  <c r="C21" i="24"/>
  <c r="C20" i="24"/>
  <c r="E20" i="24" s="1"/>
  <c r="C19" i="24"/>
  <c r="C18" i="24"/>
  <c r="C17" i="24"/>
  <c r="C16" i="24"/>
  <c r="C15" i="24"/>
  <c r="C9" i="24"/>
  <c r="C8" i="24"/>
  <c r="C7" i="24"/>
  <c r="B38" i="24"/>
  <c r="B37" i="24"/>
  <c r="B35" i="24"/>
  <c r="B34" i="24"/>
  <c r="B33" i="24"/>
  <c r="B32" i="24"/>
  <c r="F32" i="24" s="1"/>
  <c r="B31" i="24"/>
  <c r="B30" i="24"/>
  <c r="B28" i="24"/>
  <c r="B27" i="24"/>
  <c r="B26" i="24"/>
  <c r="B25" i="24"/>
  <c r="B24" i="24"/>
  <c r="B23" i="24"/>
  <c r="B22" i="24"/>
  <c r="B21" i="24"/>
  <c r="B20" i="24"/>
  <c r="B19" i="24"/>
  <c r="B18" i="24"/>
  <c r="B17" i="24"/>
  <c r="B16" i="24"/>
  <c r="F16" i="24" s="1"/>
  <c r="B15" i="24"/>
  <c r="B9" i="24"/>
  <c r="B8" i="24"/>
  <c r="B7" i="24"/>
  <c r="F19" i="24" l="1"/>
  <c r="D19" i="24"/>
  <c r="H19" i="24"/>
  <c r="J19" i="24"/>
  <c r="K19" i="24"/>
  <c r="F23" i="24"/>
  <c r="D23" i="24"/>
  <c r="H23" i="24"/>
  <c r="K23" i="24"/>
  <c r="J23" i="24"/>
  <c r="G7" i="24"/>
  <c r="M7" i="24"/>
  <c r="E7" i="24"/>
  <c r="L7" i="24"/>
  <c r="I7" i="24"/>
  <c r="K20" i="24"/>
  <c r="J20" i="24"/>
  <c r="H20" i="24"/>
  <c r="D20" i="24"/>
  <c r="F20" i="24"/>
  <c r="K30" i="24"/>
  <c r="J30" i="24"/>
  <c r="H30" i="24"/>
  <c r="D30" i="24"/>
  <c r="F30" i="24"/>
  <c r="G27" i="24"/>
  <c r="M27" i="24"/>
  <c r="E27" i="24"/>
  <c r="L27" i="24"/>
  <c r="I27" i="24"/>
  <c r="K8" i="24"/>
  <c r="J8" i="24"/>
  <c r="H8" i="24"/>
  <c r="D8" i="24"/>
  <c r="F8" i="24"/>
  <c r="F9" i="24"/>
  <c r="D9" i="24"/>
  <c r="H9" i="24"/>
  <c r="K9" i="24"/>
  <c r="J9" i="24"/>
  <c r="F17" i="24"/>
  <c r="D17" i="24"/>
  <c r="H17" i="24"/>
  <c r="J17" i="24"/>
  <c r="K17" i="24"/>
  <c r="F27" i="24"/>
  <c r="D27" i="24"/>
  <c r="H27" i="24"/>
  <c r="K27" i="24"/>
  <c r="J27" i="24"/>
  <c r="K34" i="24"/>
  <c r="J34" i="24"/>
  <c r="H34" i="24"/>
  <c r="D34" i="24"/>
  <c r="F34" i="24"/>
  <c r="F21" i="24"/>
  <c r="D21" i="24"/>
  <c r="H21" i="24"/>
  <c r="J21" i="24"/>
  <c r="K21" i="24"/>
  <c r="F31" i="24"/>
  <c r="D31" i="24"/>
  <c r="H31" i="24"/>
  <c r="K31" i="24"/>
  <c r="J31" i="24"/>
  <c r="B45" i="24"/>
  <c r="B39" i="24"/>
  <c r="G25" i="24"/>
  <c r="M25" i="24"/>
  <c r="E25" i="24"/>
  <c r="L25" i="24"/>
  <c r="I25" i="24"/>
  <c r="F7" i="24"/>
  <c r="D7" i="24"/>
  <c r="H7" i="24"/>
  <c r="K7" i="24"/>
  <c r="J7" i="24"/>
  <c r="F35" i="24"/>
  <c r="D35" i="24"/>
  <c r="H35" i="24"/>
  <c r="J35" i="24"/>
  <c r="K35" i="24"/>
  <c r="I22" i="24"/>
  <c r="L22" i="24"/>
  <c r="M22" i="24"/>
  <c r="G22" i="24"/>
  <c r="E22" i="24"/>
  <c r="C39" i="24"/>
  <c r="C45" i="24"/>
  <c r="F15" i="24"/>
  <c r="D15" i="24"/>
  <c r="H15" i="24"/>
  <c r="K15" i="24"/>
  <c r="J15" i="24"/>
  <c r="F25" i="24"/>
  <c r="D25" i="24"/>
  <c r="H25" i="24"/>
  <c r="K25" i="24"/>
  <c r="J25" i="24"/>
  <c r="G19" i="24"/>
  <c r="M19" i="24"/>
  <c r="E19" i="24"/>
  <c r="L19" i="24"/>
  <c r="I19" i="24"/>
  <c r="G35" i="24"/>
  <c r="M35" i="24"/>
  <c r="E35" i="24"/>
  <c r="L35" i="24"/>
  <c r="I35" i="24"/>
  <c r="K22" i="24"/>
  <c r="J22" i="24"/>
  <c r="H22" i="24"/>
  <c r="D22" i="24"/>
  <c r="F22" i="24"/>
  <c r="G21" i="24"/>
  <c r="M21" i="24"/>
  <c r="E21" i="24"/>
  <c r="L21" i="24"/>
  <c r="I21" i="24"/>
  <c r="F33" i="24"/>
  <c r="D33" i="24"/>
  <c r="H33" i="24"/>
  <c r="J33" i="24"/>
  <c r="K33" i="24"/>
  <c r="G33" i="24"/>
  <c r="M33" i="24"/>
  <c r="E33" i="24"/>
  <c r="L33" i="24"/>
  <c r="I33" i="24"/>
  <c r="I18" i="24"/>
  <c r="L18" i="24"/>
  <c r="M18" i="24"/>
  <c r="G18" i="24"/>
  <c r="D38" i="24"/>
  <c r="K38" i="24"/>
  <c r="J38" i="24"/>
  <c r="F38" i="24"/>
  <c r="H38" i="24"/>
  <c r="G31" i="24"/>
  <c r="M31" i="24"/>
  <c r="E31" i="24"/>
  <c r="L31" i="24"/>
  <c r="I31" i="24"/>
  <c r="I34" i="24"/>
  <c r="L34" i="24"/>
  <c r="M34" i="24"/>
  <c r="G34" i="24"/>
  <c r="M38" i="24"/>
  <c r="E38" i="24"/>
  <c r="L38" i="24"/>
  <c r="I38" i="24"/>
  <c r="G30" i="24"/>
  <c r="I65" i="24"/>
  <c r="J65" i="24"/>
  <c r="K65" i="24"/>
  <c r="F29" i="24"/>
  <c r="D29" i="24"/>
  <c r="H29" i="24"/>
  <c r="K29" i="24"/>
  <c r="J29" i="24"/>
  <c r="K28" i="24"/>
  <c r="J28" i="24"/>
  <c r="H28" i="24"/>
  <c r="D28" i="24"/>
  <c r="F28" i="24"/>
  <c r="I16" i="24"/>
  <c r="L16" i="24"/>
  <c r="M16" i="24"/>
  <c r="E16" i="24"/>
  <c r="I28" i="24"/>
  <c r="L28" i="24"/>
  <c r="E28" i="24"/>
  <c r="G28" i="24"/>
  <c r="G16" i="24"/>
  <c r="I30" i="24"/>
  <c r="L30" i="24"/>
  <c r="E30" i="24"/>
  <c r="K18" i="24"/>
  <c r="J18" i="24"/>
  <c r="H18" i="24"/>
  <c r="D18" i="24"/>
  <c r="K26" i="24"/>
  <c r="J26" i="24"/>
  <c r="H26" i="24"/>
  <c r="D26" i="24"/>
  <c r="F26" i="24"/>
  <c r="E18" i="24"/>
  <c r="G38" i="24"/>
  <c r="I53" i="24"/>
  <c r="J53" i="24"/>
  <c r="K53" i="24"/>
  <c r="I69" i="24"/>
  <c r="J69" i="24"/>
  <c r="K69" i="24"/>
  <c r="I24" i="24"/>
  <c r="L24" i="24"/>
  <c r="M24" i="24"/>
  <c r="G24" i="24"/>
  <c r="E24" i="24"/>
  <c r="K32" i="24"/>
  <c r="J32" i="24"/>
  <c r="H32" i="24"/>
  <c r="D32" i="24"/>
  <c r="I8" i="24"/>
  <c r="L8" i="24"/>
  <c r="E8" i="24"/>
  <c r="G8" i="24"/>
  <c r="G17" i="24"/>
  <c r="M17" i="24"/>
  <c r="E17" i="24"/>
  <c r="L17" i="24"/>
  <c r="I17" i="24"/>
  <c r="G23" i="24"/>
  <c r="M23" i="24"/>
  <c r="E23" i="24"/>
  <c r="L23" i="24"/>
  <c r="I26" i="24"/>
  <c r="L26" i="24"/>
  <c r="G26" i="24"/>
  <c r="E26" i="24"/>
  <c r="M26" i="24"/>
  <c r="G29" i="24"/>
  <c r="M29" i="24"/>
  <c r="E29" i="24"/>
  <c r="L29" i="24"/>
  <c r="I29" i="24"/>
  <c r="I32" i="24"/>
  <c r="L32" i="24"/>
  <c r="M32" i="24"/>
  <c r="E32" i="24"/>
  <c r="F18" i="24"/>
  <c r="G32" i="24"/>
  <c r="B14" i="24"/>
  <c r="B6" i="24"/>
  <c r="H37" i="24"/>
  <c r="F37" i="24"/>
  <c r="J37" i="24"/>
  <c r="K37" i="24"/>
  <c r="D37" i="24"/>
  <c r="G15" i="24"/>
  <c r="M15" i="24"/>
  <c r="E15" i="24"/>
  <c r="L15" i="24"/>
  <c r="I15" i="24"/>
  <c r="I37" i="24"/>
  <c r="G37" i="24"/>
  <c r="E37" i="24"/>
  <c r="L37" i="24"/>
  <c r="I61" i="24"/>
  <c r="J61" i="24"/>
  <c r="K61" i="24"/>
  <c r="K16" i="24"/>
  <c r="J16" i="24"/>
  <c r="H16" i="24"/>
  <c r="D16" i="24"/>
  <c r="K24" i="24"/>
  <c r="J24" i="24"/>
  <c r="H24" i="24"/>
  <c r="D24" i="24"/>
  <c r="F24" i="24"/>
  <c r="G9" i="24"/>
  <c r="M9" i="24"/>
  <c r="E9" i="24"/>
  <c r="L9" i="24"/>
  <c r="I9" i="24"/>
  <c r="C14" i="24"/>
  <c r="C6" i="24"/>
  <c r="I20" i="24"/>
  <c r="L20" i="24"/>
  <c r="M20" i="24"/>
  <c r="G20" i="24"/>
  <c r="M8" i="24"/>
  <c r="E34" i="24"/>
  <c r="I57" i="24"/>
  <c r="J57" i="24"/>
  <c r="K57" i="24"/>
  <c r="I73" i="24"/>
  <c r="J73" i="24"/>
  <c r="K73" i="24"/>
  <c r="I41" i="24"/>
  <c r="G41" i="24"/>
  <c r="I43" i="24"/>
  <c r="G43" i="24"/>
  <c r="J51" i="24"/>
  <c r="J55" i="24"/>
  <c r="J59" i="24"/>
  <c r="J63" i="24"/>
  <c r="J67" i="24"/>
  <c r="J71" i="24"/>
  <c r="J75" i="24"/>
  <c r="K51" i="24"/>
  <c r="K55" i="24"/>
  <c r="K59" i="24"/>
  <c r="K63" i="24"/>
  <c r="K67" i="24"/>
  <c r="K71" i="24"/>
  <c r="K75" i="24"/>
  <c r="K77" i="24" s="1"/>
  <c r="J54" i="24"/>
  <c r="J58" i="24"/>
  <c r="J62" i="24"/>
  <c r="J66" i="24"/>
  <c r="J70" i="24"/>
  <c r="J74" i="24"/>
  <c r="I77" i="24"/>
  <c r="K54" i="24"/>
  <c r="K58" i="24"/>
  <c r="K62" i="24"/>
  <c r="K66" i="24"/>
  <c r="K70" i="24"/>
  <c r="K74" i="24"/>
  <c r="F40" i="24"/>
  <c r="F42" i="24"/>
  <c r="F44" i="24"/>
  <c r="J40" i="24"/>
  <c r="J42" i="24"/>
  <c r="L44" i="24"/>
  <c r="E40" i="24"/>
  <c r="E42" i="24"/>
  <c r="E44" i="24"/>
  <c r="I79" i="24" l="1"/>
  <c r="I39" i="24"/>
  <c r="G39" i="24"/>
  <c r="E39" i="24"/>
  <c r="M39" i="24"/>
  <c r="L39" i="24"/>
  <c r="I6" i="24"/>
  <c r="L6" i="24"/>
  <c r="G6" i="24"/>
  <c r="E6" i="24"/>
  <c r="M6" i="24"/>
  <c r="H39" i="24"/>
  <c r="F39" i="24"/>
  <c r="J39" i="24"/>
  <c r="D39" i="24"/>
  <c r="K39" i="24"/>
  <c r="J77" i="24"/>
  <c r="I14" i="24"/>
  <c r="L14" i="24"/>
  <c r="E14" i="24"/>
  <c r="M14" i="24"/>
  <c r="G14" i="24"/>
  <c r="K6" i="24"/>
  <c r="J6" i="24"/>
  <c r="H6" i="24"/>
  <c r="D6" i="24"/>
  <c r="F6" i="24"/>
  <c r="H45" i="24"/>
  <c r="F45" i="24"/>
  <c r="J45" i="24"/>
  <c r="K45" i="24"/>
  <c r="D45" i="24"/>
  <c r="K79" i="24"/>
  <c r="K14" i="24"/>
  <c r="J14" i="24"/>
  <c r="H14" i="24"/>
  <c r="D14" i="24"/>
  <c r="F14" i="24"/>
  <c r="I45" i="24"/>
  <c r="G45" i="24"/>
  <c r="M45" i="24"/>
  <c r="L45" i="24"/>
  <c r="E45" i="24"/>
  <c r="J79" i="24" l="1"/>
  <c r="J78" i="24"/>
  <c r="K78" i="24"/>
  <c r="I78" i="24"/>
  <c r="I83" i="24" l="1"/>
  <c r="I82" i="24"/>
  <c r="I81" i="24"/>
</calcChain>
</file>

<file path=xl/sharedStrings.xml><?xml version="1.0" encoding="utf-8"?>
<sst xmlns="http://schemas.openxmlformats.org/spreadsheetml/2006/main" count="1675" uniqueCount="522">
  <si>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</si>
  <si>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</si>
  <si>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</si>
  <si>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</si>
  <si>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</si>
  <si>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</si>
  <si>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</si>
  <si>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</si>
  <si>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</si>
  <si>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</si>
  <si>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</si>
  <si>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</si>
  <si>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</si>
  <si>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Nagold – Pforzheim (647)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</si>
  <si>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</si>
  <si>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</si>
  <si>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</si>
  <si>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</si>
  <si>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</si>
  <si>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</si>
  <si>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</si>
  <si>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</si>
  <si>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</si>
  <si>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</si>
  <si>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</si>
  <si>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</si>
  <si>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</si>
  <si>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</si>
  <si>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</si>
  <si>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</si>
  <si>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</si>
  <si>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</si>
  <si>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</si>
  <si>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</si>
  <si>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</si>
  <si>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</si>
  <si>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</si>
  <si>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</si>
  <si>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</si>
  <si>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</si>
  <si>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</si>
  <si>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</si>
  <si>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</si>
  <si>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</si>
  <si>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</si>
  <si>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</si>
  <si>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</si>
  <si>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</si>
  <si>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</si>
  <si>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</si>
  <si>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</si>
  <si>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</si>
  <si>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</si>
  <si>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</si>
  <si>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</si>
  <si>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</si>
  <si>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</si>
  <si>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</si>
  <si>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</si>
  <si>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</si>
  <si>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</si>
  <si>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</si>
  <si>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</si>
  <si>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</si>
  <si>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</si>
  <si>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</si>
  <si>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</si>
  <si>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</si>
  <si>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</si>
  <si>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</si>
  <si>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</si>
  <si>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</si>
  <si>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</si>
  <si>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</si>
  <si>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</si>
  <si>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</si>
  <si>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</si>
  <si>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</si>
  <si>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</si>
  <si>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</si>
  <si>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</si>
  <si>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</si>
  <si>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</si>
  <si>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</si>
  <si>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</si>
  <si>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</si>
  <si>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</si>
  <si>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</si>
  <si>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</si>
  <si>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</si>
  <si>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</si>
  <si>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</si>
  <si>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Nagold – Pforzheim (647);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</si>
  <si>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</si>
  <si>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</si>
  <si>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</si>
  <si>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</si>
  <si>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</si>
  <si>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</si>
  <si>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</si>
  <si>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</si>
  <si>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</si>
  <si>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</si>
  <si>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</si>
  <si>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</si>
  <si>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</si>
  <si>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</si>
  <si>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</si>
  <si>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</si>
  <si>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</si>
  <si>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</si>
  <si>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</si>
  <si>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</si>
  <si>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</si>
  <si>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</si>
  <si>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</si>
  <si>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</si>
  <si>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</si>
  <si>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</si>
  <si>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</si>
  <si>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</si>
  <si>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</si>
  <si>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</si>
  <si>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</si>
  <si>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</si>
  <si>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</si>
  <si>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</si>
  <si>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</si>
  <si>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</si>
  <si>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</si>
  <si>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</si>
  <si>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</si>
  <si>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</si>
  <si>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</si>
  <si>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</si>
  <si>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</si>
  <si>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</si>
  <si>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</si>
  <si>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</si>
  <si>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</si>
  <si>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</si>
  <si>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</si>
  <si>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</si>
  <si>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</si>
  <si>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</si>
  <si>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</si>
  <si>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</si>
  <si>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</si>
  <si>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</si>
  <si>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</si>
  <si>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</si>
  <si>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</si>
  <si>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</si>
  <si>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</si>
  <si>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</si>
  <si>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</si>
  <si>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</si>
  <si>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</si>
  <si>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</si>
  <si>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</si>
  <si>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</si>
  <si>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</si>
  <si>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</si>
  <si>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</si>
  <si>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</si>
  <si>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</si>
  <si>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</si>
  <si>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</si>
  <si>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</si>
  <si>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</si>
  <si>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</si>
  <si>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</si>
  <si>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</si>
  <si>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</si>
  <si>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</si>
  <si>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</si>
  <si>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</si>
  <si>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</si>
  <si>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</si>
  <si>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</si>
  <si>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</si>
  <si>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</si>
  <si>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</si>
  <si>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Nagold – Pforzheim (647)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</si>
  <si>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</si>
  <si>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</si>
  <si>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</si>
  <si>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</si>
  <si>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</si>
  <si>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</si>
  <si>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</si>
  <si>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</si>
  <si>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</si>
  <si>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</si>
  <si>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</si>
  <si>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</si>
  <si>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</si>
  <si>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</si>
  <si>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</si>
  <si>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</si>
  <si>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</si>
  <si>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</si>
  <si>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</si>
  <si>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</si>
  <si>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</si>
  <si>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</si>
  <si>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</si>
  <si>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</si>
  <si>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</si>
  <si>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</si>
  <si>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</si>
  <si>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</si>
  <si>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</si>
  <si>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</si>
  <si>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</si>
  <si>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</si>
  <si>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</si>
  <si>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</si>
  <si>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</si>
  <si>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</si>
  <si>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</si>
  <si>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</si>
  <si>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</si>
  <si>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</si>
  <si>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</si>
  <si>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</si>
  <si>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</si>
  <si>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</si>
  <si>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</si>
  <si>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</si>
  <si>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</si>
  <si>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</si>
  <si>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</si>
  <si>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</si>
  <si>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</si>
  <si>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</si>
  <si>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</si>
  <si>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</si>
  <si>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</si>
  <si>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</si>
  <si>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</si>
  <si>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</si>
  <si>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</si>
  <si>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</si>
  <si>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</si>
  <si>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</si>
  <si>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</si>
  <si>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</si>
  <si>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</si>
  <si>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</si>
  <si>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</si>
  <si>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</si>
  <si>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</si>
  <si>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</si>
  <si>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</si>
  <si>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</si>
  <si>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</si>
  <si>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</si>
  <si>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</si>
  <si>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</si>
  <si>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</si>
  <si>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</si>
  <si>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</si>
  <si>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</si>
  <si>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</si>
  <si>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</si>
  <si>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</si>
  <si>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</si>
  <si>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</si>
  <si>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</si>
  <si>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</si>
  <si>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</si>
  <si>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</si>
  <si>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</si>
  <si>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</si>
  <si>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</si>
  <si>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</si>
  <si>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</si>
  <si>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</si>
  <si>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</si>
  <si>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</si>
  <si>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</si>
  <si>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</si>
  <si>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</si>
  <si>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</si>
  <si>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</si>
  <si>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</si>
  <si>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</si>
  <si>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</si>
  <si>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</si>
  <si>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</si>
  <si>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</si>
  <si>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</si>
  <si>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</si>
  <si>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</si>
  <si>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</si>
  <si>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</si>
  <si>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</si>
  <si>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</si>
  <si>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</si>
  <si>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</si>
  <si>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</si>
  <si>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</si>
  <si>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</si>
  <si>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</si>
  <si>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</si>
  <si>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</si>
  <si>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</si>
  <si>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</si>
  <si>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</si>
  <si>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</si>
  <si>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</si>
  <si>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</si>
  <si>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</si>
  <si>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</si>
  <si>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</si>
  <si>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</si>
  <si>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</si>
  <si>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</si>
  <si>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</si>
  <si>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</si>
  <si>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</si>
  <si>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</si>
  <si>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</si>
  <si>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</si>
  <si>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</si>
  <si>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</si>
  <si>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Nagold – Pforzheim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</si>
  <si>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</si>
  <si>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</si>
  <si>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</si>
  <si>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</si>
  <si>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</si>
  <si>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</si>
  <si>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</si>
  <si>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</si>
  <si>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</si>
  <si>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</si>
  <si>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</si>
  <si>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</si>
  <si>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</si>
  <si>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</si>
  <si>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</si>
  <si>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</si>
  <si>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</si>
  <si>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</si>
  <si>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</si>
  <si>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</si>
  <si>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</si>
  <si>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</si>
  <si>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</si>
  <si>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</si>
  <si>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</si>
  <si>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</si>
  <si>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</si>
  <si>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</si>
  <si>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</si>
  <si>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</si>
  <si>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</si>
  <si>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</si>
  <si>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</si>
  <si>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</si>
  <si>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</si>
  <si>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</si>
  <si>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</si>
  <si>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</si>
  <si>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</si>
  <si>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</si>
  <si>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</si>
  <si>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</si>
  <si>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</si>
  <si>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</si>
  <si>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</si>
  <si>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</si>
  <si>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Nagold – Pforzheim (647);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</si>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</sst>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{11EBFB0A-5DDF-4D62-B225-5D08E6E48F6A}</c15:txfldGUID>
                      <c15:f>Daten_Diagramme!$D$6</c15:f>
                      <c15:dlblFieldTableCache>
                        <c:ptCount val="1"/>
                        <c:pt idx="0">
                          <c:v>0.6</c:v>
                        </c:pt>
                      </c15:dlblFieldTableCache>
                    </c15:dlblFTEntry>
                  </c15:dlblFieldTable>
                  <c15:showDataLabelsRange val="0"/>
                </c:ext>
                <c:ext xmlns:c16="http://schemas.microsoft.com/office/drawing/2014/chart" uri="{C3380CC4-5D6E-409C-BE32-E72D297353CC}">
                  <c16:uniqueId val="{00000000-7DAD-4E10-BA28-E4B065687DCE}"/>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{F922EF2F-AC10-409E-9092-637E7C282476}</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7DAD-4E10-BA28-E4B065687DC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{F195A83E-6F90-41E3-9AA4-358E6CAF42BF}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DAD-4E10-BA28-E4B065687DC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{3F19FA0E-7060-4C79-96C0-0049C0A4527B}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DAD-4E10-BA28-E4B065687DC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0.56230288591002242</c:v>
                </c:pt>
                <c:pt idx="1">
                  <c:v>0.77822269034374059</c:v>
                </c:pt>
                <c:pt idx="2">
                  <c:v>1.1186464311118853</c:v>
                </c:pt>
                <c:pt idx="3">
                  <c:v>1.0875687030768</c:v>
                </c:pt>
              </c:numCache>
            </c:numRef>
          </c:val>
          <c:extLst>
            <c:ext xmlns:c16="http://schemas.microsoft.com/office/drawing/2014/chart" uri="{C3380CC4-5D6E-409C-BE32-E72D297353CC}">
              <c16:uniqueId val="{00000004-7DAD-4E10-BA28-E4B065687DC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{109FC210-9D42-4831-ADB9-01CE398AE350}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DAD-4E10-BA28-E4B065687DC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{1C022B81-60D3-47D5-B67B-42F1F50C92DA}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DAD-4E10-BA28-E4B065687DC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{46E7659F-0FE5-4CC1-B0FE-536E24BFA9BA}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DAD-4E10-BA28-E4B065687DC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{0EE506BA-4F2E-4343-A573-DFCF4F6B41FE}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DAD-4E10-BA28-E4B065687DC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DAD-4E10-BA28-E4B065687DC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DAD-4E10-BA28-E4B065687DC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{10E0F618-85A5-4BE1-A6F8-EE6655CE2B8F}</c15:txfldGUID>
                      <c15:f>Daten_Diagramme!$E$6</c15:f>
                      <c15:dlblFieldTableCache>
                        <c:ptCount val="1"/>
                        <c:pt idx="0">
                          <c:v>-2.6</c:v>
                        </c:pt>
                      </c15:dlblFieldTableCache>
                    </c15:dlblFTEntry>
                  </c15:dlblFieldTable>
                  <c15:showDataLabelsRange val="0"/>
                </c:ext>
                <c:ext xmlns:c16="http://schemas.microsoft.com/office/drawing/2014/chart" uri="{C3380CC4-5D6E-409C-BE32-E72D297353CC}">
                  <c16:uniqueId val="{00000000-D997-40D2-BDFA-F0EEE600D27B}"/>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{67E3DD66-F4D0-44AC-BBEF-5C41053FFDC2}</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D997-40D2-BDFA-F0EEE600D27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{39D6E2EB-F8D0-45E3-902C-EB79B65D4175}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997-40D2-BDFA-F0EEE600D27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{48AB4FD4-E480-4FBD-9DD0-213A9CE16449}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997-40D2-BDFA-F0EEE600D27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-2.6060956134687916</c:v>
                </c:pt>
                <c:pt idx="1">
                  <c:v>-2.6975865719528453</c:v>
                </c:pt>
                <c:pt idx="2">
                  <c:v>-2.7637010795899166</c:v>
                </c:pt>
                <c:pt idx="3">
                  <c:v>-2.8655893304673015</c:v>
                </c:pt>
              </c:numCache>
            </c:numRef>
          </c:val>
          <c:extLst>
            <c:ext xmlns:c16="http://schemas.microsoft.com/office/drawing/2014/chart" uri="{C3380CC4-5D6E-409C-BE32-E72D297353CC}">
              <c16:uniqueId val="{00000004-D997-40D2-BDFA-F0EEE600D27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{87950C44-1DE8-420B-A50F-8A43E2A55CE1}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997-40D2-BDFA-F0EEE600D27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{1D5EEA09-E87E-4C07-8885-4213D6C08BA1}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997-40D2-BDFA-F0EEE600D27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{28A3E80B-812A-418C-AF08-5BACC9AB9723}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997-40D2-BDFA-F0EEE600D27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{63DEBA77-5624-47EA-ABF4-1424151A4265}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997-40D2-BDFA-F0EEE600D27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997-40D2-BDFA-F0EEE600D27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997-40D2-BDFA-F0EEE600D27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{9F1ECBE1-9378-4C88-BC9C-8E0E331887FE}</c15:txfldGUID>
                      <c15:f>Daten_Diagramme!$D$14</c15:f>
                      <c15:dlblFieldTableCache>
                        <c:ptCount val="1"/>
                        <c:pt idx="0">
                          <c:v>0.6</c:v>
                        </c:pt>
                      </c15:dlblFieldTableCache>
                    </c15:dlblFTEntry>
                  </c15:dlblFieldTable>
                  <c15:showDataLabelsRange val="0"/>
                </c:ext>
                <c:ext xmlns:c16="http://schemas.microsoft.com/office/drawing/2014/chart" uri="{C3380CC4-5D6E-409C-BE32-E72D297353CC}">
                  <c16:uniqueId val="{00000000-B756-4B01-9FA8-E80E30DF8850}"/>
                </c:ext>
              </c:extLst>
            </c:dLbl>
            <c:dLbl>
              <c:idx val="1"/>
              <c:tx>
                <c:strRef>
                  <c:f>Daten_Diagramme!$D$15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{B3CECE41-7B9D-469C-A277-DF2DDEED5079}</c15:txfldGUID>
                      <c15:f>Daten_Diagramme!$D$15</c15:f>
                      <c15:dlblFieldTableCache>
                        <c:ptCount val="1"/>
                        <c:pt idx="0">
                          <c:v>1.2</c:v>
                        </c:pt>
                      </c15:dlblFieldTableCache>
                    </c15:dlblFTEntry>
                  </c15:dlblFieldTable>
                  <c15:showDataLabelsRange val="0"/>
                </c:ext>
                <c:ext xmlns:c16="http://schemas.microsoft.com/office/drawing/2014/chart" uri="{C3380CC4-5D6E-409C-BE32-E72D297353CC}">
                  <c16:uniqueId val="{00000001-B756-4B01-9FA8-E80E30DF8850}"/>
                </c:ext>
              </c:extLst>
            </c:dLbl>
            <c:dLbl>
              <c:idx val="2"/>
              <c:tx>
                <c:strRef>
                  <c:f>Daten_Diagramme!$D$16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{8EDD7496-DE6B-46CC-A57F-C057B974E295}</c15:txfldGUID>
                      <c15:f>Daten_Diagramme!$D$16</c15:f>
                      <c15:dlblFieldTableCache>
                        <c:ptCount val="1"/>
                        <c:pt idx="0">
                          <c:v>1.9</c:v>
                        </c:pt>
                      </c15:dlblFieldTableCache>
                    </c15:dlblFTEntry>
                  </c15:dlblFieldTable>
                  <c15:showDataLabelsRange val="0"/>
                </c:ext>
                <c:ext xmlns:c16="http://schemas.microsoft.com/office/drawing/2014/chart" uri="{C3380CC4-5D6E-409C-BE32-E72D297353CC}">
                  <c16:uniqueId val="{00000002-B756-4B01-9FA8-E80E30DF8850}"/>
                </c:ext>
              </c:extLst>
            </c:dLbl>
            <c:dLbl>
              <c:idx val="3"/>
              <c:tx>
                <c:strRef>
                  <c:f>Daten_Diagramme!$D$17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{7AEDE2DB-8493-456D-91DB-6249E3CDD4BE}</c15:txfldGUID>
                      <c15:f>Daten_Diagramme!$D$17</c15:f>
                      <c15:dlblFieldTableCache>
                        <c:ptCount val="1"/>
                        <c:pt idx="0">
                          <c:v>-1.2</c:v>
                        </c:pt>
                      </c15:dlblFieldTableCache>
                    </c15:dlblFTEntry>
                  </c15:dlblFieldTable>
                  <c15:showDataLabelsRange val="0"/>
                </c:ext>
                <c:ext xmlns:c16="http://schemas.microsoft.com/office/drawing/2014/chart" uri="{C3380CC4-5D6E-409C-BE32-E72D297353CC}">
                  <c16:uniqueId val="{00000003-B756-4B01-9FA8-E80E30DF8850}"/>
                </c:ext>
              </c:extLst>
            </c:dLbl>
            <c:dLbl>
              <c:idx val="4"/>
              <c:tx>
                <c:strRef>
                  <c:f>Daten_Diagramme!$D$18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{6E2BCC68-1EEC-484D-AD6A-CAFC5BAEB2D0}</c15:txfldGUID>
                      <c15:f>Daten_Diagramme!$D$18</c15:f>
                      <c15:dlblFieldTableCache>
                        <c:ptCount val="1"/>
                        <c:pt idx="0">
                          <c:v>-0.2</c:v>
                        </c:pt>
                      </c15:dlblFieldTableCache>
                    </c15:dlblFTEntry>
                  </c15:dlblFieldTable>
                  <c15:showDataLabelsRange val="0"/>
                </c:ext>
                <c:ext xmlns:c16="http://schemas.microsoft.com/office/drawing/2014/chart" uri="{C3380CC4-5D6E-409C-BE32-E72D297353CC}">
                  <c16:uniqueId val="{00000004-B756-4B01-9FA8-E80E30DF8850}"/>
                </c:ext>
              </c:extLst>
            </c:dLbl>
            <c:dLbl>
              <c:idx val="5"/>
              <c:tx>
                <c:strRef>
                  <c:f>Daten_Diagramme!$D$19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{08EA47FF-4E17-474F-9AE2-823F56AEE8AA}</c15:txfldGUID>
                      <c15:f>Daten_Diagramme!$D$19</c15:f>
                      <c15:dlblFieldTableCache>
                        <c:ptCount val="1"/>
                        <c:pt idx="0">
                          <c:v>-1.7</c:v>
                        </c:pt>
                      </c15:dlblFieldTableCache>
                    </c15:dlblFTEntry>
                  </c15:dlblFieldTable>
                  <c15:showDataLabelsRange val="0"/>
                </c:ext>
                <c:ext xmlns:c16="http://schemas.microsoft.com/office/drawing/2014/chart" uri="{C3380CC4-5D6E-409C-BE32-E72D297353CC}">
                  <c16:uniqueId val="{00000005-B756-4B01-9FA8-E80E30DF8850}"/>
                </c:ext>
              </c:extLst>
            </c:dLbl>
            <c:dLbl>
              <c:idx val="6"/>
              <c:tx>
                <c:strRef>
                  <c:f>Daten_Diagramme!$D$20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{C154263C-50D4-4FF7-99D7-D2CBFCCD1B2F}</c15:txfldGUID>
                      <c15:f>Daten_Diagramme!$D$20</c15:f>
                      <c15:dlblFieldTableCache>
                        <c:ptCount val="1"/>
                        <c:pt idx="0">
                          <c:v>1.0</c:v>
                        </c:pt>
                      </c15:dlblFieldTableCache>
                    </c15:dlblFTEntry>
                  </c15:dlblFieldTable>
                  <c15:showDataLabelsRange val="0"/>
                </c:ext>
                <c:ext xmlns:c16="http://schemas.microsoft.com/office/drawing/2014/chart" uri="{C3380CC4-5D6E-409C-BE32-E72D297353CC}">
                  <c16:uniqueId val="{00000006-B756-4B01-9FA8-E80E30DF8850}"/>
                </c:ext>
              </c:extLst>
            </c:dLbl>
            <c:dLbl>
              <c:idx val="7"/>
              <c:tx>
                <c:strRef>
                  <c:f>Daten_Diagramme!$D$21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{F063654F-5517-400C-B80F-F719823A391B}</c15:txfldGUID>
                      <c15:f>Daten_Diagramme!$D$21</c15:f>
                      <c15:dlblFieldTableCache>
                        <c:ptCount val="1"/>
                        <c:pt idx="0">
                          <c:v>2.8</c:v>
                        </c:pt>
                      </c15:dlblFieldTableCache>
                    </c15:dlblFTEntry>
                  </c15:dlblFieldTable>
                  <c15:showDataLabelsRange val="0"/>
                </c:ext>
                <c:ext xmlns:c16="http://schemas.microsoft.com/office/drawing/2014/chart" uri="{C3380CC4-5D6E-409C-BE32-E72D297353CC}">
                  <c16:uniqueId val="{00000007-B756-4B01-9FA8-E80E30DF8850}"/>
                </c:ext>
              </c:extLst>
            </c:dLbl>
            <c:dLbl>
              <c:idx val="8"/>
              <c:tx>
                <c:strRef>
                  <c:f>Daten_Diagramme!$D$22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{B5DBF43E-D03B-40A6-B967-63EBE552C7CC}</c15:txfldGUID>
                      <c15:f>Daten_Diagramme!$D$22</c15:f>
                      <c15:dlblFieldTableCache>
                        <c:ptCount val="1"/>
                        <c:pt idx="0">
                          <c:v>1.7</c:v>
                        </c:pt>
                      </c15:dlblFieldTableCache>
                    </c15:dlblFTEntry>
                  </c15:dlblFieldTable>
                  <c15:showDataLabelsRange val="0"/>
                </c:ext>
                <c:ext xmlns:c16="http://schemas.microsoft.com/office/drawing/2014/chart" uri="{C3380CC4-5D6E-409C-BE32-E72D297353CC}">
                  <c16:uniqueId val="{00000008-B756-4B01-9FA8-E80E30DF8850}"/>
                </c:ext>
              </c:extLst>
            </c:dLbl>
            <c:dLbl>
              <c:idx val="9"/>
              <c:tx>
                <c:strRef>
                  <c:f>Daten_Diagramme!$D$23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{3229557B-C506-4144-A405-9B48E406F101}</c15:txfldGUID>
                      <c15:f>Daten_Diagramme!$D$23</c15:f>
                      <c15:dlblFieldTableCache>
                        <c:ptCount val="1"/>
                        <c:pt idx="0">
                          <c:v>2.3</c:v>
                        </c:pt>
                      </c15:dlblFieldTableCache>
                    </c15:dlblFTEntry>
                  </c15:dlblFieldTable>
                  <c15:showDataLabelsRange val="0"/>
                </c:ext>
                <c:ext xmlns:c16="http://schemas.microsoft.com/office/drawing/2014/chart" uri="{C3380CC4-5D6E-409C-BE32-E72D297353CC}">
                  <c16:uniqueId val="{00000009-B756-4B01-9FA8-E80E30DF8850}"/>
                </c:ext>
              </c:extLst>
            </c:dLbl>
            <c:dLbl>
              <c:idx val="10"/>
              <c:tx>
                <c:strRef>
                  <c:f>Daten_Diagramme!$D$24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{F78C0362-D38D-488D-B1A8-E2B335547D53}</c15:txfldGUID>
                      <c15:f>Daten_Diagramme!$D$24</c15:f>
                      <c15:dlblFieldTableCache>
                        <c:ptCount val="1"/>
                        <c:pt idx="0">
                          <c:v>0.8</c:v>
                        </c:pt>
                      </c15:dlblFieldTableCache>
                    </c15:dlblFTEntry>
                  </c15:dlblFieldTable>
                  <c15:showDataLabelsRange val="0"/>
                </c:ext>
                <c:ext xmlns:c16="http://schemas.microsoft.com/office/drawing/2014/chart" uri="{C3380CC4-5D6E-409C-BE32-E72D297353CC}">
                  <c16:uniqueId val="{0000000A-B756-4B01-9FA8-E80E30DF8850}"/>
                </c:ext>
              </c:extLst>
            </c:dLbl>
            <c:dLbl>
              <c:idx val="11"/>
              <c:tx>
                <c:strRef>
                  <c:f>Daten_Diagramme!$D$25</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{7F816A50-D1D7-45E8-9B59-AEAA03BA2463}</c15:txfldGUID>
                      <c15:f>Daten_Diagramme!$D$25</c15:f>
                      <c15:dlblFieldTableCache>
                        <c:ptCount val="1"/>
                        <c:pt idx="0">
                          <c:v>6.0</c:v>
                        </c:pt>
                      </c15:dlblFieldTableCache>
                    </c15:dlblFTEntry>
                  </c15:dlblFieldTable>
                  <c15:showDataLabelsRange val="0"/>
                </c:ext>
                <c:ext xmlns:c16="http://schemas.microsoft.com/office/drawing/2014/chart" uri="{C3380CC4-5D6E-409C-BE32-E72D297353CC}">
                  <c16:uniqueId val="{0000000B-B756-4B01-9FA8-E80E30DF8850}"/>
                </c:ext>
              </c:extLst>
            </c:dLbl>
            <c:dLbl>
              <c:idx val="12"/>
              <c:tx>
                <c:strRef>
                  <c:f>Daten_Diagramme!$D$26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{6FBA9539-3CA9-45E4-8248-DDBA2328B2C5}</c15:txfldGUID>
                      <c15:f>Daten_Diagramme!$D$26</c15:f>
                      <c15:dlblFieldTableCache>
                        <c:ptCount val="1"/>
                        <c:pt idx="0">
                          <c:v>3.6</c:v>
                        </c:pt>
                      </c15:dlblFieldTableCache>
                    </c15:dlblFTEntry>
                  </c15:dlblFieldTable>
                  <c15:showDataLabelsRange val="0"/>
                </c:ext>
                <c:ext xmlns:c16="http://schemas.microsoft.com/office/drawing/2014/chart" uri="{C3380CC4-5D6E-409C-BE32-E72D297353CC}">
                  <c16:uniqueId val="{0000000C-B756-4B01-9FA8-E80E30DF8850}"/>
                </c:ext>
              </c:extLst>
            </c:dLbl>
            <c:dLbl>
              <c:idx val="13"/>
              <c:tx>
                <c:strRef>
                  <c:f>Daten_Diagramme!$D$27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{7CBA31F4-26C4-4F24-8D4D-2B7F15727C7B}</c15:txfldGUID>
                      <c15:f>Daten_Diagramme!$D$27</c15:f>
                      <c15:dlblFieldTableCache>
                        <c:ptCount val="1"/>
                        <c:pt idx="0">
                          <c:v>3.3</c:v>
                        </c:pt>
                      </c15:dlblFieldTableCache>
                    </c15:dlblFTEntry>
                  </c15:dlblFieldTable>
                  <c15:showDataLabelsRange val="0"/>
                </c:ext>
                <c:ext xmlns:c16="http://schemas.microsoft.com/office/drawing/2014/chart" uri="{C3380CC4-5D6E-409C-BE32-E72D297353CC}">
                  <c16:uniqueId val="{0000000D-B756-4B01-9FA8-E80E30DF8850}"/>
                </c:ext>
              </c:extLst>
            </c:dLbl>
            <c:dLbl>
              <c:idx val="14"/>
              <c:tx>
                <c:strRef>
                  <c:f>Daten_Diagramme!$D$28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{BCD6F0B2-FE5D-4E22-9494-E0A1BE75E614}</c15:txfldGUID>
                      <c15:f>Daten_Diagramme!$D$28</c15:f>
                      <c15:dlblFieldTableCache>
                        <c:ptCount val="1"/>
                        <c:pt idx="0">
                          <c:v>-4.7</c:v>
                        </c:pt>
                      </c15:dlblFieldTableCache>
                    </c15:dlblFTEntry>
                  </c15:dlblFieldTable>
                  <c15:showDataLabelsRange val="0"/>
                </c:ext>
                <c:ext xmlns:c16="http://schemas.microsoft.com/office/drawing/2014/chart" uri="{C3380CC4-5D6E-409C-BE32-E72D297353CC}">
                  <c16:uniqueId val="{0000000E-B756-4B01-9FA8-E80E30DF8850}"/>
                </c:ext>
              </c:extLst>
            </c:dLbl>
            <c:dLbl>
              <c:idx val="15"/>
              <c:tx>
                <c:strRef>
                  <c:f>Daten_Diagramme!$D$29</c:f>
                  <c:strCache>
                    <c:ptCount val="1"/>
                    <c:pt idx="0">
                      <c:v>-18.8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{3A7B1723-F9FB-4F19-AA4A-2C1F57B43577}</c15:txfldGUID>
                      <c15:f>Daten_Diagramme!$D$29</c15:f>
                      <c15:dlblFieldTableCache>
                        <c:ptCount val="1"/>
                        <c:pt idx="0">
                          <c:v>-18.8</c:v>
                        </c:pt>
                      </c15:dlblFieldTableCache>
                    </c15:dlblFTEntry>
                  </c15:dlblFieldTable>
                  <c15:showDataLabelsRange val="0"/>
                </c:ext>
                <c:ext xmlns:c16="http://schemas.microsoft.com/office/drawing/2014/chart" uri="{C3380CC4-5D6E-409C-BE32-E72D297353CC}">
                  <c16:uniqueId val="{0000000F-B756-4B01-9FA8-E80E30DF8850}"/>
                </c:ext>
              </c:extLst>
            </c:dLbl>
            <c:dLbl>
              <c:idx val="16"/>
              <c:tx>
                <c:strRef>
                  <c:f>Daten_Diagramme!$D$30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{4D0269EE-2D24-4902-B294-70F51B958A22}</c15:txfldGUID>
                      <c15:f>Daten_Diagramme!$D$30</c15:f>
                      <c15:dlblFieldTableCache>
                        <c:ptCount val="1"/>
                        <c:pt idx="0">
                          <c:v>3.3</c:v>
                        </c:pt>
                      </c15:dlblFieldTableCache>
                    </c15:dlblFTEntry>
                  </c15:dlblFieldTable>
                  <c15:showDataLabelsRange val="0"/>
                </c:ext>
                <c:ext xmlns:c16="http://schemas.microsoft.com/office/drawing/2014/chart" uri="{C3380CC4-5D6E-409C-BE32-E72D297353CC}">
                  <c16:uniqueId val="{00000010-B756-4B01-9FA8-E80E30DF8850}"/>
                </c:ext>
              </c:extLst>
            </c:dLbl>
            <c:dLbl>
              <c:idx val="17"/>
              <c:tx>
                <c:strRef>
                  <c:f>Daten_Diagramme!$D$31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{C9B688A5-C09B-4907-B5C1-6B28CF020202}</c15:txfldGUID>
                      <c15:f>Daten_Diagramme!$D$31</c15:f>
                      <c15:dlblFieldTableCache>
                        <c:ptCount val="1"/>
                        <c:pt idx="0">
                          <c:v>2.4</c:v>
                        </c:pt>
                      </c15:dlblFieldTableCache>
                    </c15:dlblFTEntry>
                  </c15:dlblFieldTable>
                  <c15:showDataLabelsRange val="0"/>
                </c:ext>
                <c:ext xmlns:c16="http://schemas.microsoft.com/office/drawing/2014/chart" uri="{C3380CC4-5D6E-409C-BE32-E72D297353CC}">
                  <c16:uniqueId val="{00000011-B756-4B01-9FA8-E80E30DF8850}"/>
                </c:ext>
              </c:extLst>
            </c:dLbl>
            <c:dLbl>
              <c:idx val="18"/>
              <c:tx>
                <c:strRef>
                  <c:f>Daten_Diagramme!$D$32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{43D86D34-7CEE-4BCC-9D46-25E94B67B35B}</c15:txfldGUID>
                      <c15:f>Daten_Diagramme!$D$32</c15:f>
                      <c15:dlblFieldTableCache>
                        <c:ptCount val="1"/>
                        <c:pt idx="0">
                          <c:v>2.0</c:v>
                        </c:pt>
                      </c15:dlblFieldTableCache>
                    </c15:dlblFTEntry>
                  </c15:dlblFieldTable>
                  <c15:showDataLabelsRange val="0"/>
                </c:ext>
                <c:ext xmlns:c16="http://schemas.microsoft.com/office/drawing/2014/chart" uri="{C3380CC4-5D6E-409C-BE32-E72D297353CC}">
                  <c16:uniqueId val="{00000012-B756-4B01-9FA8-E80E30DF8850}"/>
                </c:ext>
              </c:extLst>
            </c:dLbl>
            <c:dLbl>
              <c:idx val="19"/>
              <c:tx>
                <c:strRef>
                  <c:f>Daten_Diagramme!$D$33</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{DF05079D-6BFB-4CB7-8C44-2A5FA8A1A7D8}</c15:txfldGUID>
                      <c15:f>Daten_Diagramme!$D$33</c15:f>
                      <c15:dlblFieldTableCache>
                        <c:ptCount val="1"/>
                        <c:pt idx="0">
                          <c:v>4.3</c:v>
                        </c:pt>
                      </c15:dlblFieldTableCache>
                    </c15:dlblFTEntry>
                  </c15:dlblFieldTable>
                  <c15:showDataLabelsRange val="0"/>
                </c:ext>
                <c:ext xmlns:c16="http://schemas.microsoft.com/office/drawing/2014/chart" uri="{C3380CC4-5D6E-409C-BE32-E72D297353CC}">
                  <c16:uniqueId val="{00000013-B756-4B01-9FA8-E80E30DF8850}"/>
                </c:ext>
              </c:extLst>
            </c:dLbl>
            <c:dLbl>
              <c:idx val="20"/>
              <c:tx>
                <c:strRef>
                  <c:f>Daten_Diagramme!$D$34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{BF04978B-2A89-469D-9D1D-06A96413BE29}</c15:txfldGUID>
                      <c15:f>Daten_Diagramme!$D$34</c15:f>
                      <c15:dlblFieldTableCache>
                        <c:ptCount val="1"/>
                        <c:pt idx="0">
                          <c:v>-1.2</c:v>
                        </c:pt>
                      </c15:dlblFieldTableCache>
                    </c15:dlblFTEntry>
                  </c15:dlblFieldTable>
                  <c15:showDataLabelsRange val="0"/>
                </c:ext>
                <c:ext xmlns:c16="http://schemas.microsoft.com/office/drawing/2014/chart" uri="{C3380CC4-5D6E-409C-BE32-E72D297353CC}">
                  <c16:uniqueId val="{00000014-B756-4B01-9FA8-E80E30DF8850}"/>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{F12B92F2-7DFC-49CF-ABBB-7201A9B1F101}</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B756-4B01-9FA8-E80E30DF885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{BBA6BFE6-15E3-43F5-9E84-98A24FB03E9F}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756-4B01-9FA8-E80E30DF8850}"/>
                </c:ext>
              </c:extLst>
            </c:dLbl>
            <c:dLbl>
              <c:idx val="23"/>
              <c:tx>
                <c:strRef>
                  <c:f>Daten_Diagramme!$D$37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{4ECED2FD-AA10-48C8-B756-BADEA2B1A6C6}</c15:txfldGUID>
                      <c15:f>Daten_Diagramme!$D$37</c15:f>
                      <c15:dlblFieldTableCache>
                        <c:ptCount val="1"/>
                        <c:pt idx="0">
                          <c:v>1.2</c:v>
                        </c:pt>
                      </c15:dlblFieldTableCache>
                    </c15:dlblFTEntry>
                  </c15:dlblFieldTable>
                  <c15:showDataLabelsRange val="0"/>
                </c:ext>
                <c:ext xmlns:c16="http://schemas.microsoft.com/office/drawing/2014/chart" uri="{C3380CC4-5D6E-409C-BE32-E72D297353CC}">
                  <c16:uniqueId val="{00000017-B756-4B01-9FA8-E80E30DF8850}"/>
                </c:ext>
              </c:extLst>
            </c:dLbl>
            <c:dLbl>
              <c:idx val="24"/>
              <c:layout>
                <c:manualLayout>
                  <c:x val="4.7769028871392123E-3"/>
                  <c:y val="-4.6876052205785108E-5"/>
                </c:manualLayout>
              </c:layout>
              <c:tx>
                <c:strRef>
                  <c:f>Daten_Diagramme!$D$38</c:f>
                  <c:strCache>
                    <c:ptCount val="1"/>
                    <c:pt idx="0">
                      <c:v>-0.6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{67106929-81E4-4B5C-98CF-7FD363B42E54}</c15:txfldGUID>
                      <c15:f>Daten_Diagramme!$D$38</c15:f>
                      <c15:dlblFieldTableCache>
                        <c:ptCount val="1"/>
                        <c:pt idx="0">
                          <c:v>-0.6</c:v>
                        </c:pt>
                      </c15:dlblFieldTableCache>
                    </c15:dlblFTEntry>
                  </c15:dlblFieldTable>
                  <c15:showDataLabelsRange val="0"/>
                </c:ext>
                <c:ext xmlns:c16="http://schemas.microsoft.com/office/drawing/2014/chart" uri="{C3380CC4-5D6E-409C-BE32-E72D297353CC}">
                  <c16:uniqueId val="{00000018-B756-4B01-9FA8-E80E30DF8850}"/>
                </c:ext>
              </c:extLst>
            </c:dLbl>
            <c:dLbl>
              <c:idx val="25"/>
              <c:tx>
                <c:strRef>
                  <c:f>Daten_Diagramme!$D$39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{73A50BD6-5EBA-4328-BED1-26F03B8A21A7}</c15:txfldGUID>
                      <c15:f>Daten_Diagramme!$D$39</c15:f>
                      <c15:dlblFieldTableCache>
                        <c:ptCount val="1"/>
                        <c:pt idx="0">
                          <c:v>1.4</c:v>
                        </c:pt>
                      </c15:dlblFieldTableCache>
                    </c15:dlblFTEntry>
                  </c15:dlblFieldTable>
                  <c15:showDataLabelsRange val="0"/>
                </c:ext>
                <c:ext xmlns:c16="http://schemas.microsoft.com/office/drawing/2014/chart" uri="{C3380CC4-5D6E-409C-BE32-E72D297353CC}">
                  <c16:uniqueId val="{00000019-B756-4B01-9FA8-E80E30DF885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{825088CC-093C-48F3-AA9A-EACB230C25F7}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756-4B01-9FA8-E80E30DF885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{F8ABB005-68ED-404E-9991-A78BBFEB5F82}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756-4B01-9FA8-E80E30DF885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{A294F9C4-A502-4434-AA1E-96453043B2BC}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756-4B01-9FA8-E80E30DF885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{02B0E614-3F85-40DB-AA4A-1DA49619807B}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756-4B01-9FA8-E80E30DF885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{D77133DA-F318-4CA3-AB41-450B7265B97B}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756-4B01-9FA8-E80E30DF8850}"/>
                </c:ext>
              </c:extLst>
            </c:dLbl>
            <c:dLbl>
              <c:idx val="31"/>
              <c:tx>
                <c:strRef>
                  <c:f>Daten_Diagramme!$D$45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{A216076C-985E-46EA-91F3-F871124E1A54}</c15:txfldGUID>
                      <c15:f>Daten_Diagramme!$D$45</c15:f>
                      <c15:dlblFieldTableCache>
                        <c:ptCount val="1"/>
                        <c:pt idx="0">
                          <c:v>1.4</c:v>
                        </c:pt>
                      </c15:dlblFieldTableCache>
                    </c15:dlblFTEntry>
                  </c15:dlblFieldTable>
                  <c15:showDataLabelsRange val="0"/>
                </c:ext>
                <c:ext xmlns:c16="http://schemas.microsoft.com/office/drawing/2014/chart" uri="{C3380CC4-5D6E-409C-BE32-E72D297353CC}">
                  <c16:uniqueId val="{0000001F-B756-4B01-9FA8-E80E30DF885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0.56230288591002242</c:v>
                </c:pt>
                <c:pt idx="1">
                  <c:v>1.1952191235059761</c:v>
                </c:pt>
                <c:pt idx="2">
                  <c:v>1.948051948051948</c:v>
                </c:pt>
                <c:pt idx="3">
                  <c:v>-1.2061305232967567</c:v>
                </c:pt>
                <c:pt idx="4">
                  <c:v>-0.1675643327348893</c:v>
                </c:pt>
                <c:pt idx="5">
                  <c:v>-1.6593915019536678</c:v>
                </c:pt>
                <c:pt idx="6">
                  <c:v>1.0141042079496445</c:v>
                </c:pt>
                <c:pt idx="7">
                  <c:v>2.790492957746479</c:v>
                </c:pt>
                <c:pt idx="8">
                  <c:v>1.6656365883807169</c:v>
                </c:pt>
                <c:pt idx="9">
                  <c:v>2.2914428929466522</c:v>
                </c:pt>
                <c:pt idx="10">
                  <c:v>0.75807953185263999</c:v>
                </c:pt>
                <c:pt idx="11">
                  <c:v>6.0341937646664432</c:v>
                </c:pt>
                <c:pt idx="12">
                  <c:v>3.558476881233001</c:v>
                </c:pt>
                <c:pt idx="13">
                  <c:v>3.2982456140350878</c:v>
                </c:pt>
                <c:pt idx="14">
                  <c:v>-4.7468853493139882</c:v>
                </c:pt>
                <c:pt idx="15">
                  <c:v>-18.814939623701207</c:v>
                </c:pt>
                <c:pt idx="16">
                  <c:v>3.2744900759169489</c:v>
                </c:pt>
                <c:pt idx="17">
                  <c:v>2.4222035323801512</c:v>
                </c:pt>
                <c:pt idx="18">
                  <c:v>1.9648531223656054</c:v>
                </c:pt>
                <c:pt idx="19">
                  <c:v>4.2759324009324011</c:v>
                </c:pt>
                <c:pt idx="20">
                  <c:v>-1.2174875484228003</c:v>
                </c:pt>
                <c:pt idx="21">
                  <c:v>0</c:v>
                </c:pt>
                <c:pt idx="23">
                  <c:v>1.1952191235059761</c:v>
                </c:pt>
                <c:pt idx="24">
                  <c:v>-0.63634478317342846</c:v>
                </c:pt>
                <c:pt idx="25">
                  <c:v>1.4246562396635638</c:v>
                </c:pt>
              </c:numCache>
            </c:numRef>
          </c:val>
          <c:extLst>
            <c:ext xmlns:c16="http://schemas.microsoft.com/office/drawing/2014/chart" uri="{C3380CC4-5D6E-409C-BE32-E72D297353CC}">
              <c16:uniqueId val="{00000020-B756-4B01-9FA8-E80E30DF885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{55B4CC6C-573C-4574-920C-493882160534}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756-4B01-9FA8-E80E30DF885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{DCEB6BEB-0968-42AC-BA82-66FD58828C4A}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756-4B01-9FA8-E80E30DF885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{69382A2E-DBAD-4D10-BD85-724B70956F25}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756-4B01-9FA8-E80E30DF885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{CDACADD2-A646-4277-BEE9-659F57C32141}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756-4B01-9FA8-E80E30DF885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{26E72DA9-5EF9-4974-869B-B5E7981AF015}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756-4B01-9FA8-E80E30DF885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{10DB30D0-10B3-485C-A0C4-29607879339D}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756-4B01-9FA8-E80E30DF885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{D1795570-9971-4C2A-90C0-DD5BF23272E7}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756-4B01-9FA8-E80E30DF885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{290E10E8-E8FF-497C-B532-CA813B64885C}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756-4B01-9FA8-E80E30DF885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{3F0DBF6C-9882-4551-A2D7-354E6847E308}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756-4B01-9FA8-E80E30DF885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{94A4BF5F-FEAB-4A24-BEF0-185AE62D777E}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756-4B01-9FA8-E80E30DF885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{5DD4FB69-FFBA-4F3C-9340-F087BCFB2B36}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756-4B01-9FA8-E80E30DF885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{27B60046-9988-4BF7-9827-9FF480E726F4}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756-4B01-9FA8-E80E30DF885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{B8613BE8-65D9-4647-8DE9-BF6ABCFC1CE9}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756-4B01-9FA8-E80E30DF885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{04C8AD49-C753-4500-AF01-8D2AB60B0CB9}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756-4B01-9FA8-E80E30DF885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{4E0987E5-4E7E-437A-BDD8-B6B7FE03F07E}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756-4B01-9FA8-E80E30DF885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{10767CF9-F936-4216-9686-81D17420B038}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756-4B01-9FA8-E80E30DF885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{6E352592-3D94-463B-B162-7A65796D45B1}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756-4B01-9FA8-E80E30DF885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{580890B3-73F9-49C6-90AB-29CBD4C525C0}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756-4B01-9FA8-E80E30DF885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{20F98C62-0902-495D-99D4-56F1DC41CA55}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756-4B01-9FA8-E80E30DF885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{39D2FEE1-32F2-4227-BD42-B0D33D1F4876}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756-4B01-9FA8-E80E30DF885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{FBA04A95-FFD2-47CF-9BA5-5821F650DC52}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756-4B01-9FA8-E80E30DF885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{B37F492A-0840-4B41-BC36-4D1FB408719F}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756-4B01-9FA8-E80E30DF885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{6A002F8F-0B05-4F09-B092-B663DF01FEC9}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756-4B01-9FA8-E80E30DF885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{A672668C-7506-4A4F-83E8-8DE342F4094F}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756-4B01-9FA8-E80E30DF885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{F67642BF-4283-43B0-8353-4630C3FFEFFA}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756-4B01-9FA8-E80E30DF885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{39FFA0C4-2E9C-40CB-B0FD-EFC9F21150DE}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756-4B01-9FA8-E80E30DF885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{38150C68-D291-48B9-9624-80562B3755BF}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756-4B01-9FA8-E80E30DF885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{A46378C5-3A17-4761-87AA-532360303A74}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756-4B01-9FA8-E80E30DF885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{1B6D74A0-06E0-4D11-8810-365024502CFD}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756-4B01-9FA8-E80E30DF885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{6E3ADC9A-79AF-489C-96CB-E9E94357E40F}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756-4B01-9FA8-E80E30DF885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{2193AE22-8F1E-455F-B0D6-5166F58A4040}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756-4B01-9FA8-E80E30DF885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{AB08270E-CE7A-49A3-A980-3327ED8DB507}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756-4B01-9FA8-E80E30DF885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756-4B01-9FA8-E80E30DF885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756-4B01-9FA8-E80E30DF885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{4B0045DE-46EE-4AD0-AD31-95FFAF23826B}</c15:txfldGUID>
                      <c15:f>Daten_Diagramme!$E$14</c15:f>
                      <c15:dlblFieldTableCache>
                        <c:ptCount val="1"/>
                        <c:pt idx="0">
                          <c:v>-2.6</c:v>
                        </c:pt>
                      </c15:dlblFieldTableCache>
                    </c15:dlblFTEntry>
                  </c15:dlblFieldTable>
                  <c15:showDataLabelsRange val="0"/>
                </c:ext>
                <c:ext xmlns:c16="http://schemas.microsoft.com/office/drawing/2014/chart" uri="{C3380CC4-5D6E-409C-BE32-E72D297353CC}">
                  <c16:uniqueId val="{00000000-C70F-4A20-A858-44B26A9369FA}"/>
                </c:ext>
              </c:extLst>
            </c:dLbl>
            <c:dLbl>
              <c:idx val="1"/>
              <c:tx>
                <c:strRef>
                  <c:f>Daten_Diagramme!$E$15</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{5BB5BEA4-77D8-42F7-9255-66A3F545E8E6}</c15:txfldGUID>
                      <c15:f>Daten_Diagramme!$E$15</c15:f>
                      <c15:dlblFieldTableCache>
                        <c:ptCount val="1"/>
                        <c:pt idx="0">
                          <c:v>7.5</c:v>
                        </c:pt>
                      </c15:dlblFieldTableCache>
                    </c15:dlblFTEntry>
                  </c15:dlblFieldTable>
                  <c15:showDataLabelsRange val="0"/>
                </c:ext>
                <c:ext xmlns:c16="http://schemas.microsoft.com/office/drawing/2014/chart" uri="{C3380CC4-5D6E-409C-BE32-E72D297353CC}">
                  <c16:uniqueId val="{00000001-C70F-4A20-A858-44B26A9369FA}"/>
                </c:ext>
              </c:extLst>
            </c:dLbl>
            <c:dLbl>
              <c:idx val="2"/>
              <c:tx>
                <c:strRef>
                  <c:f>Daten_Diagramme!$E$16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{00D14C9E-448A-4B2C-8136-424BB4EE4297}</c15:txfldGUID>
                      <c15:f>Daten_Diagramme!$E$16</c15:f>
                      <c15:dlblFieldTableCache>
                        <c:ptCount val="1"/>
                        <c:pt idx="0">
                          <c:v>1.8</c:v>
                        </c:pt>
                      </c15:dlblFieldTableCache>
                    </c15:dlblFTEntry>
                  </c15:dlblFieldTable>
                  <c15:showDataLabelsRange val="0"/>
                </c:ext>
                <c:ext xmlns:c16="http://schemas.microsoft.com/office/drawing/2014/chart" uri="{C3380CC4-5D6E-409C-BE32-E72D297353CC}">
                  <c16:uniqueId val="{00000002-C70F-4A20-A858-44B26A9369FA}"/>
                </c:ext>
              </c:extLst>
            </c:dLbl>
            <c:dLbl>
              <c:idx val="3"/>
              <c:tx>
                <c:strRef>
                  <c:f>Daten_Diagramme!$E$17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{B0A2699B-2716-419B-8B01-5983B69FF2E1}</c15:txfldGUID>
                      <c15:f>Daten_Diagramme!$E$17</c15:f>
                      <c15:dlblFieldTableCache>
                        <c:ptCount val="1"/>
                        <c:pt idx="0">
                          <c:v>-5.3</c:v>
                        </c:pt>
                      </c15:dlblFieldTableCache>
                    </c15:dlblFTEntry>
                  </c15:dlblFieldTable>
                  <c15:showDataLabelsRange val="0"/>
                </c:ext>
                <c:ext xmlns:c16="http://schemas.microsoft.com/office/drawing/2014/chart" uri="{C3380CC4-5D6E-409C-BE32-E72D297353CC}">
                  <c16:uniqueId val="{00000003-C70F-4A20-A858-44B26A9369FA}"/>
                </c:ext>
              </c:extLst>
            </c:dLbl>
            <c:dLbl>
              <c:idx val="4"/>
              <c:tx>
                <c:strRef>
                  <c:f>Daten_Diagramme!$E$18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{0616998F-5A67-446A-8945-D62C9940AFFA}</c15:txfldGUID>
                      <c15:f>Daten_Diagramme!$E$18</c15:f>
                      <c15:dlblFieldTableCache>
                        <c:ptCount val="1"/>
                        <c:pt idx="0">
                          <c:v>0.0</c:v>
                        </c:pt>
                      </c15:dlblFieldTableCache>
                    </c15:dlblFTEntry>
                  </c15:dlblFieldTable>
                  <c15:showDataLabelsRange val="0"/>
                </c:ext>
                <c:ext xmlns:c16="http://schemas.microsoft.com/office/drawing/2014/chart" uri="{C3380CC4-5D6E-409C-BE32-E72D297353CC}">
                  <c16:uniqueId val="{00000004-C70F-4A20-A858-44B26A9369FA}"/>
                </c:ext>
              </c:extLst>
            </c:dLbl>
            <c:dLbl>
              <c:idx val="5"/>
              <c:tx>
                <c:strRef>
                  <c:f>Daten_Diagramme!$E$19</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{2856C8A7-0BFC-4DD8-BC87-CECD39F6C2D3}</c15:txfldGUID>
                      <c15:f>Daten_Diagramme!$E$19</c15:f>
                      <c15:dlblFieldTableCache>
                        <c:ptCount val="1"/>
                        <c:pt idx="0">
                          <c:v>-8.3</c:v>
                        </c:pt>
                      </c15:dlblFieldTableCache>
                    </c15:dlblFTEntry>
                  </c15:dlblFieldTable>
                  <c15:showDataLabelsRange val="0"/>
                </c:ext>
                <c:ext xmlns:c16="http://schemas.microsoft.com/office/drawing/2014/chart" uri="{C3380CC4-5D6E-409C-BE32-E72D297353CC}">
                  <c16:uniqueId val="{00000005-C70F-4A20-A858-44B26A9369FA}"/>
                </c:ext>
              </c:extLst>
            </c:dLbl>
            <c:dLbl>
              <c:idx val="6"/>
              <c:tx>
                <c:strRef>
                  <c:f>Daten_Diagramme!$E$20</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{36B74A4C-C38E-4EF9-8934-10B4136BB42D}</c15:txfldGUID>
                      <c15:f>Daten_Diagramme!$E$20</c15:f>
                      <c15:dlblFieldTableCache>
                        <c:ptCount val="1"/>
                        <c:pt idx="0">
                          <c:v>-4.2</c:v>
                        </c:pt>
                      </c15:dlblFieldTableCache>
                    </c15:dlblFTEntry>
                  </c15:dlblFieldTable>
                  <c15:showDataLabelsRange val="0"/>
                </c:ext>
                <c:ext xmlns:c16="http://schemas.microsoft.com/office/drawing/2014/chart" uri="{C3380CC4-5D6E-409C-BE32-E72D297353CC}">
                  <c16:uniqueId val="{00000006-C70F-4A20-A858-44B26A9369FA}"/>
                </c:ext>
              </c:extLst>
            </c:dLbl>
            <c:dLbl>
              <c:idx val="7"/>
              <c:tx>
                <c:strRef>
                  <c:f>Daten_Diagramme!$E$21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{098E3672-CEE6-4B07-B0F6-97C17A95DBE3}</c15:txfldGUID>
                      <c15:f>Daten_Diagramme!$E$21</c15:f>
                      <c15:dlblFieldTableCache>
                        <c:ptCount val="1"/>
                        <c:pt idx="0">
                          <c:v>2.4</c:v>
                        </c:pt>
                      </c15:dlblFieldTableCache>
                    </c15:dlblFTEntry>
                  </c15:dlblFieldTable>
                  <c15:showDataLabelsRange val="0"/>
                </c:ext>
                <c:ext xmlns:c16="http://schemas.microsoft.com/office/drawing/2014/chart" uri="{C3380CC4-5D6E-409C-BE32-E72D297353CC}">
                  <c16:uniqueId val="{00000007-C70F-4A20-A858-44B26A9369FA}"/>
                </c:ext>
              </c:extLst>
            </c:dLbl>
            <c:dLbl>
              <c:idx val="8"/>
              <c:tx>
                <c:strRef>
                  <c:f>Daten_Diagramme!$E$22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{9E318E60-EA88-43C0-95B9-59CB48D2360D}</c15:txfldGUID>
                      <c15:f>Daten_Diagramme!$E$22</c15:f>
                      <c15:dlblFieldTableCache>
                        <c:ptCount val="1"/>
                        <c:pt idx="0">
                          <c:v>-1.5</c:v>
                        </c:pt>
                      </c15:dlblFieldTableCache>
                    </c15:dlblFTEntry>
                  </c15:dlblFieldTable>
                  <c15:showDataLabelsRange val="0"/>
                </c:ext>
                <c:ext xmlns:c16="http://schemas.microsoft.com/office/drawing/2014/chart" uri="{C3380CC4-5D6E-409C-BE32-E72D297353CC}">
                  <c16:uniqueId val="{00000008-C70F-4A20-A858-44B26A9369FA}"/>
                </c:ext>
              </c:extLst>
            </c:dLbl>
            <c:dLbl>
              <c:idx val="9"/>
              <c:tx>
                <c:strRef>
                  <c:f>Daten_Diagramme!$E$23</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{22810750-883E-439D-A89E-04505947A3E9}</c15:txfldGUID>
                      <c15:f>Daten_Diagramme!$E$23</c15:f>
                      <c15:dlblFieldTableCache>
                        <c:ptCount val="1"/>
                        <c:pt idx="0">
                          <c:v>0.9</c:v>
                        </c:pt>
                      </c15:dlblFieldTableCache>
                    </c15:dlblFTEntry>
                  </c15:dlblFieldTable>
                  <c15:showDataLabelsRange val="0"/>
                </c:ext>
                <c:ext xmlns:c16="http://schemas.microsoft.com/office/drawing/2014/chart" uri="{C3380CC4-5D6E-409C-BE32-E72D297353CC}">
                  <c16:uniqueId val="{00000009-C70F-4A20-A858-44B26A9369FA}"/>
                </c:ext>
              </c:extLst>
            </c:dLbl>
            <c:dLbl>
              <c:idx val="10"/>
              <c:tx>
                <c:strRef>
                  <c:f>Daten_Diagramme!$E$24</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{27DA392F-CFA9-498E-A587-7A17D15B7510}</c15:txfldGUID>
                      <c15:f>Daten_Diagramme!$E$24</c15:f>
                      <c15:dlblFieldTableCache>
                        <c:ptCount val="1"/>
                        <c:pt idx="0">
                          <c:v>-9.8</c:v>
                        </c:pt>
                      </c15:dlblFieldTableCache>
                    </c15:dlblFTEntry>
                  </c15:dlblFieldTable>
                  <c15:showDataLabelsRange val="0"/>
                </c:ext>
                <c:ext xmlns:c16="http://schemas.microsoft.com/office/drawing/2014/chart" uri="{C3380CC4-5D6E-409C-BE32-E72D297353CC}">
                  <c16:uniqueId val="{0000000A-C70F-4A20-A858-44B26A9369FA}"/>
                </c:ext>
              </c:extLst>
            </c:dLbl>
            <c:dLbl>
              <c:idx val="11"/>
              <c:tx>
                <c:strRef>
                  <c:f>Daten_Diagramme!$E$25</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{465E9223-FE38-49BC-B124-C87DA9F12134}</c15:txfldGUID>
                      <c15:f>Daten_Diagramme!$E$25</c15:f>
                      <c15:dlblFieldTableCache>
                        <c:ptCount val="1"/>
                        <c:pt idx="0">
                          <c:v>-6.3</c:v>
                        </c:pt>
                      </c15:dlblFieldTableCache>
                    </c15:dlblFTEntry>
                  </c15:dlblFieldTable>
                  <c15:showDataLabelsRange val="0"/>
                </c:ext>
                <c:ext xmlns:c16="http://schemas.microsoft.com/office/drawing/2014/chart" uri="{C3380CC4-5D6E-409C-BE32-E72D297353CC}">
                  <c16:uniqueId val="{0000000B-C70F-4A20-A858-44B26A9369FA}"/>
                </c:ext>
              </c:extLst>
            </c:dLbl>
            <c:dLbl>
              <c:idx val="12"/>
              <c:tx>
                <c:strRef>
                  <c:f>Daten_Diagramme!$E$26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{56A17F98-5FBD-4079-999A-A856A4A30BDE}</c15:txfldGUID>
                      <c15:f>Daten_Diagramme!$E$26</c15:f>
                      <c15:dlblFieldTableCache>
                        <c:ptCount val="1"/>
                        <c:pt idx="0">
                          <c:v>-0.2</c:v>
                        </c:pt>
                      </c15:dlblFieldTableCache>
                    </c15:dlblFTEntry>
                  </c15:dlblFieldTable>
                  <c15:showDataLabelsRange val="0"/>
                </c:ext>
                <c:ext xmlns:c16="http://schemas.microsoft.com/office/drawing/2014/chart" uri="{C3380CC4-5D6E-409C-BE32-E72D297353CC}">
                  <c16:uniqueId val="{0000000C-C70F-4A20-A858-44B26A9369FA}"/>
                </c:ext>
              </c:extLst>
            </c:dLbl>
            <c:dLbl>
              <c:idx val="13"/>
              <c:tx>
                <c:strRef>
                  <c:f>Daten_Diagramme!$E$27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{B9EB27DD-D769-438A-97A2-7FDD6C391B42}</c15:txfldGUID>
                      <c15:f>Daten_Diagramme!$E$27</c15:f>
                      <c15:dlblFieldTableCache>
                        <c:ptCount val="1"/>
                        <c:pt idx="0">
                          <c:v>0.2</c:v>
                        </c:pt>
                      </c15:dlblFieldTableCache>
                    </c15:dlblFTEntry>
                  </c15:dlblFieldTable>
                  <c15:showDataLabelsRange val="0"/>
                </c:ext>
                <c:ext xmlns:c16="http://schemas.microsoft.com/office/drawing/2014/chart" uri="{C3380CC4-5D6E-409C-BE32-E72D297353CC}">
                  <c16:uniqueId val="{0000000D-C70F-4A20-A858-44B26A9369FA}"/>
                </c:ext>
              </c:extLst>
            </c:dLbl>
            <c:dLbl>
              <c:idx val="14"/>
              <c:tx>
                <c:strRef>
                  <c:f>Daten_Diagramme!$E$28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{FAD2D319-1D78-4669-AE60-27B89CC9252F}</c15:txfldGUID>
                      <c15:f>Daten_Diagramme!$E$28</c15:f>
                      <c15:dlblFieldTableCache>
                        <c:ptCount val="1"/>
                        <c:pt idx="0">
                          <c:v>-1.4</c:v>
                        </c:pt>
                      </c15:dlblFieldTableCache>
                    </c15:dlblFTEntry>
                  </c15:dlblFieldTable>
                  <c15:showDataLabelsRange val="0"/>
                </c:ext>
                <c:ext xmlns:c16="http://schemas.microsoft.com/office/drawing/2014/chart" uri="{C3380CC4-5D6E-409C-BE32-E72D297353CC}">
                  <c16:uniqueId val="{0000000E-C70F-4A20-A858-44B26A9369FA}"/>
                </c:ext>
              </c:extLst>
            </c:dLbl>
            <c:dLbl>
              <c:idx val="15"/>
              <c:tx>
                <c:strRef>
                  <c:f>Daten_Diagramme!$E$29</c:f>
                  <c:strCache>
                    <c:ptCount val="1"/>
                    <c:pt idx="0">
                      <c:v>-17.0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{C78498BE-1EF8-4511-88AA-D18B4C9C7415}</c15:txfldGUID>
                      <c15:f>Daten_Diagramme!$E$29</c15:f>
                      <c15:dlblFieldTableCache>
                        <c:ptCount val="1"/>
                        <c:pt idx="0">
                          <c:v>-17.0</c:v>
                        </c:pt>
                      </c15:dlblFieldTableCache>
                    </c15:dlblFTEntry>
                  </c15:dlblFieldTable>
                  <c15:showDataLabelsRange val="0"/>
                </c:ext>
                <c:ext xmlns:c16="http://schemas.microsoft.com/office/drawing/2014/chart" uri="{C3380CC4-5D6E-409C-BE32-E72D297353CC}">
                  <c16:uniqueId val="{0000000F-C70F-4A20-A858-44B26A9369FA}"/>
                </c:ext>
              </c:extLst>
            </c:dLbl>
            <c:dLbl>
              <c:idx val="16"/>
              <c:tx>
                <c:strRef>
                  <c:f>Daten_Diagramme!$E$30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{26EB78B3-A0EF-45E9-BF9C-F207D997A129}</c15:txfldGUID>
                      <c15:f>Daten_Diagramme!$E$30</c15:f>
                      <c15:dlblFieldTableCache>
                        <c:ptCount val="1"/>
                        <c:pt idx="0">
                          <c:v>0.3</c:v>
                        </c:pt>
                      </c15:dlblFieldTableCache>
                    </c15:dlblFTEntry>
                  </c15:dlblFieldTable>
                  <c15:showDataLabelsRange val="0"/>
                </c:ext>
                <c:ext xmlns:c16="http://schemas.microsoft.com/office/drawing/2014/chart" uri="{C3380CC4-5D6E-409C-BE32-E72D297353CC}">
                  <c16:uniqueId val="{00000010-C70F-4A20-A858-44B26A9369FA}"/>
                </c:ext>
              </c:extLst>
            </c:dLbl>
            <c:dLbl>
              <c:idx val="17"/>
              <c:tx>
                <c:strRef>
                  <c:f>Daten_Diagramme!$E$31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{E53DD6AC-F827-4A54-AF41-1783A2CAB00D}</c15:txfldGUID>
                      <c15:f>Daten_Diagramme!$E$31</c15:f>
                      <c15:dlblFieldTableCache>
                        <c:ptCount val="1"/>
                        <c:pt idx="0">
                          <c:v>-4.5</c:v>
                        </c:pt>
                      </c15:dlblFieldTableCache>
                    </c15:dlblFTEntry>
                  </c15:dlblFieldTable>
                  <c15:showDataLabelsRange val="0"/>
                </c:ext>
                <c:ext xmlns:c16="http://schemas.microsoft.com/office/drawing/2014/chart" uri="{C3380CC4-5D6E-409C-BE32-E72D297353CC}">
                  <c16:uniqueId val="{00000011-C70F-4A20-A858-44B26A9369FA}"/>
                </c:ext>
              </c:extLst>
            </c:dLbl>
            <c:dLbl>
              <c:idx val="18"/>
              <c:tx>
                <c:strRef>
                  <c:f>Daten_Diagramme!$E$32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{F9B08BE8-C8AF-4FA6-B74F-63F2DD2B07F1}</c15:txfldGUID>
                      <c15:f>Daten_Diagramme!$E$32</c15:f>
                      <c15:dlblFieldTableCache>
                        <c:ptCount val="1"/>
                        <c:pt idx="0">
                          <c:v>-2.2</c:v>
                        </c:pt>
                      </c15:dlblFieldTableCache>
                    </c15:dlblFTEntry>
                  </c15:dlblFieldTable>
                  <c15:showDataLabelsRange val="0"/>
                </c:ext>
                <c:ext xmlns:c16="http://schemas.microsoft.com/office/drawing/2014/chart" uri="{C3380CC4-5D6E-409C-BE32-E72D297353CC}">
                  <c16:uniqueId val="{00000012-C70F-4A20-A858-44B26A9369FA}"/>
                </c:ext>
              </c:extLst>
            </c:dLbl>
            <c:dLbl>
              <c:idx val="19"/>
              <c:tx>
                <c:strRef>
                  <c:f>Daten_Diagramme!$E$33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{467F829A-D397-42A3-A90C-8364FFEA9A53}</c15:txfldGUID>
                      <c15:f>Daten_Diagramme!$E$33</c15:f>
                      <c15:dlblFieldTableCache>
                        <c:ptCount val="1"/>
                        <c:pt idx="0">
                          <c:v>1.9</c:v>
                        </c:pt>
                      </c15:dlblFieldTableCache>
                    </c15:dlblFTEntry>
                  </c15:dlblFieldTable>
                  <c15:showDataLabelsRange val="0"/>
                </c:ext>
                <c:ext xmlns:c16="http://schemas.microsoft.com/office/drawing/2014/chart" uri="{C3380CC4-5D6E-409C-BE32-E72D297353CC}">
                  <c16:uniqueId val="{00000013-C70F-4A20-A858-44B26A9369FA}"/>
                </c:ext>
              </c:extLst>
            </c:dLbl>
            <c:dLbl>
              <c:idx val="20"/>
              <c:tx>
                <c:strRef>
                  <c:f>Daten_Diagramme!$E$34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{C31D3801-CD62-4F05-8A83-DDDC9298DE34}</c15:txfldGUID>
                      <c15:f>Daten_Diagramme!$E$34</c15:f>
                      <c15:dlblFieldTableCache>
                        <c:ptCount val="1"/>
                        <c:pt idx="0">
                          <c:v>-2.4</c:v>
                        </c:pt>
                      </c15:dlblFieldTableCache>
                    </c15:dlblFTEntry>
                  </c15:dlblFieldTable>
                  <c15:showDataLabelsRange val="0"/>
                </c:ext>
                <c:ext xmlns:c16="http://schemas.microsoft.com/office/drawing/2014/chart" uri="{C3380CC4-5D6E-409C-BE32-E72D297353CC}">
                  <c16:uniqueId val="{00000014-C70F-4A20-A858-44B26A9369FA}"/>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{FE30F1FD-220D-47A3-8D2D-D0721445AF6A}</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C70F-4A20-A858-44B26A9369F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{962632DC-DEF6-41F0-8897-513D03C09153}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70F-4A20-A858-44B26A9369FA}"/>
                </c:ext>
              </c:extLst>
            </c:dLbl>
            <c:dLbl>
              <c:idx val="23"/>
              <c:tx>
                <c:strRef>
                  <c:f>Daten_Diagramme!$E$37</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{F305B31E-2BED-4068-9D8D-24B4B299C5C6}</c15:txfldGUID>
                      <c15:f>Daten_Diagramme!$E$37</c15:f>
                      <c15:dlblFieldTableCache>
                        <c:ptCount val="1"/>
                        <c:pt idx="0">
                          <c:v>7.5</c:v>
                        </c:pt>
                      </c15:dlblFieldTableCache>
                    </c15:dlblFTEntry>
                  </c15:dlblFieldTable>
                  <c15:showDataLabelsRange val="0"/>
                </c:ext>
                <c:ext xmlns:c16="http://schemas.microsoft.com/office/drawing/2014/chart" uri="{C3380CC4-5D6E-409C-BE32-E72D297353CC}">
                  <c16:uniqueId val="{00000017-C70F-4A20-A858-44B26A9369FA}"/>
                </c:ext>
              </c:extLst>
            </c:dLbl>
            <c:dLbl>
              <c:idx val="24"/>
              <c:tx>
                <c:strRef>
                  <c:f>Daten_Diagramme!$E$38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{360E616F-21F2-44E0-884F-959C23AC7E28}</c15:txfldGUID>
                      <c15:f>Daten_Diagramme!$E$38</c15:f>
                      <c15:dlblFieldTableCache>
                        <c:ptCount val="1"/>
                        <c:pt idx="0">
                          <c:v>-3.1</c:v>
                        </c:pt>
                      </c15:dlblFieldTableCache>
                    </c15:dlblFTEntry>
                  </c15:dlblFieldTable>
                  <c15:showDataLabelsRange val="0"/>
                </c:ext>
                <c:ext xmlns:c16="http://schemas.microsoft.com/office/drawing/2014/chart" uri="{C3380CC4-5D6E-409C-BE32-E72D297353CC}">
                  <c16:uniqueId val="{00000018-C70F-4A20-A858-44B26A9369FA}"/>
                </c:ext>
              </c:extLst>
            </c:dLbl>
            <c:dLbl>
              <c:idx val="25"/>
              <c:tx>
                <c:strRef>
                  <c:f>Daten_Diagramme!$E$39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{0FB1B6EF-E965-436B-8FEB-FED61E53E26C}</c15:txfldGUID>
                      <c15:f>Daten_Diagramme!$E$39</c15:f>
                      <c15:dlblFieldTableCache>
                        <c:ptCount val="1"/>
                        <c:pt idx="0">
                          <c:v>-2.6</c:v>
                        </c:pt>
                      </c15:dlblFieldTableCache>
                    </c15:dlblFTEntry>
                  </c15:dlblFieldTable>
                  <c15:showDataLabelsRange val="0"/>
                </c:ext>
                <c:ext xmlns:c16="http://schemas.microsoft.com/office/drawing/2014/chart" uri="{C3380CC4-5D6E-409C-BE32-E72D297353CC}">
                  <c16:uniqueId val="{00000019-C70F-4A20-A858-44B26A9369F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{D6E07797-AF6D-4073-BF0C-1B8DB97E22C8}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70F-4A20-A858-44B26A9369F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{5DFB880A-85B0-406B-B4B0-6B8B149E81D6}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70F-4A20-A858-44B26A9369F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{29B9BB1B-C2B1-4C16-B69A-41ED7FF3DBF7}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70F-4A20-A858-44B26A9369F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{F5BECB99-0479-4822-93FD-6291DFE010CA}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70F-4A20-A858-44B26A9369F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{D7605DFF-D3A5-4346-85F1-3A6AB12E480D}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70F-4A20-A858-44B26A9369FA}"/>
                </c:ext>
              </c:extLst>
            </c:dLbl>
            <c:dLbl>
              <c:idx val="31"/>
              <c:tx>
                <c:strRef>
                  <c:f>Daten_Diagramme!$E$45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{453D1945-BD40-4CBC-863D-477771B1001A}</c15:txfldGUID>
                      <c15:f>Daten_Diagramme!$E$45</c15:f>
                      <c15:dlblFieldTableCache>
                        <c:ptCount val="1"/>
                        <c:pt idx="0">
                          <c:v>-2.6</c:v>
                        </c:pt>
                      </c15:dlblFieldTableCache>
                    </c15:dlblFTEntry>
                  </c15:dlblFieldTable>
                  <c15:showDataLabelsRange val="0"/>
                </c:ext>
                <c:ext xmlns:c16="http://schemas.microsoft.com/office/drawing/2014/chart" uri="{C3380CC4-5D6E-409C-BE32-E72D297353CC}">
                  <c16:uniqueId val="{0000001F-C70F-4A20-A858-44B26A9369F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-2.6060956134687916</c:v>
                </c:pt>
                <c:pt idx="1">
                  <c:v>7.4652777777777777</c:v>
                </c:pt>
                <c:pt idx="2">
                  <c:v>1.7948717948717949</c:v>
                </c:pt>
                <c:pt idx="3">
                  <c:v>-5.3148273527420447</c:v>
                </c:pt>
                <c:pt idx="4">
                  <c:v>-3.717472118959108E-2</c:v>
                </c:pt>
                <c:pt idx="5">
                  <c:v>-8.3186533568212955</c:v>
                </c:pt>
                <c:pt idx="6">
                  <c:v>-4.2333019755409218</c:v>
                </c:pt>
                <c:pt idx="7">
                  <c:v>2.3596938775510203</c:v>
                </c:pt>
                <c:pt idx="8">
                  <c:v>-1.4569393481545434</c:v>
                </c:pt>
                <c:pt idx="9">
                  <c:v>0.94109445799930291</c:v>
                </c:pt>
                <c:pt idx="10">
                  <c:v>-9.8425196850393704</c:v>
                </c:pt>
                <c:pt idx="11">
                  <c:v>-6.301575393848462</c:v>
                </c:pt>
                <c:pt idx="12">
                  <c:v>-0.19230769230769232</c:v>
                </c:pt>
                <c:pt idx="13">
                  <c:v>0.16333197223356472</c:v>
                </c:pt>
                <c:pt idx="14">
                  <c:v>-1.4023732470334411</c:v>
                </c:pt>
                <c:pt idx="15">
                  <c:v>-17.030567685589521</c:v>
                </c:pt>
                <c:pt idx="16">
                  <c:v>0.29563932002956395</c:v>
                </c:pt>
                <c:pt idx="17">
                  <c:v>-4.4976076555023923</c:v>
                </c:pt>
                <c:pt idx="18">
                  <c:v>-2.2487902077996016</c:v>
                </c:pt>
                <c:pt idx="19">
                  <c:v>1.89520624303233</c:v>
                </c:pt>
                <c:pt idx="20">
                  <c:v>-2.4131944444444446</c:v>
                </c:pt>
                <c:pt idx="21">
                  <c:v>0</c:v>
                </c:pt>
                <c:pt idx="23">
                  <c:v>7.4652777777777777</c:v>
                </c:pt>
                <c:pt idx="24">
                  <c:v>-3.1482079431708105</c:v>
                </c:pt>
                <c:pt idx="25">
                  <c:v>-2.5862256792382943</c:v>
                </c:pt>
              </c:numCache>
            </c:numRef>
          </c:val>
          <c:extLst>
            <c:ext xmlns:c16="http://schemas.microsoft.com/office/drawing/2014/chart" uri="{C3380CC4-5D6E-409C-BE32-E72D297353CC}">
              <c16:uniqueId val="{00000020-C70F-4A20-A858-44B26A9369F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{49866BC6-BC11-447C-BD15-3B0105679DAB}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70F-4A20-A858-44B26A9369F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{1EFA4B5C-C485-473A-86E0-46491DF06966}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70F-4A20-A858-44B26A9369F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{B2BE15F8-5487-40BD-B015-496795B87CC7}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70F-4A20-A858-44B26A9369F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{37A2C0DE-16EE-4C37-B889-6597F1EDF8DA}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70F-4A20-A858-44B26A9369F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{D0098562-45AA-4F97-8DB1-54BD1D9DE134}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70F-4A20-A858-44B26A9369F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{266A0E59-C93A-4E95-B3EF-C03669954359}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70F-4A20-A858-44B26A9369F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{77C91C5B-D787-4253-9506-B4923FF6389A}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70F-4A20-A858-44B26A9369F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{BA111C5B-AFA2-4A38-ACCF-D2699B229AF4}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70F-4A20-A858-44B26A9369F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{868AB5A4-876D-481C-A2FD-0B022B5525B4}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70F-4A20-A858-44B26A9369F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{7C3D350C-623D-4C6C-8D58-B590274D07A2}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70F-4A20-A858-44B26A9369F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{BE754BD1-1487-4F6F-919E-091A67913893}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70F-4A20-A858-44B26A9369F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{28D5C032-9B5A-425F-B402-063DFDDDF551}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70F-4A20-A858-44B26A9369F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{B03DFA21-741A-4BD6-9389-0C2AE05B9598}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70F-4A20-A858-44B26A9369F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{E7DC5126-4715-4047-BA7E-2873FC35B2D9}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70F-4A20-A858-44B26A9369F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{2D650514-F481-4463-851C-FF942CE05247}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70F-4A20-A858-44B26A9369F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{87752682-9F54-4883-97D9-A22E9B8C8FA1}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70F-4A20-A858-44B26A9369F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{275DAFE1-8B1C-4443-BE0F-584654341B26}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70F-4A20-A858-44B26A9369F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{2C17B916-56B6-47F3-88C8-AD72471842CC}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70F-4A20-A858-44B26A9369F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{D4403233-AA50-45BF-8335-A04AB5657521}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70F-4A20-A858-44B26A9369F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{FE994DD3-29D8-45F2-A4B4-F1960373D124}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70F-4A20-A858-44B26A9369F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{2FC74104-07C6-4F10-A3DD-22228BFA2FF9}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70F-4A20-A858-44B26A9369F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{FCE140B8-462B-425A-A32B-9DAECC2E82EC}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70F-4A20-A858-44B26A9369F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{2B9B9EED-032F-43E7-8781-C454BA645813}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70F-4A20-A858-44B26A9369F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{00F1AE51-4E87-4CDD-8867-6B6CC8287BFE}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70F-4A20-A858-44B26A9369F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{D2EB51DA-9AC3-4409-A200-56C320CD821E}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70F-4A20-A858-44B26A9369F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{90574AA2-DD77-41F6-BE25-B4527E141B5F}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70F-4A20-A858-44B26A9369F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{5EF9CC6D-AFC5-4AB1-94CF-D27B376F401F}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70F-4A20-A858-44B26A9369F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{06311BDB-003F-4FB0-90CB-D262436B8F08}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70F-4A20-A858-44B26A9369F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{F9DF505B-9E6D-462A-80E7-27585AC660D7}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70F-4A20-A858-44B26A9369F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{E407CB3F-9E76-4658-B11B-97887CD247F6}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70F-4A20-A858-44B26A9369F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{4647B4C5-320A-4478-8D70-1B627210ADA6}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70F-4A20-A858-44B26A9369F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{5616728F-5442-4604-92E6-04AF6FADA059}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70F-4A20-A858-44B26A9369F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70F-4A20-A858-44B26A9369F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70F-4A20-A858-44B26A9369F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{FCB4C8C2-E704-4CA0-AD65-CC2CC82D3F43}</c15:txfldGUID>
                      <c15:f>Diagramm!$I$46</c15:f>
                      <c15:dlblFieldTableCache>
                        <c:ptCount val="1"/>
                      </c15:dlblFieldTableCache>
                    </c15:dlblFTEntry>
                  </c15:dlblFieldTable>
                  <c15:showDataLabelsRange val="0"/>
                </c:ext>
                <c:ext xmlns:c16="http://schemas.microsoft.com/office/drawing/2014/chart" uri="{C3380CC4-5D6E-409C-BE32-E72D297353CC}">
                  <c16:uniqueId val="{00000000-C1FC-462A-99DA-589814C70F2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{6D3ED10D-A507-4E66-BE42-EC5873163785}</c15:txfldGUID>
                      <c15:f>Diagramm!$I$47</c15:f>
                      <c15:dlblFieldTableCache>
                        <c:ptCount val="1"/>
                      </c15:dlblFieldTableCache>
                    </c15:dlblFTEntry>
                  </c15:dlblFieldTable>
                  <c15:showDataLabelsRange val="0"/>
                </c:ext>
                <c:ext xmlns:c16="http://schemas.microsoft.com/office/drawing/2014/chart" uri="{C3380CC4-5D6E-409C-BE32-E72D297353CC}">
                  <c16:uniqueId val="{00000001-C1FC-462A-99DA-589814C70F2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{A80DAFF5-0FC5-4442-8172-D6E17D5F1EA7}</c15:txfldGUID>
                      <c15:f>Diagramm!$I$48</c15:f>
                      <c15:dlblFieldTableCache>
                        <c:ptCount val="1"/>
                      </c15:dlblFieldTableCache>
                    </c15:dlblFTEntry>
                  </c15:dlblFieldTable>
                  <c15:showDataLabelsRange val="0"/>
                </c:ext>
                <c:ext xmlns:c16="http://schemas.microsoft.com/office/drawing/2014/chart" uri="{C3380CC4-5D6E-409C-BE32-E72D297353CC}">
                  <c16:uniqueId val="{00000002-C1FC-462A-99DA-589814C70F2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{BC3CC2DA-BAEE-4B25-97C0-F411065D3FA9}</c15:txfldGUID>
                      <c15:f>Diagramm!$I$49</c15:f>
                      <c15:dlblFieldTableCache>
                        <c:ptCount val="1"/>
                      </c15:dlblFieldTableCache>
                    </c15:dlblFTEntry>
                  </c15:dlblFieldTable>
                  <c15:showDataLabelsRange val="0"/>
                </c:ext>
                <c:ext xmlns:c16="http://schemas.microsoft.com/office/drawing/2014/chart" uri="{C3380CC4-5D6E-409C-BE32-E72D297353CC}">
                  <c16:uniqueId val="{00000003-C1FC-462A-99DA-589814C70F2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{08C5233B-AFCA-45D8-9BAC-C2D133982968}</c15:txfldGUID>
                      <c15:f>Diagramm!$I$50</c15:f>
                      <c15:dlblFieldTableCache>
                        <c:ptCount val="1"/>
                      </c15:dlblFieldTableCache>
                    </c15:dlblFTEntry>
                  </c15:dlblFieldTable>
                  <c15:showDataLabelsRange val="0"/>
                </c:ext>
                <c:ext xmlns:c16="http://schemas.microsoft.com/office/drawing/2014/chart" uri="{C3380CC4-5D6E-409C-BE32-E72D297353CC}">
                  <c16:uniqueId val="{00000004-C1FC-462A-99DA-589814C70F2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{CAD393BD-CEE3-457E-B9A8-13D74B5D24B2}</c15:txfldGUID>
                      <c15:f>Diagramm!$I$51</c15:f>
                      <c15:dlblFieldTableCache>
                        <c:ptCount val="1"/>
                      </c15:dlblFieldTableCache>
                    </c15:dlblFTEntry>
                  </c15:dlblFieldTable>
                  <c15:showDataLabelsRange val="0"/>
                </c:ext>
                <c:ext xmlns:c16="http://schemas.microsoft.com/office/drawing/2014/chart" uri="{C3380CC4-5D6E-409C-BE32-E72D297353CC}">
                  <c16:uniqueId val="{00000005-C1FC-462A-99DA-589814C70F2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{505E24E1-7988-4823-80CC-B193C60B3426}</c15:txfldGUID>
                      <c15:f>Diagramm!$I$52</c15:f>
                      <c15:dlblFieldTableCache>
                        <c:ptCount val="1"/>
                      </c15:dlblFieldTableCache>
                    </c15:dlblFTEntry>
                  </c15:dlblFieldTable>
                  <c15:showDataLabelsRange val="0"/>
                </c:ext>
                <c:ext xmlns:c16="http://schemas.microsoft.com/office/drawing/2014/chart" uri="{C3380CC4-5D6E-409C-BE32-E72D297353CC}">
                  <c16:uniqueId val="{00000006-C1FC-462A-99DA-589814C70F2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{08AB76A1-DA46-46B0-A369-D814CF9983E4}</c15:txfldGUID>
                      <c15:f>Diagramm!$I$53</c15:f>
                      <c15:dlblFieldTableCache>
                        <c:ptCount val="1"/>
                      </c15:dlblFieldTableCache>
                    </c15:dlblFTEntry>
                  </c15:dlblFieldTable>
                  <c15:showDataLabelsRange val="0"/>
                </c:ext>
                <c:ext xmlns:c16="http://schemas.microsoft.com/office/drawing/2014/chart" uri="{C3380CC4-5D6E-409C-BE32-E72D297353CC}">
                  <c16:uniqueId val="{00000007-C1FC-462A-99DA-589814C70F2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{FB67E520-A16A-41CF-9EF5-920739769ED9}</c15:txfldGUID>
                      <c15:f>Diagramm!$I$54</c15:f>
                      <c15:dlblFieldTableCache>
                        <c:ptCount val="1"/>
                      </c15:dlblFieldTableCache>
                    </c15:dlblFTEntry>
                  </c15:dlblFieldTable>
                  <c15:showDataLabelsRange val="0"/>
                </c:ext>
                <c:ext xmlns:c16="http://schemas.microsoft.com/office/drawing/2014/chart" uri="{C3380CC4-5D6E-409C-BE32-E72D297353CC}">
                  <c16:uniqueId val="{00000008-C1FC-462A-99DA-589814C70F2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{AA7E53BE-9CEA-4D4A-8388-4B12FB0284C5}</c15:txfldGUID>
                      <c15:f>Diagramm!$I$55</c15:f>
                      <c15:dlblFieldTableCache>
                        <c:ptCount val="1"/>
                      </c15:dlblFieldTableCache>
                    </c15:dlblFTEntry>
                  </c15:dlblFieldTable>
                  <c15:showDataLabelsRange val="0"/>
                </c:ext>
                <c:ext xmlns:c16="http://schemas.microsoft.com/office/drawing/2014/chart" uri="{C3380CC4-5D6E-409C-BE32-E72D297353CC}">
                  <c16:uniqueId val="{00000009-C1FC-462A-99DA-589814C70F2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{C3DF7749-7F02-45CF-B53F-3A5F9204696B}</c15:txfldGUID>
                      <c15:f>Diagramm!$I$56</c15:f>
                      <c15:dlblFieldTableCache>
                        <c:ptCount val="1"/>
                      </c15:dlblFieldTableCache>
                    </c15:dlblFTEntry>
                  </c15:dlblFieldTable>
                  <c15:showDataLabelsRange val="0"/>
                </c:ext>
                <c:ext xmlns:c16="http://schemas.microsoft.com/office/drawing/2014/chart" uri="{C3380CC4-5D6E-409C-BE32-E72D297353CC}">
                  <c16:uniqueId val="{0000000A-C1FC-462A-99DA-589814C70F2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{A48C6B10-9BE0-412C-8D37-560D3E287341}</c15:txfldGUID>
                      <c15:f>Diagramm!$I$57</c15:f>
                      <c15:dlblFieldTableCache>
                        <c:ptCount val="1"/>
                      </c15:dlblFieldTableCache>
                    </c15:dlblFTEntry>
                  </c15:dlblFieldTable>
                  <c15:showDataLabelsRange val="0"/>
                </c:ext>
                <c:ext xmlns:c16="http://schemas.microsoft.com/office/drawing/2014/chart" uri="{C3380CC4-5D6E-409C-BE32-E72D297353CC}">
                  <c16:uniqueId val="{0000000B-C1FC-462A-99DA-589814C70F2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{0E6A3124-EF3A-4C74-9ED0-12015B322F0F}</c15:txfldGUID>
                      <c15:f>Diagramm!$I$58</c15:f>
                      <c15:dlblFieldTableCache>
                        <c:ptCount val="1"/>
                      </c15:dlblFieldTableCache>
                    </c15:dlblFTEntry>
                  </c15:dlblFieldTable>
                  <c15:showDataLabelsRange val="0"/>
                </c:ext>
                <c:ext xmlns:c16="http://schemas.microsoft.com/office/drawing/2014/chart" uri="{C3380CC4-5D6E-409C-BE32-E72D297353CC}">
                  <c16:uniqueId val="{0000000C-C1FC-462A-99DA-589814C70F2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{E5C1EF63-E81A-4629-A936-8CB081C38AD5}</c15:txfldGUID>
                      <c15:f>Diagramm!$I$59</c15:f>
                      <c15:dlblFieldTableCache>
                        <c:ptCount val="1"/>
                      </c15:dlblFieldTableCache>
                    </c15:dlblFTEntry>
                  </c15:dlblFieldTable>
                  <c15:showDataLabelsRange val="0"/>
                </c:ext>
                <c:ext xmlns:c16="http://schemas.microsoft.com/office/drawing/2014/chart" uri="{C3380CC4-5D6E-409C-BE32-E72D297353CC}">
                  <c16:uniqueId val="{0000000D-C1FC-462A-99DA-589814C70F2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{BB55E3A6-B983-4597-8C8B-5B150DA36B00}</c15:txfldGUID>
                      <c15:f>Diagramm!$I$60</c15:f>
                      <c15:dlblFieldTableCache>
                        <c:ptCount val="1"/>
                      </c15:dlblFieldTableCache>
                    </c15:dlblFTEntry>
                  </c15:dlblFieldTable>
                  <c15:showDataLabelsRange val="0"/>
                </c:ext>
                <c:ext xmlns:c16="http://schemas.microsoft.com/office/drawing/2014/chart" uri="{C3380CC4-5D6E-409C-BE32-E72D297353CC}">
                  <c16:uniqueId val="{0000000E-C1FC-462A-99DA-589814C70F2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{69C4B457-CA88-4D5C-86AE-E68C766976CE}</c15:txfldGUID>
                      <c15:f>Diagramm!$I$61</c15:f>
                      <c15:dlblFieldTableCache>
                        <c:ptCount val="1"/>
                      </c15:dlblFieldTableCache>
                    </c15:dlblFTEntry>
                  </c15:dlblFieldTable>
                  <c15:showDataLabelsRange val="0"/>
                </c:ext>
                <c:ext xmlns:c16="http://schemas.microsoft.com/office/drawing/2014/chart" uri="{C3380CC4-5D6E-409C-BE32-E72D297353CC}">
                  <c16:uniqueId val="{0000000F-C1FC-462A-99DA-589814C70F2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{D9B7BCF8-117E-4233-97D0-260382AF4587}</c15:txfldGUID>
                      <c15:f>Diagramm!$I$62</c15:f>
                      <c15:dlblFieldTableCache>
                        <c:ptCount val="1"/>
                      </c15:dlblFieldTableCache>
                    </c15:dlblFTEntry>
                  </c15:dlblFieldTable>
                  <c15:showDataLabelsRange val="0"/>
                </c:ext>
                <c:ext xmlns:c16="http://schemas.microsoft.com/office/drawing/2014/chart" uri="{C3380CC4-5D6E-409C-BE32-E72D297353CC}">
                  <c16:uniqueId val="{00000010-C1FC-462A-99DA-589814C70F2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{DBBFCAF3-DABB-4B10-9A30-7C85B4FA708D}</c15:txfldGUID>
                      <c15:f>Diagramm!$I$63</c15:f>
                      <c15:dlblFieldTableCache>
                        <c:ptCount val="1"/>
                      </c15:dlblFieldTableCache>
                    </c15:dlblFTEntry>
                  </c15:dlblFieldTable>
                  <c15:showDataLabelsRange val="0"/>
                </c:ext>
                <c:ext xmlns:c16="http://schemas.microsoft.com/office/drawing/2014/chart" uri="{C3380CC4-5D6E-409C-BE32-E72D297353CC}">
                  <c16:uniqueId val="{00000011-C1FC-462A-99DA-589814C70F2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{209811EC-DBD4-42C7-A3DE-F4F9E9656838}</c15:txfldGUID>
                      <c15:f>Diagramm!$I$64</c15:f>
                      <c15:dlblFieldTableCache>
                        <c:ptCount val="1"/>
                      </c15:dlblFieldTableCache>
                    </c15:dlblFTEntry>
                  </c15:dlblFieldTable>
                  <c15:showDataLabelsRange val="0"/>
                </c:ext>
                <c:ext xmlns:c16="http://schemas.microsoft.com/office/drawing/2014/chart" uri="{C3380CC4-5D6E-409C-BE32-E72D297353CC}">
                  <c16:uniqueId val="{00000012-C1FC-462A-99DA-589814C70F2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{E04332ED-736B-485E-8D55-D9BF156609BB}</c15:txfldGUID>
                      <c15:f>Diagramm!$I$65</c15:f>
                      <c15:dlblFieldTableCache>
                        <c:ptCount val="1"/>
                      </c15:dlblFieldTableCache>
                    </c15:dlblFTEntry>
                  </c15:dlblFieldTable>
                  <c15:showDataLabelsRange val="0"/>
                </c:ext>
                <c:ext xmlns:c16="http://schemas.microsoft.com/office/drawing/2014/chart" uri="{C3380CC4-5D6E-409C-BE32-E72D297353CC}">
                  <c16:uniqueId val="{00000013-C1FC-462A-99DA-589814C70F2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{3DE9D5DC-1138-479A-9246-28E8733B1B4A}</c15:txfldGUID>
                      <c15:f>Diagramm!$I$66</c15:f>
                      <c15:dlblFieldTableCache>
                        <c:ptCount val="1"/>
                      </c15:dlblFieldTableCache>
                    </c15:dlblFTEntry>
                  </c15:dlblFieldTable>
                  <c15:showDataLabelsRange val="0"/>
                </c:ext>
                <c:ext xmlns:c16="http://schemas.microsoft.com/office/drawing/2014/chart" uri="{C3380CC4-5D6E-409C-BE32-E72D297353CC}">
                  <c16:uniqueId val="{00000014-C1FC-462A-99DA-589814C70F2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{D9D05373-4994-40BD-84EC-163F6F05A41B}</c15:txfldGUID>
                      <c15:f>Diagramm!$I$67</c15:f>
                      <c15:dlblFieldTableCache>
                        <c:ptCount val="1"/>
                      </c15:dlblFieldTableCache>
                    </c15:dlblFTEntry>
                  </c15:dlblFieldTable>
                  <c15:showDataLabelsRange val="0"/>
                </c:ext>
                <c:ext xmlns:c16="http://schemas.microsoft.com/office/drawing/2014/chart" uri="{C3380CC4-5D6E-409C-BE32-E72D297353CC}">
                  <c16:uniqueId val="{00000015-C1FC-462A-99DA-589814C70F2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1FC-462A-99DA-589814C70F2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{8549572A-AD3C-45AE-BF97-412A3643BE47}</c15:txfldGUID>
                      <c15:f>Diagramm!$K$46</c15:f>
                      <c15:dlblFieldTableCache>
                        <c:ptCount val="1"/>
                      </c15:dlblFieldTableCache>
                    </c15:dlblFTEntry>
                  </c15:dlblFieldTable>
                  <c15:showDataLabelsRange val="0"/>
                </c:ext>
                <c:ext xmlns:c16="http://schemas.microsoft.com/office/drawing/2014/chart" uri="{C3380CC4-5D6E-409C-BE32-E72D297353CC}">
                  <c16:uniqueId val="{00000017-C1FC-462A-99DA-589814C70F2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{3498C360-69EC-408D-9E37-5B567FD93D58}</c15:txfldGUID>
                      <c15:f>Diagramm!$K$47</c15:f>
                      <c15:dlblFieldTableCache>
                        <c:ptCount val="1"/>
                      </c15:dlblFieldTableCache>
                    </c15:dlblFTEntry>
                  </c15:dlblFieldTable>
                  <c15:showDataLabelsRange val="0"/>
                </c:ext>
                <c:ext xmlns:c16="http://schemas.microsoft.com/office/drawing/2014/chart" uri="{C3380CC4-5D6E-409C-BE32-E72D297353CC}">
                  <c16:uniqueId val="{00000018-C1FC-462A-99DA-589814C70F2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{500D7D33-4D40-4AC7-9742-84D508344275}</c15:txfldGUID>
                      <c15:f>Diagramm!$K$48</c15:f>
                      <c15:dlblFieldTableCache>
                        <c:ptCount val="1"/>
                      </c15:dlblFieldTableCache>
                    </c15:dlblFTEntry>
                  </c15:dlblFieldTable>
                  <c15:showDataLabelsRange val="0"/>
                </c:ext>
                <c:ext xmlns:c16="http://schemas.microsoft.com/office/drawing/2014/chart" uri="{C3380CC4-5D6E-409C-BE32-E72D297353CC}">
                  <c16:uniqueId val="{00000019-C1FC-462A-99DA-589814C70F2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{66D9D6C1-48E0-44CA-954A-2FFF000E6BFB}</c15:txfldGUID>
                      <c15:f>Diagramm!$K$49</c15:f>
                      <c15:dlblFieldTableCache>
                        <c:ptCount val="1"/>
                      </c15:dlblFieldTableCache>
                    </c15:dlblFTEntry>
                  </c15:dlblFieldTable>
                  <c15:showDataLabelsRange val="0"/>
                </c:ext>
                <c:ext xmlns:c16="http://schemas.microsoft.com/office/drawing/2014/chart" uri="{C3380CC4-5D6E-409C-BE32-E72D297353CC}">
                  <c16:uniqueId val="{0000001A-C1FC-462A-99DA-589814C70F2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{7EDC3AA6-1E85-4BA3-ACF5-B5B0E30D4F38}</c15:txfldGUID>
                      <c15:f>Diagramm!$K$50</c15:f>
                      <c15:dlblFieldTableCache>
                        <c:ptCount val="1"/>
                      </c15:dlblFieldTableCache>
                    </c15:dlblFTEntry>
                  </c15:dlblFieldTable>
                  <c15:showDataLabelsRange val="0"/>
                </c:ext>
                <c:ext xmlns:c16="http://schemas.microsoft.com/office/drawing/2014/chart" uri="{C3380CC4-5D6E-409C-BE32-E72D297353CC}">
                  <c16:uniqueId val="{0000001B-C1FC-462A-99DA-589814C70F2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{62747374-9CBD-4AD9-B477-88A860F18425}</c15:txfldGUID>
                      <c15:f>Diagramm!$K$51</c15:f>
                      <c15:dlblFieldTableCache>
                        <c:ptCount val="1"/>
                      </c15:dlblFieldTableCache>
                    </c15:dlblFTEntry>
                  </c15:dlblFieldTable>
                  <c15:showDataLabelsRange val="0"/>
                </c:ext>
                <c:ext xmlns:c16="http://schemas.microsoft.com/office/drawing/2014/chart" uri="{C3380CC4-5D6E-409C-BE32-E72D297353CC}">
                  <c16:uniqueId val="{0000001C-C1FC-462A-99DA-589814C70F2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{E52467D4-30CF-4BC4-ADCB-BEEE74F20901}</c15:txfldGUID>
                      <c15:f>Diagramm!$K$52</c15:f>
                      <c15:dlblFieldTableCache>
                        <c:ptCount val="1"/>
                      </c15:dlblFieldTableCache>
                    </c15:dlblFTEntry>
                  </c15:dlblFieldTable>
                  <c15:showDataLabelsRange val="0"/>
                </c:ext>
                <c:ext xmlns:c16="http://schemas.microsoft.com/office/drawing/2014/chart" uri="{C3380CC4-5D6E-409C-BE32-E72D297353CC}">
                  <c16:uniqueId val="{0000001D-C1FC-462A-99DA-589814C70F2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{D0B4397D-581D-4A14-9386-B9FAEF58B97E}</c15:txfldGUID>
                      <c15:f>Diagramm!$K$53</c15:f>
                      <c15:dlblFieldTableCache>
                        <c:ptCount val="1"/>
                      </c15:dlblFieldTableCache>
                    </c15:dlblFTEntry>
                  </c15:dlblFieldTable>
                  <c15:showDataLabelsRange val="0"/>
                </c:ext>
                <c:ext xmlns:c16="http://schemas.microsoft.com/office/drawing/2014/chart" uri="{C3380CC4-5D6E-409C-BE32-E72D297353CC}">
                  <c16:uniqueId val="{0000001E-C1FC-462A-99DA-589814C70F2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{1B8D7CDA-E985-4A69-83B3-ACE81100C2CA}</c15:txfldGUID>
                      <c15:f>Diagramm!$K$54</c15:f>
                      <c15:dlblFieldTableCache>
                        <c:ptCount val="1"/>
                      </c15:dlblFieldTableCache>
                    </c15:dlblFTEntry>
                  </c15:dlblFieldTable>
                  <c15:showDataLabelsRange val="0"/>
                </c:ext>
                <c:ext xmlns:c16="http://schemas.microsoft.com/office/drawing/2014/chart" uri="{C3380CC4-5D6E-409C-BE32-E72D297353CC}">
                  <c16:uniqueId val="{0000001F-C1FC-462A-99DA-589814C70F2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{913F0FB9-95AD-4C8C-A1B9-D6A7A4CAF444}</c15:txfldGUID>
                      <c15:f>Diagramm!$K$55</c15:f>
                      <c15:dlblFieldTableCache>
                        <c:ptCount val="1"/>
                      </c15:dlblFieldTableCache>
                    </c15:dlblFTEntry>
                  </c15:dlblFieldTable>
                  <c15:showDataLabelsRange val="0"/>
                </c:ext>
                <c:ext xmlns:c16="http://schemas.microsoft.com/office/drawing/2014/chart" uri="{C3380CC4-5D6E-409C-BE32-E72D297353CC}">
                  <c16:uniqueId val="{00000020-C1FC-462A-99DA-589814C70F2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{2BAF46A2-091E-45C5-991A-8241C0304FF0}</c15:txfldGUID>
                      <c15:f>Diagramm!$K$56</c15:f>
                      <c15:dlblFieldTableCache>
                        <c:ptCount val="1"/>
                      </c15:dlblFieldTableCache>
                    </c15:dlblFTEntry>
                  </c15:dlblFieldTable>
                  <c15:showDataLabelsRange val="0"/>
                </c:ext>
                <c:ext xmlns:c16="http://schemas.microsoft.com/office/drawing/2014/chart" uri="{C3380CC4-5D6E-409C-BE32-E72D297353CC}">
                  <c16:uniqueId val="{00000021-C1FC-462A-99DA-589814C70F2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{C10C755E-51AE-4D66-8943-F2EA40E0D042}</c15:txfldGUID>
                      <c15:f>Diagramm!$K$57</c15:f>
                      <c15:dlblFieldTableCache>
                        <c:ptCount val="1"/>
                      </c15:dlblFieldTableCache>
                    </c15:dlblFTEntry>
                  </c15:dlblFieldTable>
                  <c15:showDataLabelsRange val="0"/>
                </c:ext>
                <c:ext xmlns:c16="http://schemas.microsoft.com/office/drawing/2014/chart" uri="{C3380CC4-5D6E-409C-BE32-E72D297353CC}">
                  <c16:uniqueId val="{00000022-C1FC-462A-99DA-589814C70F2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{DB9FB348-4F42-46A4-AB8F-098441D46794}</c15:txfldGUID>
                      <c15:f>Diagramm!$K$58</c15:f>
                      <c15:dlblFieldTableCache>
                        <c:ptCount val="1"/>
                      </c15:dlblFieldTableCache>
                    </c15:dlblFTEntry>
                  </c15:dlblFieldTable>
                  <c15:showDataLabelsRange val="0"/>
                </c:ext>
                <c:ext xmlns:c16="http://schemas.microsoft.com/office/drawing/2014/chart" uri="{C3380CC4-5D6E-409C-BE32-E72D297353CC}">
                  <c16:uniqueId val="{00000023-C1FC-462A-99DA-589814C70F2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{A1F19BC5-9159-4475-AB57-3F32105FD38B}</c15:txfldGUID>
                      <c15:f>Diagramm!$K$59</c15:f>
                      <c15:dlblFieldTableCache>
                        <c:ptCount val="1"/>
                      </c15:dlblFieldTableCache>
                    </c15:dlblFTEntry>
                  </c15:dlblFieldTable>
                  <c15:showDataLabelsRange val="0"/>
                </c:ext>
                <c:ext xmlns:c16="http://schemas.microsoft.com/office/drawing/2014/chart" uri="{C3380CC4-5D6E-409C-BE32-E72D297353CC}">
                  <c16:uniqueId val="{00000024-C1FC-462A-99DA-589814C70F2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{E28956A1-F241-427E-8FCA-138E8F15DEF0}</c15:txfldGUID>
                      <c15:f>Diagramm!$K$60</c15:f>
                      <c15:dlblFieldTableCache>
                        <c:ptCount val="1"/>
                      </c15:dlblFieldTableCache>
                    </c15:dlblFTEntry>
                  </c15:dlblFieldTable>
                  <c15:showDataLabelsRange val="0"/>
                </c:ext>
                <c:ext xmlns:c16="http://schemas.microsoft.com/office/drawing/2014/chart" uri="{C3380CC4-5D6E-409C-BE32-E72D297353CC}">
                  <c16:uniqueId val="{00000025-C1FC-462A-99DA-589814C70F2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{CC7FDEDB-D16E-4CB0-B8A3-7C2B4C0B6A79}</c15:txfldGUID>
                      <c15:f>Diagramm!$K$61</c15:f>
                      <c15:dlblFieldTableCache>
                        <c:ptCount val="1"/>
                      </c15:dlblFieldTableCache>
                    </c15:dlblFTEntry>
                  </c15:dlblFieldTable>
                  <c15:showDataLabelsRange val="0"/>
                </c:ext>
                <c:ext xmlns:c16="http://schemas.microsoft.com/office/drawing/2014/chart" uri="{C3380CC4-5D6E-409C-BE32-E72D297353CC}">
                  <c16:uniqueId val="{00000026-C1FC-462A-99DA-589814C70F2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{30720F1A-B025-4631-94D8-42114BA4015B}</c15:txfldGUID>
                      <c15:f>Diagramm!$K$62</c15:f>
                      <c15:dlblFieldTableCache>
                        <c:ptCount val="1"/>
                      </c15:dlblFieldTableCache>
                    </c15:dlblFTEntry>
                  </c15:dlblFieldTable>
                  <c15:showDataLabelsRange val="0"/>
                </c:ext>
                <c:ext xmlns:c16="http://schemas.microsoft.com/office/drawing/2014/chart" uri="{C3380CC4-5D6E-409C-BE32-E72D297353CC}">
                  <c16:uniqueId val="{00000027-C1FC-462A-99DA-589814C70F2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{BE828087-4AA3-4639-A8CB-05021A29970A}</c15:txfldGUID>
                      <c15:f>Diagramm!$K$63</c15:f>
                      <c15:dlblFieldTableCache>
                        <c:ptCount val="1"/>
                      </c15:dlblFieldTableCache>
                    </c15:dlblFTEntry>
                  </c15:dlblFieldTable>
                  <c15:showDataLabelsRange val="0"/>
                </c:ext>
                <c:ext xmlns:c16="http://schemas.microsoft.com/office/drawing/2014/chart" uri="{C3380CC4-5D6E-409C-BE32-E72D297353CC}">
                  <c16:uniqueId val="{00000028-C1FC-462A-99DA-589814C70F2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{4874B361-BB6B-463F-B9A3-6DE4CB7DED17}</c15:txfldGUID>
                      <c15:f>Diagramm!$K$64</c15:f>
                      <c15:dlblFieldTableCache>
                        <c:ptCount val="1"/>
                      </c15:dlblFieldTableCache>
                    </c15:dlblFTEntry>
                  </c15:dlblFieldTable>
                  <c15:showDataLabelsRange val="0"/>
                </c:ext>
                <c:ext xmlns:c16="http://schemas.microsoft.com/office/drawing/2014/chart" uri="{C3380CC4-5D6E-409C-BE32-E72D297353CC}">
                  <c16:uniqueId val="{00000029-C1FC-462A-99DA-589814C70F2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{2FD72AEF-5A78-4CD1-9D12-0D288F3A4A18}</c15:txfldGUID>
                      <c15:f>Diagramm!$K$65</c15:f>
                      <c15:dlblFieldTableCache>
                        <c:ptCount val="1"/>
                      </c15:dlblFieldTableCache>
                    </c15:dlblFTEntry>
                  </c15:dlblFieldTable>
                  <c15:showDataLabelsRange val="0"/>
                </c:ext>
                <c:ext xmlns:c16="http://schemas.microsoft.com/office/drawing/2014/chart" uri="{C3380CC4-5D6E-409C-BE32-E72D297353CC}">
                  <c16:uniqueId val="{0000002A-C1FC-462A-99DA-589814C70F2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{ECE06963-FD6A-431C-8898-641EEA85D9C2}</c15:txfldGUID>
                      <c15:f>Diagramm!$K$66</c15:f>
                      <c15:dlblFieldTableCache>
                        <c:ptCount val="1"/>
                      </c15:dlblFieldTableCache>
                    </c15:dlblFTEntry>
                  </c15:dlblFieldTable>
                  <c15:showDataLabelsRange val="0"/>
                </c:ext>
                <c:ext xmlns:c16="http://schemas.microsoft.com/office/drawing/2014/chart" uri="{C3380CC4-5D6E-409C-BE32-E72D297353CC}">
                  <c16:uniqueId val="{0000002B-C1FC-462A-99DA-589814C70F2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{41687CEE-6BB0-4CAF-9B55-396D673C1E8E}</c15:txfldGUID>
                      <c15:f>Diagramm!$K$67</c15:f>
                      <c15:dlblFieldTableCache>
                        <c:ptCount val="1"/>
                      </c15:dlblFieldTableCache>
                    </c15:dlblFTEntry>
                  </c15:dlblFieldTable>
                  <c15:showDataLabelsRange val="0"/>
                </c:ext>
                <c:ext xmlns:c16="http://schemas.microsoft.com/office/drawing/2014/chart" uri="{C3380CC4-5D6E-409C-BE32-E72D297353CC}">
                  <c16:uniqueId val="{0000002C-C1FC-462A-99DA-589814C70F2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1FC-462A-99DA-589814C70F2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{0BE7215B-EB08-4F3D-9882-D417C30278EA}</c15:txfldGUID>
                      <c15:f>Diagramm!$J$46</c15:f>
                      <c15:dlblFieldTableCache>
                        <c:ptCount val="1"/>
                      </c15:dlblFieldTableCache>
                    </c15:dlblFTEntry>
                  </c15:dlblFieldTable>
                  <c15:showDataLabelsRange val="0"/>
                </c:ext>
                <c:ext xmlns:c16="http://schemas.microsoft.com/office/drawing/2014/chart" uri="{C3380CC4-5D6E-409C-BE32-E72D297353CC}">
                  <c16:uniqueId val="{0000002E-C1FC-462A-99DA-589814C70F2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{13512A3C-D72F-4C70-BA1B-3CF8925536A7}</c15:txfldGUID>
                      <c15:f>Diagramm!$J$47</c15:f>
                      <c15:dlblFieldTableCache>
                        <c:ptCount val="1"/>
                      </c15:dlblFieldTableCache>
                    </c15:dlblFTEntry>
                  </c15:dlblFieldTable>
                  <c15:showDataLabelsRange val="0"/>
                </c:ext>
                <c:ext xmlns:c16="http://schemas.microsoft.com/office/drawing/2014/chart" uri="{C3380CC4-5D6E-409C-BE32-E72D297353CC}">
                  <c16:uniqueId val="{0000002F-C1FC-462A-99DA-589814C70F2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{0A66D1BF-E33E-4D18-B504-CCA285FF35C7}</c15:txfldGUID>
                      <c15:f>Diagramm!$J$48</c15:f>
                      <c15:dlblFieldTableCache>
                        <c:ptCount val="1"/>
                      </c15:dlblFieldTableCache>
                    </c15:dlblFTEntry>
                  </c15:dlblFieldTable>
                  <c15:showDataLabelsRange val="0"/>
                </c:ext>
                <c:ext xmlns:c16="http://schemas.microsoft.com/office/drawing/2014/chart" uri="{C3380CC4-5D6E-409C-BE32-E72D297353CC}">
                  <c16:uniqueId val="{00000030-C1FC-462A-99DA-589814C70F2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{92AF4E07-D7B1-498E-BF63-C3A9D4BA0FE5}</c15:txfldGUID>
                      <c15:f>Diagramm!$J$49</c15:f>
                      <c15:dlblFieldTableCache>
                        <c:ptCount val="1"/>
                      </c15:dlblFieldTableCache>
                    </c15:dlblFTEntry>
                  </c15:dlblFieldTable>
                  <c15:showDataLabelsRange val="0"/>
                </c:ext>
                <c:ext xmlns:c16="http://schemas.microsoft.com/office/drawing/2014/chart" uri="{C3380CC4-5D6E-409C-BE32-E72D297353CC}">
                  <c16:uniqueId val="{00000031-C1FC-462A-99DA-589814C70F2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{D4175992-D017-4ADA-8EE8-3EB3E144CAC2}</c15:txfldGUID>
                      <c15:f>Diagramm!$J$50</c15:f>
                      <c15:dlblFieldTableCache>
                        <c:ptCount val="1"/>
                      </c15:dlblFieldTableCache>
                    </c15:dlblFTEntry>
                  </c15:dlblFieldTable>
                  <c15:showDataLabelsRange val="0"/>
                </c:ext>
                <c:ext xmlns:c16="http://schemas.microsoft.com/office/drawing/2014/chart" uri="{C3380CC4-5D6E-409C-BE32-E72D297353CC}">
                  <c16:uniqueId val="{00000032-C1FC-462A-99DA-589814C70F2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{315BE2BF-08DF-44B0-878A-A28589ACE7C3}</c15:txfldGUID>
                      <c15:f>Diagramm!$J$51</c15:f>
                      <c15:dlblFieldTableCache>
                        <c:ptCount val="1"/>
                      </c15:dlblFieldTableCache>
                    </c15:dlblFTEntry>
                  </c15:dlblFieldTable>
                  <c15:showDataLabelsRange val="0"/>
                </c:ext>
                <c:ext xmlns:c16="http://schemas.microsoft.com/office/drawing/2014/chart" uri="{C3380CC4-5D6E-409C-BE32-E72D297353CC}">
                  <c16:uniqueId val="{00000033-C1FC-462A-99DA-589814C70F2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{A0B7BAD0-D324-4D02-94B5-5A54B02FEA90}</c15:txfldGUID>
                      <c15:f>Diagramm!$J$52</c15:f>
                      <c15:dlblFieldTableCache>
                        <c:ptCount val="1"/>
                      </c15:dlblFieldTableCache>
                    </c15:dlblFTEntry>
                  </c15:dlblFieldTable>
                  <c15:showDataLabelsRange val="0"/>
                </c:ext>
                <c:ext xmlns:c16="http://schemas.microsoft.com/office/drawing/2014/chart" uri="{C3380CC4-5D6E-409C-BE32-E72D297353CC}">
                  <c16:uniqueId val="{00000034-C1FC-462A-99DA-589814C70F2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{2C83E023-723C-43C7-A3A4-968FE9C4D8FB}</c15:txfldGUID>
                      <c15:f>Diagramm!$J$53</c15:f>
                      <c15:dlblFieldTableCache>
                        <c:ptCount val="1"/>
                      </c15:dlblFieldTableCache>
                    </c15:dlblFTEntry>
                  </c15:dlblFieldTable>
                  <c15:showDataLabelsRange val="0"/>
                </c:ext>
                <c:ext xmlns:c16="http://schemas.microsoft.com/office/drawing/2014/chart" uri="{C3380CC4-5D6E-409C-BE32-E72D297353CC}">
                  <c16:uniqueId val="{00000035-C1FC-462A-99DA-589814C70F2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{9E464C3B-01FB-4B7C-AE3A-50DF9B4F99F9}</c15:txfldGUID>
                      <c15:f>Diagramm!$J$54</c15:f>
                      <c15:dlblFieldTableCache>
                        <c:ptCount val="1"/>
                      </c15:dlblFieldTableCache>
                    </c15:dlblFTEntry>
                  </c15:dlblFieldTable>
                  <c15:showDataLabelsRange val="0"/>
                </c:ext>
                <c:ext xmlns:c16="http://schemas.microsoft.com/office/drawing/2014/chart" uri="{C3380CC4-5D6E-409C-BE32-E72D297353CC}">
                  <c16:uniqueId val="{00000036-C1FC-462A-99DA-589814C70F2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{C60F2C82-2DD1-41B4-B144-295ED3240EF3}</c15:txfldGUID>
                      <c15:f>Diagramm!$J$55</c15:f>
                      <c15:dlblFieldTableCache>
                        <c:ptCount val="1"/>
                      </c15:dlblFieldTableCache>
                    </c15:dlblFTEntry>
                  </c15:dlblFieldTable>
                  <c15:showDataLabelsRange val="0"/>
                </c:ext>
                <c:ext xmlns:c16="http://schemas.microsoft.com/office/drawing/2014/chart" uri="{C3380CC4-5D6E-409C-BE32-E72D297353CC}">
                  <c16:uniqueId val="{00000037-C1FC-462A-99DA-589814C70F2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{4ED1F937-AD18-4E29-B1B1-52A7D0F470F3}</c15:txfldGUID>
                      <c15:f>Diagramm!$J$56</c15:f>
                      <c15:dlblFieldTableCache>
                        <c:ptCount val="1"/>
                      </c15:dlblFieldTableCache>
                    </c15:dlblFTEntry>
                  </c15:dlblFieldTable>
                  <c15:showDataLabelsRange val="0"/>
                </c:ext>
                <c:ext xmlns:c16="http://schemas.microsoft.com/office/drawing/2014/chart" uri="{C3380CC4-5D6E-409C-BE32-E72D297353CC}">
                  <c16:uniqueId val="{00000038-C1FC-462A-99DA-589814C70F2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{03445F3D-992C-4FDC-BD43-5D0E6D6FFD6D}</c15:txfldGUID>
                      <c15:f>Diagramm!$J$57</c15:f>
                      <c15:dlblFieldTableCache>
                        <c:ptCount val="1"/>
                      </c15:dlblFieldTableCache>
                    </c15:dlblFTEntry>
                  </c15:dlblFieldTable>
                  <c15:showDataLabelsRange val="0"/>
                </c:ext>
                <c:ext xmlns:c16="http://schemas.microsoft.com/office/drawing/2014/chart" uri="{C3380CC4-5D6E-409C-BE32-E72D297353CC}">
                  <c16:uniqueId val="{00000039-C1FC-462A-99DA-589814C70F2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{0256F3B0-6A9E-4BAF-99FC-E86CD3E267A9}</c15:txfldGUID>
                      <c15:f>Diagramm!$J$58</c15:f>
                      <c15:dlblFieldTableCache>
                        <c:ptCount val="1"/>
                      </c15:dlblFieldTableCache>
                    </c15:dlblFTEntry>
                  </c15:dlblFieldTable>
                  <c15:showDataLabelsRange val="0"/>
                </c:ext>
                <c:ext xmlns:c16="http://schemas.microsoft.com/office/drawing/2014/chart" uri="{C3380CC4-5D6E-409C-BE32-E72D297353CC}">
                  <c16:uniqueId val="{0000003A-C1FC-462A-99DA-589814C70F2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{B22287D2-10B0-424F-9A80-A31B4CE9AFBE}</c15:txfldGUID>
                      <c15:f>Diagramm!$J$59</c15:f>
                      <c15:dlblFieldTableCache>
                        <c:ptCount val="1"/>
                      </c15:dlblFieldTableCache>
                    </c15:dlblFTEntry>
                  </c15:dlblFieldTable>
                  <c15:showDataLabelsRange val="0"/>
                </c:ext>
                <c:ext xmlns:c16="http://schemas.microsoft.com/office/drawing/2014/chart" uri="{C3380CC4-5D6E-409C-BE32-E72D297353CC}">
                  <c16:uniqueId val="{0000003B-C1FC-462A-99DA-589814C70F2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{FB93498D-162D-44F0-90BA-25D3C27A2485}</c15:txfldGUID>
                      <c15:f>Diagramm!$J$60</c15:f>
                      <c15:dlblFieldTableCache>
                        <c:ptCount val="1"/>
                      </c15:dlblFieldTableCache>
                    </c15:dlblFTEntry>
                  </c15:dlblFieldTable>
                  <c15:showDataLabelsRange val="0"/>
                </c:ext>
                <c:ext xmlns:c16="http://schemas.microsoft.com/office/drawing/2014/chart" uri="{C3380CC4-5D6E-409C-BE32-E72D297353CC}">
                  <c16:uniqueId val="{0000003C-C1FC-462A-99DA-589814C70F2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{7DF6E586-AC6E-4672-A4C7-8E6FCBEE0A3D}</c15:txfldGUID>
                      <c15:f>Diagramm!$J$61</c15:f>
                      <c15:dlblFieldTableCache>
                        <c:ptCount val="1"/>
                      </c15:dlblFieldTableCache>
                    </c15:dlblFTEntry>
                  </c15:dlblFieldTable>
                  <c15:showDataLabelsRange val="0"/>
                </c:ext>
                <c:ext xmlns:c16="http://schemas.microsoft.com/office/drawing/2014/chart" uri="{C3380CC4-5D6E-409C-BE32-E72D297353CC}">
                  <c16:uniqueId val="{0000003D-C1FC-462A-99DA-589814C70F2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{BD229926-D95B-4B7F-B680-17DB535BB322}</c15:txfldGUID>
                      <c15:f>Diagramm!$J$62</c15:f>
                      <c15:dlblFieldTableCache>
                        <c:ptCount val="1"/>
                      </c15:dlblFieldTableCache>
                    </c15:dlblFTEntry>
                  </c15:dlblFieldTable>
                  <c15:showDataLabelsRange val="0"/>
                </c:ext>
                <c:ext xmlns:c16="http://schemas.microsoft.com/office/drawing/2014/chart" uri="{C3380CC4-5D6E-409C-BE32-E72D297353CC}">
                  <c16:uniqueId val="{0000003E-C1FC-462A-99DA-589814C70F2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{6A4A5583-8177-4D50-BB5B-3BDEEA10E0F3}</c15:txfldGUID>
                      <c15:f>Diagramm!$J$63</c15:f>
                      <c15:dlblFieldTableCache>
                        <c:ptCount val="1"/>
                      </c15:dlblFieldTableCache>
                    </c15:dlblFTEntry>
                  </c15:dlblFieldTable>
                  <c15:showDataLabelsRange val="0"/>
                </c:ext>
                <c:ext xmlns:c16="http://schemas.microsoft.com/office/drawing/2014/chart" uri="{C3380CC4-5D6E-409C-BE32-E72D297353CC}">
                  <c16:uniqueId val="{0000003F-C1FC-462A-99DA-589814C70F2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{3716EA36-BB2F-4073-86AD-D772F3BC9C47}</c15:txfldGUID>
                      <c15:f>Diagramm!$J$64</c15:f>
                      <c15:dlblFieldTableCache>
                        <c:ptCount val="1"/>
                      </c15:dlblFieldTableCache>
                    </c15:dlblFTEntry>
                  </c15:dlblFieldTable>
                  <c15:showDataLabelsRange val="0"/>
                </c:ext>
                <c:ext xmlns:c16="http://schemas.microsoft.com/office/drawing/2014/chart" uri="{C3380CC4-5D6E-409C-BE32-E72D297353CC}">
                  <c16:uniqueId val="{00000040-C1FC-462A-99DA-589814C70F2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{499FDFBD-24C9-483E-B481-7E673AEA69EB}</c15:txfldGUID>
                      <c15:f>Diagramm!$J$65</c15:f>
                      <c15:dlblFieldTableCache>
                        <c:ptCount val="1"/>
                      </c15:dlblFieldTableCache>
                    </c15:dlblFTEntry>
                  </c15:dlblFieldTable>
                  <c15:showDataLabelsRange val="0"/>
                </c:ext>
                <c:ext xmlns:c16="http://schemas.microsoft.com/office/drawing/2014/chart" uri="{C3380CC4-5D6E-409C-BE32-E72D297353CC}">
                  <c16:uniqueId val="{00000041-C1FC-462A-99DA-589814C70F2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{7B5D93ED-DB8B-453E-BAA0-347C42C8E6EF}</c15:txfldGUID>
                      <c15:f>Diagramm!$J$66</c15:f>
                      <c15:dlblFieldTableCache>
                        <c:ptCount val="1"/>
                      </c15:dlblFieldTableCache>
                    </c15:dlblFTEntry>
                  </c15:dlblFieldTable>
                  <c15:showDataLabelsRange val="0"/>
                </c:ext>
                <c:ext xmlns:c16="http://schemas.microsoft.com/office/drawing/2014/chart" uri="{C3380CC4-5D6E-409C-BE32-E72D297353CC}">
                  <c16:uniqueId val="{00000042-C1FC-462A-99DA-589814C70F2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{51DE808C-9DFF-425F-B111-0A8CA2F4DA5B}</c15:txfldGUID>
                      <c15:f>Diagramm!$J$67</c15:f>
                      <c15:dlblFieldTableCache>
                        <c:ptCount val="1"/>
                      </c15:dlblFieldTableCache>
                    </c15:dlblFTEntry>
                  </c15:dlblFieldTable>
                  <c15:showDataLabelsRange val="0"/>
                </c:ext>
                <c:ext xmlns:c16="http://schemas.microsoft.com/office/drawing/2014/chart" uri="{C3380CC4-5D6E-409C-BE32-E72D297353CC}">
                  <c16:uniqueId val="{00000043-C1FC-462A-99DA-589814C70F2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1FC-462A-99DA-589814C70F2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ABB-4274-B16D-A9018F3AC54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BB-4274-B16D-A9018F3AC54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ABB-4274-B16D-A9018F3AC54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BB-4274-B16D-A9018F3AC54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ABB-4274-B16D-A9018F3AC54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ABB-4274-B16D-A9018F3AC54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ABB-4274-B16D-A9018F3AC54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ABB-4274-B16D-A9018F3AC54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ABB-4274-B16D-A9018F3AC54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ABB-4274-B16D-A9018F3AC54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ABB-4274-B16D-A9018F3AC54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ABB-4274-B16D-A9018F3AC54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ABB-4274-B16D-A9018F3AC54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ABB-4274-B16D-A9018F3AC54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ABB-4274-B16D-A9018F3AC54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ABB-4274-B16D-A9018F3AC54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ABB-4274-B16D-A9018F3AC54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ABB-4274-B16D-A9018F3AC54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ABB-4274-B16D-A9018F3AC54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ABB-4274-B16D-A9018F3AC54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ABB-4274-B16D-A9018F3AC54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ABB-4274-B16D-A9018F3AC54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ABB-4274-B16D-A9018F3AC54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ABB-4274-B16D-A9018F3AC54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ABB-4274-B16D-A9018F3AC54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ABB-4274-B16D-A9018F3AC54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ABB-4274-B16D-A9018F3AC54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ABB-4274-B16D-A9018F3AC54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ABB-4274-B16D-A9018F3AC54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ABB-4274-B16D-A9018F3AC54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ABB-4274-B16D-A9018F3AC54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ABB-4274-B16D-A9018F3AC54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ABB-4274-B16D-A9018F3AC54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ABB-4274-B16D-A9018F3AC54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ABB-4274-B16D-A9018F3AC54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ABB-4274-B16D-A9018F3AC54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ABB-4274-B16D-A9018F3AC54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ABB-4274-B16D-A9018F3AC54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ABB-4274-B16D-A9018F3AC54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ABB-4274-B16D-A9018F3AC54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ABB-4274-B16D-A9018F3AC54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ABB-4274-B16D-A9018F3AC54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ABB-4274-B16D-A9018F3AC54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ABB-4274-B16D-A9018F3AC54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ABB-4274-B16D-A9018F3AC54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ABB-4274-B16D-A9018F3AC54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ABB-4274-B16D-A9018F3AC54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ABB-4274-B16D-A9018F3AC54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ABB-4274-B16D-A9018F3AC54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ABB-4274-B16D-A9018F3AC54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ABB-4274-B16D-A9018F3AC54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ABB-4274-B16D-A9018F3AC54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ABB-4274-B16D-A9018F3AC54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ABB-4274-B16D-A9018F3AC54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ABB-4274-B16D-A9018F3AC54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ABB-4274-B16D-A9018F3AC54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ABB-4274-B16D-A9018F3AC54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ABB-4274-B16D-A9018F3AC54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ABB-4274-B16D-A9018F3AC54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ABB-4274-B16D-A9018F3AC54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ABB-4274-B16D-A9018F3AC54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ABB-4274-B16D-A9018F3AC54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ABB-4274-B16D-A9018F3AC54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ABB-4274-B16D-A9018F3AC54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ABB-4274-B16D-A9018F3AC54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ABB-4274-B16D-A9018F3AC54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ABB-4274-B16D-A9018F3AC54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ABB-4274-B16D-A9018F3AC54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ABB-4274-B16D-A9018F3AC54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100.56517257313476</c:v>
                </c:pt>
                <c:pt idx="2">
                  <c:v>101.75492939151276</c:v>
                </c:pt>
                <c:pt idx="3">
                  <c:v>101.34209443916905</c:v>
                </c:pt>
                <c:pt idx="4">
                  <c:v>101.58583463243471</c:v>
                </c:pt>
                <c:pt idx="5">
                  <c:v>102.22463705561846</c:v>
                </c:pt>
                <c:pt idx="6">
                  <c:v>103.76121585733074</c:v>
                </c:pt>
                <c:pt idx="7">
                  <c:v>103.57130162341124</c:v>
                </c:pt>
                <c:pt idx="8">
                  <c:v>103.61090940481692</c:v>
                </c:pt>
                <c:pt idx="9">
                  <c:v>104.22229105625829</c:v>
                </c:pt>
                <c:pt idx="10">
                  <c:v>106.10264508888901</c:v>
                </c:pt>
                <c:pt idx="11">
                  <c:v>105.95183084430589</c:v>
                </c:pt>
                <c:pt idx="12">
                  <c:v>106.1625645530668</c:v>
                </c:pt>
                <c:pt idx="13">
                  <c:v>106.98671108154633</c:v>
                </c:pt>
                <c:pt idx="14">
                  <c:v>108.99502871564152</c:v>
                </c:pt>
                <c:pt idx="15">
                  <c:v>108.81780928345461</c:v>
                </c:pt>
                <c:pt idx="16">
                  <c:v>108.65328465300028</c:v>
                </c:pt>
                <c:pt idx="17">
                  <c:v>109.38653640107449</c:v>
                </c:pt>
                <c:pt idx="18">
                  <c:v>111.24657875093307</c:v>
                </c:pt>
                <c:pt idx="19">
                  <c:v>111.18665928675526</c:v>
                </c:pt>
                <c:pt idx="20">
                  <c:v>111.25673459231913</c:v>
                </c:pt>
                <c:pt idx="21">
                  <c:v>111.48524102350569</c:v>
                </c:pt>
                <c:pt idx="22">
                  <c:v>113.12744057563309</c:v>
                </c:pt>
                <c:pt idx="23">
                  <c:v>112.62421863495335</c:v>
                </c:pt>
                <c:pt idx="24">
                  <c:v>111.88233442170102</c:v>
                </c:pt>
              </c:numCache>
            </c:numRef>
          </c:val>
          <c:smooth val="0"/>
          <c:extLst>
            <c:ext xmlns:c16="http://schemas.microsoft.com/office/drawing/2014/chart" uri="{C3380CC4-5D6E-409C-BE32-E72D297353CC}">
              <c16:uniqueId val="{00000000-0179-4DD2-932C-DBD2D8618FB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102.1911564923967</c:v>
                </c:pt>
                <c:pt idx="2">
                  <c:v>104.42613611464131</c:v>
                </c:pt>
                <c:pt idx="3">
                  <c:v>103.60664358648495</c:v>
                </c:pt>
                <c:pt idx="4">
                  <c:v>101.70033743809984</c:v>
                </c:pt>
                <c:pt idx="5">
                  <c:v>103.65484902931767</c:v>
                </c:pt>
                <c:pt idx="6">
                  <c:v>106.51649940838774</c:v>
                </c:pt>
                <c:pt idx="7">
                  <c:v>105.05280687146677</c:v>
                </c:pt>
                <c:pt idx="8">
                  <c:v>104.79425040536394</c:v>
                </c:pt>
                <c:pt idx="9">
                  <c:v>106.36750076690478</c:v>
                </c:pt>
                <c:pt idx="10">
                  <c:v>109.75502870415006</c:v>
                </c:pt>
                <c:pt idx="11">
                  <c:v>109.41320829133616</c:v>
                </c:pt>
                <c:pt idx="12">
                  <c:v>109.54467768087997</c:v>
                </c:pt>
                <c:pt idx="13">
                  <c:v>111.59121784477848</c:v>
                </c:pt>
                <c:pt idx="14">
                  <c:v>113.8875498488102</c:v>
                </c:pt>
                <c:pt idx="15">
                  <c:v>114.45286822384855</c:v>
                </c:pt>
                <c:pt idx="16">
                  <c:v>113.56325868793549</c:v>
                </c:pt>
                <c:pt idx="17">
                  <c:v>116.77987641877382</c:v>
                </c:pt>
                <c:pt idx="18">
                  <c:v>119.25588325518208</c:v>
                </c:pt>
                <c:pt idx="19">
                  <c:v>118.06389412331828</c:v>
                </c:pt>
                <c:pt idx="20">
                  <c:v>117.59060432096061</c:v>
                </c:pt>
                <c:pt idx="21">
                  <c:v>119.64152679784389</c:v>
                </c:pt>
                <c:pt idx="22">
                  <c:v>122.2314737718568</c:v>
                </c:pt>
                <c:pt idx="23">
                  <c:v>120.9737499452211</c:v>
                </c:pt>
                <c:pt idx="24">
                  <c:v>116.74043560191069</c:v>
                </c:pt>
              </c:numCache>
            </c:numRef>
          </c:val>
          <c:smooth val="0"/>
          <c:extLst>
            <c:ext xmlns:c16="http://schemas.microsoft.com/office/drawing/2014/chart" uri="{C3380CC4-5D6E-409C-BE32-E72D297353CC}">
              <c16:uniqueId val="{00000001-0179-4DD2-932C-DBD2D8618FB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102.05491430570129</c:v>
                </c:pt>
                <c:pt idx="2">
                  <c:v>100.6995452955579</c:v>
                </c:pt>
                <c:pt idx="3">
                  <c:v>101.2008860907077</c:v>
                </c:pt>
                <c:pt idx="4">
                  <c:v>98.682523026699315</c:v>
                </c:pt>
                <c:pt idx="5">
                  <c:v>100.42555672146437</c:v>
                </c:pt>
                <c:pt idx="6">
                  <c:v>98.904045703625982</c:v>
                </c:pt>
                <c:pt idx="7">
                  <c:v>98.915704791885275</c:v>
                </c:pt>
                <c:pt idx="8">
                  <c:v>97.472892619797136</c:v>
                </c:pt>
                <c:pt idx="9">
                  <c:v>99.046869534802369</c:v>
                </c:pt>
                <c:pt idx="10">
                  <c:v>97.714818701177563</c:v>
                </c:pt>
                <c:pt idx="11">
                  <c:v>98.373557187827913</c:v>
                </c:pt>
                <c:pt idx="12">
                  <c:v>97.633205083362483</c:v>
                </c:pt>
                <c:pt idx="13">
                  <c:v>99.006062725894836</c:v>
                </c:pt>
                <c:pt idx="14">
                  <c:v>96.747114375655812</c:v>
                </c:pt>
                <c:pt idx="15">
                  <c:v>96.85787571411916</c:v>
                </c:pt>
                <c:pt idx="16">
                  <c:v>95.193540865104353</c:v>
                </c:pt>
                <c:pt idx="17">
                  <c:v>97.009443861490027</c:v>
                </c:pt>
                <c:pt idx="18">
                  <c:v>94.493995569546456</c:v>
                </c:pt>
                <c:pt idx="19">
                  <c:v>94.496910341611283</c:v>
                </c:pt>
                <c:pt idx="20">
                  <c:v>93.357234464264891</c:v>
                </c:pt>
                <c:pt idx="21">
                  <c:v>94.980762504372166</c:v>
                </c:pt>
                <c:pt idx="22">
                  <c:v>92.570246006762275</c:v>
                </c:pt>
                <c:pt idx="23">
                  <c:v>91.963973417278766</c:v>
                </c:pt>
                <c:pt idx="24">
                  <c:v>89.451439897400022</c:v>
                </c:pt>
              </c:numCache>
            </c:numRef>
          </c:val>
          <c:smooth val="0"/>
          <c:extLst>
            <c:ext xmlns:c16="http://schemas.microsoft.com/office/drawing/2014/chart" uri="{C3380CC4-5D6E-409C-BE32-E72D297353CC}">
              <c16:uniqueId val="{00000002-0179-4DD2-932C-DBD2D8618FB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179-4DD2-932C-DBD2D8618FBA}"/>
                </c:ext>
              </c:extLst>
            </c:dLbl>
            <c:dLbl>
              <c:idx val="1"/>
              <c:delete val="1"/>
              <c:extLst>
                <c:ext xmlns:c15="http://schemas.microsoft.com/office/drawing/2012/chart" uri="{CE6537A1-D6FC-4f65-9D91-7224C49458BB}"/>
                <c:ext xmlns:c16="http://schemas.microsoft.com/office/drawing/2014/chart" uri="{C3380CC4-5D6E-409C-BE32-E72D297353CC}">
                  <c16:uniqueId val="{00000004-0179-4DD2-932C-DBD2D8618FBA}"/>
                </c:ext>
              </c:extLst>
            </c:dLbl>
            <c:dLbl>
              <c:idx val="2"/>
              <c:delete val="1"/>
              <c:extLst>
                <c:ext xmlns:c15="http://schemas.microsoft.com/office/drawing/2012/chart" uri="{CE6537A1-D6FC-4f65-9D91-7224C49458BB}"/>
                <c:ext xmlns:c16="http://schemas.microsoft.com/office/drawing/2014/chart" uri="{C3380CC4-5D6E-409C-BE32-E72D297353CC}">
                  <c16:uniqueId val="{00000005-0179-4DD2-932C-DBD2D8618FBA}"/>
                </c:ext>
              </c:extLst>
            </c:dLbl>
            <c:dLbl>
              <c:idx val="3"/>
              <c:delete val="1"/>
              <c:extLst>
                <c:ext xmlns:c15="http://schemas.microsoft.com/office/drawing/2012/chart" uri="{CE6537A1-D6FC-4f65-9D91-7224C49458BB}"/>
                <c:ext xmlns:c16="http://schemas.microsoft.com/office/drawing/2014/chart" uri="{C3380CC4-5D6E-409C-BE32-E72D297353CC}">
                  <c16:uniqueId val="{00000006-0179-4DD2-932C-DBD2D8618FBA}"/>
                </c:ext>
              </c:extLst>
            </c:dLbl>
            <c:dLbl>
              <c:idx val="4"/>
              <c:delete val="1"/>
              <c:extLst>
                <c:ext xmlns:c15="http://schemas.microsoft.com/office/drawing/2012/chart" uri="{CE6537A1-D6FC-4f65-9D91-7224C49458BB}"/>
                <c:ext xmlns:c16="http://schemas.microsoft.com/office/drawing/2014/chart" uri="{C3380CC4-5D6E-409C-BE32-E72D297353CC}">
                  <c16:uniqueId val="{00000007-0179-4DD2-932C-DBD2D8618FBA}"/>
                </c:ext>
              </c:extLst>
            </c:dLbl>
            <c:dLbl>
              <c:idx val="5"/>
              <c:delete val="1"/>
              <c:extLst>
                <c:ext xmlns:c15="http://schemas.microsoft.com/office/drawing/2012/chart" uri="{CE6537A1-D6FC-4f65-9D91-7224C49458BB}"/>
                <c:ext xmlns:c16="http://schemas.microsoft.com/office/drawing/2014/chart" uri="{C3380CC4-5D6E-409C-BE32-E72D297353CC}">
                  <c16:uniqueId val="{00000008-0179-4DD2-932C-DBD2D8618FBA}"/>
                </c:ext>
              </c:extLst>
            </c:dLbl>
            <c:dLbl>
              <c:idx val="6"/>
              <c:delete val="1"/>
              <c:extLst>
                <c:ext xmlns:c15="http://schemas.microsoft.com/office/drawing/2012/chart" uri="{CE6537A1-D6FC-4f65-9D91-7224C49458BB}"/>
                <c:ext xmlns:c16="http://schemas.microsoft.com/office/drawing/2014/chart" uri="{C3380CC4-5D6E-409C-BE32-E72D297353CC}">
                  <c16:uniqueId val="{00000009-0179-4DD2-932C-DBD2D8618FBA}"/>
                </c:ext>
              </c:extLst>
            </c:dLbl>
            <c:dLbl>
              <c:idx val="7"/>
              <c:delete val="1"/>
              <c:extLst>
                <c:ext xmlns:c15="http://schemas.microsoft.com/office/drawing/2012/chart" uri="{CE6537A1-D6FC-4f65-9D91-7224C49458BB}"/>
                <c:ext xmlns:c16="http://schemas.microsoft.com/office/drawing/2014/chart" uri="{C3380CC4-5D6E-409C-BE32-E72D297353CC}">
                  <c16:uniqueId val="{0000000A-0179-4DD2-932C-DBD2D8618FBA}"/>
                </c:ext>
              </c:extLst>
            </c:dLbl>
            <c:dLbl>
              <c:idx val="8"/>
              <c:delete val="1"/>
              <c:extLst>
                <c:ext xmlns:c15="http://schemas.microsoft.com/office/drawing/2012/chart" uri="{CE6537A1-D6FC-4f65-9D91-7224C49458BB}"/>
                <c:ext xmlns:c16="http://schemas.microsoft.com/office/drawing/2014/chart" uri="{C3380CC4-5D6E-409C-BE32-E72D297353CC}">
                  <c16:uniqueId val="{0000000B-0179-4DD2-932C-DBD2D8618FBA}"/>
                </c:ext>
              </c:extLst>
            </c:dLbl>
            <c:dLbl>
              <c:idx val="9"/>
              <c:delete val="1"/>
              <c:extLst>
                <c:ext xmlns:c15="http://schemas.microsoft.com/office/drawing/2012/chart" uri="{CE6537A1-D6FC-4f65-9D91-7224C49458BB}"/>
                <c:ext xmlns:c16="http://schemas.microsoft.com/office/drawing/2014/chart" uri="{C3380CC4-5D6E-409C-BE32-E72D297353CC}">
                  <c16:uniqueId val="{0000000C-0179-4DD2-932C-DBD2D8618FBA}"/>
                </c:ext>
              </c:extLst>
            </c:dLbl>
            <c:dLbl>
              <c:idx val="10"/>
              <c:delete val="1"/>
              <c:extLst>
                <c:ext xmlns:c15="http://schemas.microsoft.com/office/drawing/2012/chart" uri="{CE6537A1-D6FC-4f65-9D91-7224C49458BB}"/>
                <c:ext xmlns:c16="http://schemas.microsoft.com/office/drawing/2014/chart" uri="{C3380CC4-5D6E-409C-BE32-E72D297353CC}">
                  <c16:uniqueId val="{0000000D-0179-4DD2-932C-DBD2D8618FBA}"/>
                </c:ext>
              </c:extLst>
            </c:dLbl>
            <c:dLbl>
              <c:idx val="11"/>
              <c:delete val="1"/>
              <c:extLst>
                <c:ext xmlns:c15="http://schemas.microsoft.com/office/drawing/2012/chart" uri="{CE6537A1-D6FC-4f65-9D91-7224C49458BB}"/>
                <c:ext xmlns:c16="http://schemas.microsoft.com/office/drawing/2014/chart" uri="{C3380CC4-5D6E-409C-BE32-E72D297353CC}">
                  <c16:uniqueId val="{0000000E-0179-4DD2-932C-DBD2D8618FBA}"/>
                </c:ext>
              </c:extLst>
            </c:dLbl>
            <c:dLbl>
              <c:idx val="12"/>
              <c:delete val="1"/>
              <c:extLst>
                <c:ext xmlns:c15="http://schemas.microsoft.com/office/drawing/2012/chart" uri="{CE6537A1-D6FC-4f65-9D91-7224C49458BB}"/>
                <c:ext xmlns:c16="http://schemas.microsoft.com/office/drawing/2014/chart" uri="{C3380CC4-5D6E-409C-BE32-E72D297353CC}">
                  <c16:uniqueId val="{0000000F-0179-4DD2-932C-DBD2D8618FB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179-4DD2-932C-DBD2D8618FBA}"/>
                </c:ext>
              </c:extLst>
            </c:dLbl>
            <c:dLbl>
              <c:idx val="14"/>
              <c:delete val="1"/>
              <c:extLst>
                <c:ext xmlns:c15="http://schemas.microsoft.com/office/drawing/2012/chart" uri="{CE6537A1-D6FC-4f65-9D91-7224C49458BB}"/>
                <c:ext xmlns:c16="http://schemas.microsoft.com/office/drawing/2014/chart" uri="{C3380CC4-5D6E-409C-BE32-E72D297353CC}">
                  <c16:uniqueId val="{00000011-0179-4DD2-932C-DBD2D8618FBA}"/>
                </c:ext>
              </c:extLst>
            </c:dLbl>
            <c:dLbl>
              <c:idx val="15"/>
              <c:delete val="1"/>
              <c:extLst>
                <c:ext xmlns:c15="http://schemas.microsoft.com/office/drawing/2012/chart" uri="{CE6537A1-D6FC-4f65-9D91-7224C49458BB}"/>
                <c:ext xmlns:c16="http://schemas.microsoft.com/office/drawing/2014/chart" uri="{C3380CC4-5D6E-409C-BE32-E72D297353CC}">
                  <c16:uniqueId val="{00000012-0179-4DD2-932C-DBD2D8618FBA}"/>
                </c:ext>
              </c:extLst>
            </c:dLbl>
            <c:dLbl>
              <c:idx val="16"/>
              <c:delete val="1"/>
              <c:extLst>
                <c:ext xmlns:c15="http://schemas.microsoft.com/office/drawing/2012/chart" uri="{CE6537A1-D6FC-4f65-9D91-7224C49458BB}"/>
                <c:ext xmlns:c16="http://schemas.microsoft.com/office/drawing/2014/chart" uri="{C3380CC4-5D6E-409C-BE32-E72D297353CC}">
                  <c16:uniqueId val="{00000013-0179-4DD2-932C-DBD2D8618FBA}"/>
                </c:ext>
              </c:extLst>
            </c:dLbl>
            <c:dLbl>
              <c:idx val="17"/>
              <c:delete val="1"/>
              <c:extLst>
                <c:ext xmlns:c15="http://schemas.microsoft.com/office/drawing/2012/chart" uri="{CE6537A1-D6FC-4f65-9D91-7224C49458BB}"/>
                <c:ext xmlns:c16="http://schemas.microsoft.com/office/drawing/2014/chart" uri="{C3380CC4-5D6E-409C-BE32-E72D297353CC}">
                  <c16:uniqueId val="{00000014-0179-4DD2-932C-DBD2D8618FBA}"/>
                </c:ext>
              </c:extLst>
            </c:dLbl>
            <c:dLbl>
              <c:idx val="18"/>
              <c:delete val="1"/>
              <c:extLst>
                <c:ext xmlns:c15="http://schemas.microsoft.com/office/drawing/2012/chart" uri="{CE6537A1-D6FC-4f65-9D91-7224C49458BB}"/>
                <c:ext xmlns:c16="http://schemas.microsoft.com/office/drawing/2014/chart" uri="{C3380CC4-5D6E-409C-BE32-E72D297353CC}">
                  <c16:uniqueId val="{00000015-0179-4DD2-932C-DBD2D8618FBA}"/>
                </c:ext>
              </c:extLst>
            </c:dLbl>
            <c:dLbl>
              <c:idx val="19"/>
              <c:delete val="1"/>
              <c:extLst>
                <c:ext xmlns:c15="http://schemas.microsoft.com/office/drawing/2012/chart" uri="{CE6537A1-D6FC-4f65-9D91-7224C49458BB}"/>
                <c:ext xmlns:c16="http://schemas.microsoft.com/office/drawing/2014/chart" uri="{C3380CC4-5D6E-409C-BE32-E72D297353CC}">
                  <c16:uniqueId val="{00000016-0179-4DD2-932C-DBD2D8618FBA}"/>
                </c:ext>
              </c:extLst>
            </c:dLbl>
            <c:dLbl>
              <c:idx val="20"/>
              <c:delete val="1"/>
              <c:extLst>
                <c:ext xmlns:c15="http://schemas.microsoft.com/office/drawing/2012/chart" uri="{CE6537A1-D6FC-4f65-9D91-7224C49458BB}"/>
                <c:ext xmlns:c16="http://schemas.microsoft.com/office/drawing/2014/chart" uri="{C3380CC4-5D6E-409C-BE32-E72D297353CC}">
                  <c16:uniqueId val="{00000017-0179-4DD2-932C-DBD2D8618FBA}"/>
                </c:ext>
              </c:extLst>
            </c:dLbl>
            <c:dLbl>
              <c:idx val="21"/>
              <c:delete val="1"/>
              <c:extLst>
                <c:ext xmlns:c15="http://schemas.microsoft.com/office/drawing/2012/chart" uri="{CE6537A1-D6FC-4f65-9D91-7224C49458BB}"/>
                <c:ext xmlns:c16="http://schemas.microsoft.com/office/drawing/2014/chart" uri="{C3380CC4-5D6E-409C-BE32-E72D297353CC}">
                  <c16:uniqueId val="{00000018-0179-4DD2-932C-DBD2D8618FBA}"/>
                </c:ext>
              </c:extLst>
            </c:dLbl>
            <c:dLbl>
              <c:idx val="22"/>
              <c:delete val="1"/>
              <c:extLst>
                <c:ext xmlns:c15="http://schemas.microsoft.com/office/drawing/2012/chart" uri="{CE6537A1-D6FC-4f65-9D91-7224C49458BB}"/>
                <c:ext xmlns:c16="http://schemas.microsoft.com/office/drawing/2014/chart" uri="{C3380CC4-5D6E-409C-BE32-E72D297353CC}">
                  <c16:uniqueId val="{00000019-0179-4DD2-932C-DBD2D8618FBA}"/>
                </c:ext>
              </c:extLst>
            </c:dLbl>
            <c:dLbl>
              <c:idx val="23"/>
              <c:delete val="1"/>
              <c:extLst>
                <c:ext xmlns:c15="http://schemas.microsoft.com/office/drawing/2012/chart" uri="{CE6537A1-D6FC-4f65-9D91-7224C49458BB}"/>
                <c:ext xmlns:c16="http://schemas.microsoft.com/office/drawing/2014/chart" uri="{C3380CC4-5D6E-409C-BE32-E72D297353CC}">
                  <c16:uniqueId val="{0000001A-0179-4DD2-932C-DBD2D8618FBA}"/>
                </c:ext>
              </c:extLst>
            </c:dLbl>
            <c:dLbl>
              <c:idx val="24"/>
              <c:delete val="1"/>
              <c:extLst>
                <c:ext xmlns:c15="http://schemas.microsoft.com/office/drawing/2012/chart" uri="{CE6537A1-D6FC-4f65-9D91-7224C49458BB}"/>
                <c:ext xmlns:c16="http://schemas.microsoft.com/office/drawing/2014/chart" uri="{C3380CC4-5D6E-409C-BE32-E72D297353CC}">
                  <c16:uniqueId val="{0000001B-0179-4DD2-932C-DBD2D8618FB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179-4DD2-932C-DBD2D8618FB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Nagold – Pforzheim (647)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220331</v>
      </c>
      <c r="F11" s="238">
        <v>221792</v>
      </c>
      <c r="G11" s="238">
        <v>222783</v>
      </c>
      <c r="H11" s="238">
        <v>219549</v>
      </c>
      <c r="I11" s="265">
        <v>219099</v>
      </c>
      <c r="J11" s="263">
        <v>1232</v>
      </c>
      <c r="K11" s="266">
        <v>0.56230288591002242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18.744979145013637</v>
      </c>
      <c r="E13" s="115">
        <v>41301</v>
      </c>
      <c r="F13" s="114">
        <v>41606</v>
      </c>
      <c r="G13" s="114">
        <v>42643</v>
      </c>
      <c r="H13" s="114">
        <v>42792</v>
      </c>
      <c r="I13" s="140">
        <v>42307</v>
      </c>
      <c r="J13" s="115">
        <v>-1006</v>
      </c>
      <c r="K13" s="116">
        <v>-2.3778570922069635</v>
      </c>
    </row>
    <row r="14" spans="1:255" ht="14.1" customHeight="1" x14ac:dyDescent="0.2">
      <c r="A14" s="306" t="s">
        <v>230</v>
      </c>
      <c r="B14" s="307"/>
      <c r="C14" s="308"/>
      <c r="D14" s="113">
        <v>59.341626915867494</v>
      </c>
      <c r="E14" s="115">
        <v>130748</v>
      </c>
      <c r="F14" s="114">
        <v>131916</v>
      </c>
      <c r="G14" s="114">
        <v>132524</v>
      </c>
      <c r="H14" s="114">
        <v>129646</v>
      </c>
      <c r="I14" s="140">
        <v>129624</v>
      </c>
      <c r="J14" s="115">
        <v>1124</v>
      </c>
      <c r="K14" s="116">
        <v>0.86712337221502189</v>
      </c>
    </row>
    <row r="15" spans="1:255" ht="14.1" customHeight="1" x14ac:dyDescent="0.2">
      <c r="A15" s="306" t="s">
        <v>231</v>
      </c>
      <c r="B15" s="307"/>
      <c r="C15" s="308"/>
      <c r="D15" s="113">
        <v>12.188933922144409</v>
      </c>
      <c r="E15" s="115">
        <v>26856</v>
      </c>
      <c r="F15" s="114">
        <v>26918</v>
      </c>
      <c r="G15" s="114">
        <v>26894</v>
      </c>
      <c r="H15" s="114">
        <v>26525</v>
      </c>
      <c r="I15" s="140">
        <v>26572</v>
      </c>
      <c r="J15" s="115">
        <v>284</v>
      </c>
      <c r="K15" s="116">
        <v>1.0687942194791509</v>
      </c>
    </row>
    <row r="16" spans="1:255" ht="14.1" customHeight="1" x14ac:dyDescent="0.2">
      <c r="A16" s="306" t="s">
        <v>232</v>
      </c>
      <c r="B16" s="307"/>
      <c r="C16" s="308"/>
      <c r="D16" s="113">
        <v>9.4489654202086868</v>
      </c>
      <c r="E16" s="115">
        <v>20819</v>
      </c>
      <c r="F16" s="114">
        <v>20737</v>
      </c>
      <c r="G16" s="114">
        <v>20538</v>
      </c>
      <c r="H16" s="114">
        <v>20426</v>
      </c>
      <c r="I16" s="140">
        <v>20428</v>
      </c>
      <c r="J16" s="115">
        <v>391</v>
      </c>
      <c r="K16" s="116">
        <v>1.9140395535539456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0.28457184871851898</v>
      </c>
      <c r="E18" s="115">
        <v>627</v>
      </c>
      <c r="F18" s="114">
        <v>732</v>
      </c>
      <c r="G18" s="114">
        <v>783</v>
      </c>
      <c r="H18" s="114">
        <v>759</v>
      </c>
      <c r="I18" s="140">
        <v>744</v>
      </c>
      <c r="J18" s="115">
        <v>-117</v>
      </c>
      <c r="K18" s="116">
        <v>-15.725806451612904</v>
      </c>
    </row>
    <row r="19" spans="1:255" ht="14.1" customHeight="1" x14ac:dyDescent="0.2">
      <c r="A19" s="306" t="s">
        <v>235</v>
      </c>
      <c r="B19" s="307" t="s">
        <v>236</v>
      </c>
      <c r="C19" s="308"/>
      <c r="D19" s="113">
        <v>0.10847316083528873</v>
      </c>
      <c r="E19" s="115">
        <v>239</v>
      </c>
      <c r="F19" s="114">
        <v>223</v>
      </c>
      <c r="G19" s="114">
        <v>245</v>
      </c>
      <c r="H19" s="114">
        <v>238</v>
      </c>
      <c r="I19" s="140">
        <v>221</v>
      </c>
      <c r="J19" s="115">
        <v>18</v>
      </c>
      <c r="K19" s="116">
        <v>8.1447963800904972</v>
      </c>
    </row>
    <row r="20" spans="1:255" ht="14.1" customHeight="1" x14ac:dyDescent="0.2">
      <c r="A20" s="306">
        <v>12</v>
      </c>
      <c r="B20" s="307" t="s">
        <v>237</v>
      </c>
      <c r="C20" s="308"/>
      <c r="D20" s="113">
        <v>0.67534754528414065</v>
      </c>
      <c r="E20" s="115">
        <v>1488</v>
      </c>
      <c r="F20" s="114">
        <v>1452</v>
      </c>
      <c r="G20" s="114">
        <v>1566</v>
      </c>
      <c r="H20" s="114">
        <v>1535</v>
      </c>
      <c r="I20" s="140">
        <v>1466</v>
      </c>
      <c r="J20" s="115">
        <v>22</v>
      </c>
      <c r="K20" s="116">
        <v>1.500682128240109</v>
      </c>
    </row>
    <row r="21" spans="1:255" ht="14.1" customHeight="1" x14ac:dyDescent="0.2">
      <c r="A21" s="306">
        <v>21</v>
      </c>
      <c r="B21" s="307" t="s">
        <v>238</v>
      </c>
      <c r="C21" s="308"/>
      <c r="D21" s="113">
        <v>0.18926070321470878</v>
      </c>
      <c r="E21" s="115">
        <v>417</v>
      </c>
      <c r="F21" s="114">
        <v>418</v>
      </c>
      <c r="G21" s="114">
        <v>427</v>
      </c>
      <c r="H21" s="114">
        <v>425</v>
      </c>
      <c r="I21" s="140">
        <v>426</v>
      </c>
      <c r="J21" s="115">
        <v>-9</v>
      </c>
      <c r="K21" s="116">
        <v>-2.112676056338028</v>
      </c>
    </row>
    <row r="22" spans="1:255" ht="14.1" customHeight="1" x14ac:dyDescent="0.2">
      <c r="A22" s="306">
        <v>22</v>
      </c>
      <c r="B22" s="307" t="s">
        <v>239</v>
      </c>
      <c r="C22" s="308"/>
      <c r="D22" s="113">
        <v>2.445865538666824</v>
      </c>
      <c r="E22" s="115">
        <v>5389</v>
      </c>
      <c r="F22" s="114">
        <v>5383</v>
      </c>
      <c r="G22" s="114">
        <v>5475</v>
      </c>
      <c r="H22" s="114">
        <v>5466</v>
      </c>
      <c r="I22" s="140">
        <v>5448</v>
      </c>
      <c r="J22" s="115">
        <v>-59</v>
      </c>
      <c r="K22" s="116">
        <v>-1.0829662261380324</v>
      </c>
    </row>
    <row r="23" spans="1:255" ht="14.1" customHeight="1" x14ac:dyDescent="0.2">
      <c r="A23" s="306">
        <v>23</v>
      </c>
      <c r="B23" s="307" t="s">
        <v>240</v>
      </c>
      <c r="C23" s="308"/>
      <c r="D23" s="113">
        <v>0.97852776050578449</v>
      </c>
      <c r="E23" s="115">
        <v>2156</v>
      </c>
      <c r="F23" s="114">
        <v>2171</v>
      </c>
      <c r="G23" s="114">
        <v>2224</v>
      </c>
      <c r="H23" s="114">
        <v>2220</v>
      </c>
      <c r="I23" s="140">
        <v>2195</v>
      </c>
      <c r="J23" s="115">
        <v>-39</v>
      </c>
      <c r="K23" s="116">
        <v>-1.7767653758542141</v>
      </c>
    </row>
    <row r="24" spans="1:255" ht="14.1" customHeight="1" x14ac:dyDescent="0.2">
      <c r="A24" s="306">
        <v>24</v>
      </c>
      <c r="B24" s="307" t="s">
        <v>241</v>
      </c>
      <c r="C24" s="308"/>
      <c r="D24" s="113">
        <v>9.1498699683657776</v>
      </c>
      <c r="E24" s="115">
        <v>20160</v>
      </c>
      <c r="F24" s="114">
        <v>20560</v>
      </c>
      <c r="G24" s="114">
        <v>20944</v>
      </c>
      <c r="H24" s="114">
        <v>20945</v>
      </c>
      <c r="I24" s="140">
        <v>21062</v>
      </c>
      <c r="J24" s="115">
        <v>-902</v>
      </c>
      <c r="K24" s="116">
        <v>-4.2825942455607251</v>
      </c>
    </row>
    <row r="25" spans="1:255" ht="14.1" customHeight="1" x14ac:dyDescent="0.2">
      <c r="A25" s="306">
        <v>25</v>
      </c>
      <c r="B25" s="307" t="s">
        <v>242</v>
      </c>
      <c r="C25" s="308"/>
      <c r="D25" s="113">
        <v>6.8524174991263145</v>
      </c>
      <c r="E25" s="115">
        <v>15098</v>
      </c>
      <c r="F25" s="114">
        <v>15272</v>
      </c>
      <c r="G25" s="114">
        <v>15728</v>
      </c>
      <c r="H25" s="114">
        <v>15453</v>
      </c>
      <c r="I25" s="140">
        <v>15402</v>
      </c>
      <c r="J25" s="115">
        <v>-304</v>
      </c>
      <c r="K25" s="116">
        <v>-1.9737696403064537</v>
      </c>
    </row>
    <row r="26" spans="1:255" ht="14.1" customHeight="1" x14ac:dyDescent="0.2">
      <c r="A26" s="306">
        <v>26</v>
      </c>
      <c r="B26" s="307" t="s">
        <v>243</v>
      </c>
      <c r="C26" s="308"/>
      <c r="D26" s="113">
        <v>3.4516250550308398</v>
      </c>
      <c r="E26" s="115">
        <v>7605</v>
      </c>
      <c r="F26" s="114">
        <v>7698</v>
      </c>
      <c r="G26" s="114">
        <v>7737</v>
      </c>
      <c r="H26" s="114">
        <v>7586</v>
      </c>
      <c r="I26" s="140">
        <v>7648</v>
      </c>
      <c r="J26" s="115">
        <v>-43</v>
      </c>
      <c r="K26" s="116">
        <v>-0.56223849372384938</v>
      </c>
    </row>
    <row r="27" spans="1:255" ht="14.1" customHeight="1" x14ac:dyDescent="0.2">
      <c r="A27" s="306">
        <v>27</v>
      </c>
      <c r="B27" s="307" t="s">
        <v>244</v>
      </c>
      <c r="C27" s="308"/>
      <c r="D27" s="113">
        <v>4.6929392595685586</v>
      </c>
      <c r="E27" s="115">
        <v>10340</v>
      </c>
      <c r="F27" s="114">
        <v>10387</v>
      </c>
      <c r="G27" s="114">
        <v>10388</v>
      </c>
      <c r="H27" s="114">
        <v>10278</v>
      </c>
      <c r="I27" s="140">
        <v>10324</v>
      </c>
      <c r="J27" s="115">
        <v>16</v>
      </c>
      <c r="K27" s="116">
        <v>0.15497869043006587</v>
      </c>
    </row>
    <row r="28" spans="1:255" ht="14.1" customHeight="1" x14ac:dyDescent="0.2">
      <c r="A28" s="306">
        <v>28</v>
      </c>
      <c r="B28" s="307" t="s">
        <v>245</v>
      </c>
      <c r="C28" s="308"/>
      <c r="D28" s="113">
        <v>0.29682613885472314</v>
      </c>
      <c r="E28" s="115">
        <v>654</v>
      </c>
      <c r="F28" s="114">
        <v>671</v>
      </c>
      <c r="G28" s="114">
        <v>685</v>
      </c>
      <c r="H28" s="114">
        <v>697</v>
      </c>
      <c r="I28" s="140">
        <v>702</v>
      </c>
      <c r="J28" s="115">
        <v>-48</v>
      </c>
      <c r="K28" s="116">
        <v>-6.8376068376068373</v>
      </c>
    </row>
    <row r="29" spans="1:255" ht="14.1" customHeight="1" x14ac:dyDescent="0.2">
      <c r="A29" s="306">
        <v>29</v>
      </c>
      <c r="B29" s="307" t="s">
        <v>246</v>
      </c>
      <c r="C29" s="308"/>
      <c r="D29" s="113">
        <v>2.4140951568322206</v>
      </c>
      <c r="E29" s="115">
        <v>5319</v>
      </c>
      <c r="F29" s="114">
        <v>5465</v>
      </c>
      <c r="G29" s="114">
        <v>5495</v>
      </c>
      <c r="H29" s="114">
        <v>5465</v>
      </c>
      <c r="I29" s="140">
        <v>5432</v>
      </c>
      <c r="J29" s="115">
        <v>-113</v>
      </c>
      <c r="K29" s="116">
        <v>-2.0802650957290134</v>
      </c>
    </row>
    <row r="30" spans="1:255" ht="14.1" customHeight="1" x14ac:dyDescent="0.2">
      <c r="A30" s="306" t="s">
        <v>247</v>
      </c>
      <c r="B30" s="307" t="s">
        <v>248</v>
      </c>
      <c r="C30" s="308"/>
      <c r="D30" s="113">
        <v>0.99259750103253741</v>
      </c>
      <c r="E30" s="115">
        <v>2187</v>
      </c>
      <c r="F30" s="114">
        <v>2243</v>
      </c>
      <c r="G30" s="114">
        <v>2258</v>
      </c>
      <c r="H30" s="114">
        <v>2228</v>
      </c>
      <c r="I30" s="140">
        <v>2262</v>
      </c>
      <c r="J30" s="115">
        <v>-75</v>
      </c>
      <c r="K30" s="116">
        <v>-3.3156498673740051</v>
      </c>
    </row>
    <row r="31" spans="1:255" ht="14.1" customHeight="1" x14ac:dyDescent="0.2">
      <c r="A31" s="306" t="s">
        <v>249</v>
      </c>
      <c r="B31" s="307" t="s">
        <v>250</v>
      </c>
      <c r="C31" s="308"/>
      <c r="D31" s="113">
        <v>1.3774729838288757</v>
      </c>
      <c r="E31" s="115">
        <v>3035</v>
      </c>
      <c r="F31" s="114">
        <v>3125</v>
      </c>
      <c r="G31" s="114">
        <v>3142</v>
      </c>
      <c r="H31" s="114">
        <v>3143</v>
      </c>
      <c r="I31" s="140">
        <v>3076</v>
      </c>
      <c r="J31" s="115">
        <v>-41</v>
      </c>
      <c r="K31" s="116">
        <v>-1.3328998699609882</v>
      </c>
    </row>
    <row r="32" spans="1:255" ht="14.1" customHeight="1" x14ac:dyDescent="0.2">
      <c r="A32" s="306">
        <v>31</v>
      </c>
      <c r="B32" s="307" t="s">
        <v>251</v>
      </c>
      <c r="C32" s="308"/>
      <c r="D32" s="113">
        <v>0.61180678161493385</v>
      </c>
      <c r="E32" s="115">
        <v>1348</v>
      </c>
      <c r="F32" s="114">
        <v>1343</v>
      </c>
      <c r="G32" s="114">
        <v>1328</v>
      </c>
      <c r="H32" s="114">
        <v>1310</v>
      </c>
      <c r="I32" s="140">
        <v>1293</v>
      </c>
      <c r="J32" s="115">
        <v>55</v>
      </c>
      <c r="K32" s="116">
        <v>4.2536736272235114</v>
      </c>
    </row>
    <row r="33" spans="1:11" ht="14.1" customHeight="1" x14ac:dyDescent="0.2">
      <c r="A33" s="306">
        <v>32</v>
      </c>
      <c r="B33" s="307" t="s">
        <v>252</v>
      </c>
      <c r="C33" s="308"/>
      <c r="D33" s="113">
        <v>1.5245244654633257</v>
      </c>
      <c r="E33" s="115">
        <v>3359</v>
      </c>
      <c r="F33" s="114">
        <v>3280</v>
      </c>
      <c r="G33" s="114">
        <v>3432</v>
      </c>
      <c r="H33" s="114">
        <v>3274</v>
      </c>
      <c r="I33" s="140">
        <v>3197</v>
      </c>
      <c r="J33" s="115">
        <v>162</v>
      </c>
      <c r="K33" s="116">
        <v>5.0672505473881762</v>
      </c>
    </row>
    <row r="34" spans="1:11" ht="14.1" customHeight="1" x14ac:dyDescent="0.2">
      <c r="A34" s="306">
        <v>33</v>
      </c>
      <c r="B34" s="307" t="s">
        <v>253</v>
      </c>
      <c r="C34" s="308"/>
      <c r="D34" s="113">
        <v>1.2880620520943489</v>
      </c>
      <c r="E34" s="115">
        <v>2838</v>
      </c>
      <c r="F34" s="114">
        <v>2840</v>
      </c>
      <c r="G34" s="114">
        <v>2926</v>
      </c>
      <c r="H34" s="114">
        <v>2846</v>
      </c>
      <c r="I34" s="140">
        <v>2800</v>
      </c>
      <c r="J34" s="115">
        <v>38</v>
      </c>
      <c r="K34" s="116">
        <v>1.3571428571428572</v>
      </c>
    </row>
    <row r="35" spans="1:11" ht="14.1" customHeight="1" x14ac:dyDescent="0.2">
      <c r="A35" s="306">
        <v>34</v>
      </c>
      <c r="B35" s="307" t="s">
        <v>254</v>
      </c>
      <c r="C35" s="308"/>
      <c r="D35" s="113">
        <v>2.2479814460970085</v>
      </c>
      <c r="E35" s="115">
        <v>4953</v>
      </c>
      <c r="F35" s="114">
        <v>5010</v>
      </c>
      <c r="G35" s="114">
        <v>5017</v>
      </c>
      <c r="H35" s="114">
        <v>4950</v>
      </c>
      <c r="I35" s="140">
        <v>4967</v>
      </c>
      <c r="J35" s="115">
        <v>-14</v>
      </c>
      <c r="K35" s="116">
        <v>-0.28186027783370243</v>
      </c>
    </row>
    <row r="36" spans="1:11" ht="14.1" customHeight="1" x14ac:dyDescent="0.2">
      <c r="A36" s="306">
        <v>41</v>
      </c>
      <c r="B36" s="307" t="s">
        <v>255</v>
      </c>
      <c r="C36" s="308"/>
      <c r="D36" s="113">
        <v>0.6077220182361992</v>
      </c>
      <c r="E36" s="115">
        <v>1339</v>
      </c>
      <c r="F36" s="114">
        <v>1318</v>
      </c>
      <c r="G36" s="114">
        <v>1321</v>
      </c>
      <c r="H36" s="114">
        <v>1322</v>
      </c>
      <c r="I36" s="140">
        <v>1277</v>
      </c>
      <c r="J36" s="115">
        <v>62</v>
      </c>
      <c r="K36" s="116">
        <v>4.8551292090837901</v>
      </c>
    </row>
    <row r="37" spans="1:11" ht="14.1" customHeight="1" x14ac:dyDescent="0.2">
      <c r="A37" s="306">
        <v>42</v>
      </c>
      <c r="B37" s="307" t="s">
        <v>256</v>
      </c>
      <c r="C37" s="308"/>
      <c r="D37" s="113">
        <v>9.3041832515624215E-2</v>
      </c>
      <c r="E37" s="115">
        <v>205</v>
      </c>
      <c r="F37" s="114">
        <v>199</v>
      </c>
      <c r="G37" s="114">
        <v>196</v>
      </c>
      <c r="H37" s="114">
        <v>183</v>
      </c>
      <c r="I37" s="140">
        <v>192</v>
      </c>
      <c r="J37" s="115">
        <v>13</v>
      </c>
      <c r="K37" s="116">
        <v>6.770833333333333</v>
      </c>
    </row>
    <row r="38" spans="1:11" ht="14.1" customHeight="1" x14ac:dyDescent="0.2">
      <c r="A38" s="306">
        <v>43</v>
      </c>
      <c r="B38" s="307" t="s">
        <v>257</v>
      </c>
      <c r="C38" s="308"/>
      <c r="D38" s="113">
        <v>1.6733913974883243</v>
      </c>
      <c r="E38" s="115">
        <v>3687</v>
      </c>
      <c r="F38" s="114">
        <v>3641</v>
      </c>
      <c r="G38" s="114">
        <v>3607</v>
      </c>
      <c r="H38" s="114">
        <v>3453</v>
      </c>
      <c r="I38" s="140">
        <v>3425</v>
      </c>
      <c r="J38" s="115">
        <v>262</v>
      </c>
      <c r="K38" s="116">
        <v>7.6496350364963508</v>
      </c>
    </row>
    <row r="39" spans="1:11" ht="14.1" customHeight="1" x14ac:dyDescent="0.2">
      <c r="A39" s="306">
        <v>51</v>
      </c>
      <c r="B39" s="307" t="s">
        <v>258</v>
      </c>
      <c r="C39" s="308"/>
      <c r="D39" s="113">
        <v>6.5074819249220495</v>
      </c>
      <c r="E39" s="115">
        <v>14338</v>
      </c>
      <c r="F39" s="114">
        <v>14663</v>
      </c>
      <c r="G39" s="114">
        <v>14995</v>
      </c>
      <c r="H39" s="114">
        <v>14870</v>
      </c>
      <c r="I39" s="140">
        <v>14701</v>
      </c>
      <c r="J39" s="115">
        <v>-363</v>
      </c>
      <c r="K39" s="116">
        <v>-2.4692197809672813</v>
      </c>
    </row>
    <row r="40" spans="1:11" ht="14.1" customHeight="1" x14ac:dyDescent="0.2">
      <c r="A40" s="306" t="s">
        <v>259</v>
      </c>
      <c r="B40" s="307" t="s">
        <v>260</v>
      </c>
      <c r="C40" s="308"/>
      <c r="D40" s="113">
        <v>5.7862942572765519</v>
      </c>
      <c r="E40" s="115">
        <v>12749</v>
      </c>
      <c r="F40" s="114">
        <v>13068</v>
      </c>
      <c r="G40" s="114">
        <v>13387</v>
      </c>
      <c r="H40" s="114">
        <v>13358</v>
      </c>
      <c r="I40" s="140">
        <v>13190</v>
      </c>
      <c r="J40" s="115">
        <v>-441</v>
      </c>
      <c r="K40" s="116">
        <v>-3.3434420015163004</v>
      </c>
    </row>
    <row r="41" spans="1:11" ht="14.1" customHeight="1" x14ac:dyDescent="0.2">
      <c r="A41" s="306"/>
      <c r="B41" s="307" t="s">
        <v>261</v>
      </c>
      <c r="C41" s="308"/>
      <c r="D41" s="113">
        <v>4.9539102532099433</v>
      </c>
      <c r="E41" s="115">
        <v>10915</v>
      </c>
      <c r="F41" s="114">
        <v>11224</v>
      </c>
      <c r="G41" s="114">
        <v>11573</v>
      </c>
      <c r="H41" s="114">
        <v>11595</v>
      </c>
      <c r="I41" s="140">
        <v>11412</v>
      </c>
      <c r="J41" s="115">
        <v>-497</v>
      </c>
      <c r="K41" s="116">
        <v>-4.3550648440238344</v>
      </c>
    </row>
    <row r="42" spans="1:11" ht="14.1" customHeight="1" x14ac:dyDescent="0.2">
      <c r="A42" s="306">
        <v>52</v>
      </c>
      <c r="B42" s="307" t="s">
        <v>262</v>
      </c>
      <c r="C42" s="308"/>
      <c r="D42" s="113">
        <v>3.159337542152489</v>
      </c>
      <c r="E42" s="115">
        <v>6961</v>
      </c>
      <c r="F42" s="114">
        <v>6985</v>
      </c>
      <c r="G42" s="114">
        <v>6941</v>
      </c>
      <c r="H42" s="114">
        <v>6840</v>
      </c>
      <c r="I42" s="140">
        <v>6799</v>
      </c>
      <c r="J42" s="115">
        <v>162</v>
      </c>
      <c r="K42" s="116">
        <v>2.3827033387262833</v>
      </c>
    </row>
    <row r="43" spans="1:11" ht="14.1" customHeight="1" x14ac:dyDescent="0.2">
      <c r="A43" s="306" t="s">
        <v>263</v>
      </c>
      <c r="B43" s="307" t="s">
        <v>264</v>
      </c>
      <c r="C43" s="308"/>
      <c r="D43" s="113">
        <v>2.7376991889475382</v>
      </c>
      <c r="E43" s="115">
        <v>6032</v>
      </c>
      <c r="F43" s="114">
        <v>6090</v>
      </c>
      <c r="G43" s="114">
        <v>6063</v>
      </c>
      <c r="H43" s="114">
        <v>5965</v>
      </c>
      <c r="I43" s="140">
        <v>5928</v>
      </c>
      <c r="J43" s="115">
        <v>104</v>
      </c>
      <c r="K43" s="116">
        <v>1.7543859649122806</v>
      </c>
    </row>
    <row r="44" spans="1:11" ht="14.1" customHeight="1" x14ac:dyDescent="0.2">
      <c r="A44" s="306">
        <v>53</v>
      </c>
      <c r="B44" s="307" t="s">
        <v>265</v>
      </c>
      <c r="C44" s="308"/>
      <c r="D44" s="113">
        <v>0.53828104079770889</v>
      </c>
      <c r="E44" s="115">
        <v>1186</v>
      </c>
      <c r="F44" s="114">
        <v>1175</v>
      </c>
      <c r="G44" s="114">
        <v>1161</v>
      </c>
      <c r="H44" s="114">
        <v>1214</v>
      </c>
      <c r="I44" s="140">
        <v>1156</v>
      </c>
      <c r="J44" s="115">
        <v>30</v>
      </c>
      <c r="K44" s="116">
        <v>2.5951557093425603</v>
      </c>
    </row>
    <row r="45" spans="1:11" ht="14.1" customHeight="1" x14ac:dyDescent="0.2">
      <c r="A45" s="306" t="s">
        <v>266</v>
      </c>
      <c r="B45" s="307" t="s">
        <v>267</v>
      </c>
      <c r="C45" s="308"/>
      <c r="D45" s="113">
        <v>0.46974778855449301</v>
      </c>
      <c r="E45" s="115">
        <v>1035</v>
      </c>
      <c r="F45" s="114">
        <v>1030</v>
      </c>
      <c r="G45" s="114">
        <v>1010</v>
      </c>
      <c r="H45" s="114">
        <v>1062</v>
      </c>
      <c r="I45" s="140">
        <v>1002</v>
      </c>
      <c r="J45" s="115">
        <v>33</v>
      </c>
      <c r="K45" s="116">
        <v>3.2934131736526946</v>
      </c>
    </row>
    <row r="46" spans="1:11" ht="14.1" customHeight="1" x14ac:dyDescent="0.2">
      <c r="A46" s="306">
        <v>54</v>
      </c>
      <c r="B46" s="307" t="s">
        <v>268</v>
      </c>
      <c r="C46" s="308"/>
      <c r="D46" s="113">
        <v>2.4826284090754367</v>
      </c>
      <c r="E46" s="115">
        <v>5470</v>
      </c>
      <c r="F46" s="114">
        <v>5434</v>
      </c>
      <c r="G46" s="114">
        <v>5451</v>
      </c>
      <c r="H46" s="114">
        <v>5397</v>
      </c>
      <c r="I46" s="140">
        <v>5348</v>
      </c>
      <c r="J46" s="115">
        <v>122</v>
      </c>
      <c r="K46" s="116">
        <v>2.2812266267763648</v>
      </c>
    </row>
    <row r="47" spans="1:11" ht="14.1" customHeight="1" x14ac:dyDescent="0.2">
      <c r="A47" s="306">
        <v>61</v>
      </c>
      <c r="B47" s="307" t="s">
        <v>269</v>
      </c>
      <c r="C47" s="308"/>
      <c r="D47" s="113">
        <v>3.4870263376465407</v>
      </c>
      <c r="E47" s="115">
        <v>7683</v>
      </c>
      <c r="F47" s="114">
        <v>7698</v>
      </c>
      <c r="G47" s="114">
        <v>7730</v>
      </c>
      <c r="H47" s="114">
        <v>7564</v>
      </c>
      <c r="I47" s="140">
        <v>7528</v>
      </c>
      <c r="J47" s="115">
        <v>155</v>
      </c>
      <c r="K47" s="116">
        <v>2.0589798087141338</v>
      </c>
    </row>
    <row r="48" spans="1:11" ht="14.1" customHeight="1" x14ac:dyDescent="0.2">
      <c r="A48" s="306">
        <v>62</v>
      </c>
      <c r="B48" s="307" t="s">
        <v>270</v>
      </c>
      <c r="C48" s="308"/>
      <c r="D48" s="113">
        <v>5.9442384412542948</v>
      </c>
      <c r="E48" s="115">
        <v>13097</v>
      </c>
      <c r="F48" s="114">
        <v>13021</v>
      </c>
      <c r="G48" s="114">
        <v>12969</v>
      </c>
      <c r="H48" s="114">
        <v>12828</v>
      </c>
      <c r="I48" s="140">
        <v>12827</v>
      </c>
      <c r="J48" s="115">
        <v>270</v>
      </c>
      <c r="K48" s="116">
        <v>2.1049349029391129</v>
      </c>
    </row>
    <row r="49" spans="1:11" ht="14.1" customHeight="1" x14ac:dyDescent="0.2">
      <c r="A49" s="306">
        <v>63</v>
      </c>
      <c r="B49" s="307" t="s">
        <v>271</v>
      </c>
      <c r="C49" s="308"/>
      <c r="D49" s="113">
        <v>2.2234728658246001</v>
      </c>
      <c r="E49" s="115">
        <v>4899</v>
      </c>
      <c r="F49" s="114">
        <v>4985</v>
      </c>
      <c r="G49" s="114">
        <v>5039</v>
      </c>
      <c r="H49" s="114">
        <v>4942</v>
      </c>
      <c r="I49" s="140">
        <v>4787</v>
      </c>
      <c r="J49" s="115">
        <v>112</v>
      </c>
      <c r="K49" s="116">
        <v>2.3396699394192604</v>
      </c>
    </row>
    <row r="50" spans="1:11" ht="14.1" customHeight="1" x14ac:dyDescent="0.2">
      <c r="A50" s="306" t="s">
        <v>272</v>
      </c>
      <c r="B50" s="307" t="s">
        <v>273</v>
      </c>
      <c r="C50" s="308"/>
      <c r="D50" s="113">
        <v>0.64720806423063482</v>
      </c>
      <c r="E50" s="115">
        <v>1426</v>
      </c>
      <c r="F50" s="114">
        <v>1476</v>
      </c>
      <c r="G50" s="114">
        <v>1478</v>
      </c>
      <c r="H50" s="114">
        <v>1448</v>
      </c>
      <c r="I50" s="140">
        <v>1395</v>
      </c>
      <c r="J50" s="115">
        <v>31</v>
      </c>
      <c r="K50" s="116">
        <v>2.2222222222222223</v>
      </c>
    </row>
    <row r="51" spans="1:11" ht="14.1" customHeight="1" x14ac:dyDescent="0.2">
      <c r="A51" s="306" t="s">
        <v>274</v>
      </c>
      <c r="B51" s="307" t="s">
        <v>275</v>
      </c>
      <c r="C51" s="308"/>
      <c r="D51" s="113">
        <v>1.3670341440832203</v>
      </c>
      <c r="E51" s="115">
        <v>3012</v>
      </c>
      <c r="F51" s="114">
        <v>3047</v>
      </c>
      <c r="G51" s="114">
        <v>3092</v>
      </c>
      <c r="H51" s="114">
        <v>3042</v>
      </c>
      <c r="I51" s="140">
        <v>2931</v>
      </c>
      <c r="J51" s="115">
        <v>81</v>
      </c>
      <c r="K51" s="116">
        <v>2.7635619242579326</v>
      </c>
    </row>
    <row r="52" spans="1:11" ht="14.1" customHeight="1" x14ac:dyDescent="0.2">
      <c r="A52" s="306">
        <v>71</v>
      </c>
      <c r="B52" s="307" t="s">
        <v>276</v>
      </c>
      <c r="C52" s="308"/>
      <c r="D52" s="113">
        <v>11.572588514553104</v>
      </c>
      <c r="E52" s="115">
        <v>25498</v>
      </c>
      <c r="F52" s="114">
        <v>25671</v>
      </c>
      <c r="G52" s="114">
        <v>25724</v>
      </c>
      <c r="H52" s="114">
        <v>25318</v>
      </c>
      <c r="I52" s="140">
        <v>25453</v>
      </c>
      <c r="J52" s="115">
        <v>45</v>
      </c>
      <c r="K52" s="116">
        <v>0.17679644835579303</v>
      </c>
    </row>
    <row r="53" spans="1:11" ht="14.1" customHeight="1" x14ac:dyDescent="0.2">
      <c r="A53" s="306" t="s">
        <v>277</v>
      </c>
      <c r="B53" s="307" t="s">
        <v>278</v>
      </c>
      <c r="C53" s="308"/>
      <c r="D53" s="113">
        <v>5.1513404831821212</v>
      </c>
      <c r="E53" s="115">
        <v>11350</v>
      </c>
      <c r="F53" s="114">
        <v>11423</v>
      </c>
      <c r="G53" s="114">
        <v>11425</v>
      </c>
      <c r="H53" s="114">
        <v>11140</v>
      </c>
      <c r="I53" s="140">
        <v>11212</v>
      </c>
      <c r="J53" s="115">
        <v>138</v>
      </c>
      <c r="K53" s="116">
        <v>1.2308241170174812</v>
      </c>
    </row>
    <row r="54" spans="1:11" ht="14.1" customHeight="1" x14ac:dyDescent="0.2">
      <c r="A54" s="306" t="s">
        <v>279</v>
      </c>
      <c r="B54" s="307" t="s">
        <v>280</v>
      </c>
      <c r="C54" s="308"/>
      <c r="D54" s="113">
        <v>5.3492245757519372</v>
      </c>
      <c r="E54" s="115">
        <v>11786</v>
      </c>
      <c r="F54" s="114">
        <v>11892</v>
      </c>
      <c r="G54" s="114">
        <v>11937</v>
      </c>
      <c r="H54" s="114">
        <v>11885</v>
      </c>
      <c r="I54" s="140">
        <v>11941</v>
      </c>
      <c r="J54" s="115">
        <v>-155</v>
      </c>
      <c r="K54" s="116">
        <v>-1.2980487396365463</v>
      </c>
    </row>
    <row r="55" spans="1:11" ht="14.1" customHeight="1" x14ac:dyDescent="0.2">
      <c r="A55" s="306">
        <v>72</v>
      </c>
      <c r="B55" s="307" t="s">
        <v>281</v>
      </c>
      <c r="C55" s="308"/>
      <c r="D55" s="113">
        <v>3.1797613590461622</v>
      </c>
      <c r="E55" s="115">
        <v>7006</v>
      </c>
      <c r="F55" s="114">
        <v>7117</v>
      </c>
      <c r="G55" s="114">
        <v>7150</v>
      </c>
      <c r="H55" s="114">
        <v>6963</v>
      </c>
      <c r="I55" s="140">
        <v>6967</v>
      </c>
      <c r="J55" s="115">
        <v>39</v>
      </c>
      <c r="K55" s="116">
        <v>0.55978182862064019</v>
      </c>
    </row>
    <row r="56" spans="1:11" ht="14.1" customHeight="1" x14ac:dyDescent="0.2">
      <c r="A56" s="306" t="s">
        <v>282</v>
      </c>
      <c r="B56" s="307" t="s">
        <v>283</v>
      </c>
      <c r="C56" s="308"/>
      <c r="D56" s="113">
        <v>1.6093967712214805</v>
      </c>
      <c r="E56" s="115">
        <v>3546</v>
      </c>
      <c r="F56" s="114">
        <v>3637</v>
      </c>
      <c r="G56" s="114">
        <v>3649</v>
      </c>
      <c r="H56" s="114">
        <v>3542</v>
      </c>
      <c r="I56" s="140">
        <v>3533</v>
      </c>
      <c r="J56" s="115">
        <v>13</v>
      </c>
      <c r="K56" s="116">
        <v>0.36795924143787151</v>
      </c>
    </row>
    <row r="57" spans="1:11" ht="14.1" customHeight="1" x14ac:dyDescent="0.2">
      <c r="A57" s="306" t="s">
        <v>284</v>
      </c>
      <c r="B57" s="307" t="s">
        <v>285</v>
      </c>
      <c r="C57" s="308"/>
      <c r="D57" s="113">
        <v>1.1115095016134815</v>
      </c>
      <c r="E57" s="115">
        <v>2449</v>
      </c>
      <c r="F57" s="114">
        <v>2447</v>
      </c>
      <c r="G57" s="114">
        <v>2459</v>
      </c>
      <c r="H57" s="114">
        <v>2431</v>
      </c>
      <c r="I57" s="140">
        <v>2421</v>
      </c>
      <c r="J57" s="115">
        <v>28</v>
      </c>
      <c r="K57" s="116">
        <v>1.1565468814539446</v>
      </c>
    </row>
    <row r="58" spans="1:11" ht="14.1" customHeight="1" x14ac:dyDescent="0.2">
      <c r="A58" s="306">
        <v>73</v>
      </c>
      <c r="B58" s="307" t="s">
        <v>286</v>
      </c>
      <c r="C58" s="308"/>
      <c r="D58" s="113">
        <v>2.4608430043888512</v>
      </c>
      <c r="E58" s="115">
        <v>5422</v>
      </c>
      <c r="F58" s="114">
        <v>5375</v>
      </c>
      <c r="G58" s="114">
        <v>5359</v>
      </c>
      <c r="H58" s="114">
        <v>5183</v>
      </c>
      <c r="I58" s="140">
        <v>5188</v>
      </c>
      <c r="J58" s="115">
        <v>234</v>
      </c>
      <c r="K58" s="116">
        <v>4.5104086353122588</v>
      </c>
    </row>
    <row r="59" spans="1:11" ht="14.1" customHeight="1" x14ac:dyDescent="0.2">
      <c r="A59" s="306" t="s">
        <v>287</v>
      </c>
      <c r="B59" s="307" t="s">
        <v>288</v>
      </c>
      <c r="C59" s="308"/>
      <c r="D59" s="113">
        <v>2.1327003462971619</v>
      </c>
      <c r="E59" s="115">
        <v>4699</v>
      </c>
      <c r="F59" s="114">
        <v>4655</v>
      </c>
      <c r="G59" s="114">
        <v>4645</v>
      </c>
      <c r="H59" s="114">
        <v>4508</v>
      </c>
      <c r="I59" s="140">
        <v>4497</v>
      </c>
      <c r="J59" s="115">
        <v>202</v>
      </c>
      <c r="K59" s="116">
        <v>4.4918834778741381</v>
      </c>
    </row>
    <row r="60" spans="1:11" ht="14.1" customHeight="1" x14ac:dyDescent="0.2">
      <c r="A60" s="306">
        <v>81</v>
      </c>
      <c r="B60" s="307" t="s">
        <v>289</v>
      </c>
      <c r="C60" s="308"/>
      <c r="D60" s="113">
        <v>7.1968992107329424</v>
      </c>
      <c r="E60" s="115">
        <v>15857</v>
      </c>
      <c r="F60" s="114">
        <v>15841</v>
      </c>
      <c r="G60" s="114">
        <v>15666</v>
      </c>
      <c r="H60" s="114">
        <v>15465</v>
      </c>
      <c r="I60" s="140">
        <v>15486</v>
      </c>
      <c r="J60" s="115">
        <v>371</v>
      </c>
      <c r="K60" s="116">
        <v>2.3957122562314348</v>
      </c>
    </row>
    <row r="61" spans="1:11" ht="14.1" customHeight="1" x14ac:dyDescent="0.2">
      <c r="A61" s="306" t="s">
        <v>290</v>
      </c>
      <c r="B61" s="307" t="s">
        <v>291</v>
      </c>
      <c r="C61" s="308"/>
      <c r="D61" s="113">
        <v>1.9529707576328343</v>
      </c>
      <c r="E61" s="115">
        <v>4303</v>
      </c>
      <c r="F61" s="114">
        <v>4317</v>
      </c>
      <c r="G61" s="114">
        <v>4361</v>
      </c>
      <c r="H61" s="114">
        <v>4244</v>
      </c>
      <c r="I61" s="140">
        <v>4266</v>
      </c>
      <c r="J61" s="115">
        <v>37</v>
      </c>
      <c r="K61" s="116">
        <v>0.86732301922175337</v>
      </c>
    </row>
    <row r="62" spans="1:11" ht="14.1" customHeight="1" x14ac:dyDescent="0.2">
      <c r="A62" s="306" t="s">
        <v>292</v>
      </c>
      <c r="B62" s="307" t="s">
        <v>293</v>
      </c>
      <c r="C62" s="308"/>
      <c r="D62" s="113">
        <v>3.1293826107084342</v>
      </c>
      <c r="E62" s="115">
        <v>6895</v>
      </c>
      <c r="F62" s="114">
        <v>6873</v>
      </c>
      <c r="G62" s="114">
        <v>6715</v>
      </c>
      <c r="H62" s="114">
        <v>6671</v>
      </c>
      <c r="I62" s="140">
        <v>6669</v>
      </c>
      <c r="J62" s="115">
        <v>226</v>
      </c>
      <c r="K62" s="116">
        <v>3.3888139151297048</v>
      </c>
    </row>
    <row r="63" spans="1:11" ht="14.1" customHeight="1" x14ac:dyDescent="0.2">
      <c r="A63" s="306"/>
      <c r="B63" s="307" t="s">
        <v>294</v>
      </c>
      <c r="C63" s="308"/>
      <c r="D63" s="113">
        <v>2.6991208681483769</v>
      </c>
      <c r="E63" s="115">
        <v>5947</v>
      </c>
      <c r="F63" s="114">
        <v>5935</v>
      </c>
      <c r="G63" s="114">
        <v>5827</v>
      </c>
      <c r="H63" s="114">
        <v>5799</v>
      </c>
      <c r="I63" s="140">
        <v>5797</v>
      </c>
      <c r="J63" s="115">
        <v>150</v>
      </c>
      <c r="K63" s="116">
        <v>2.5875452820424356</v>
      </c>
    </row>
    <row r="64" spans="1:11" ht="14.1" customHeight="1" x14ac:dyDescent="0.2">
      <c r="A64" s="306" t="s">
        <v>295</v>
      </c>
      <c r="B64" s="307" t="s">
        <v>296</v>
      </c>
      <c r="C64" s="308"/>
      <c r="D64" s="113">
        <v>0.73571127076988707</v>
      </c>
      <c r="E64" s="115">
        <v>1621</v>
      </c>
      <c r="F64" s="114">
        <v>1611</v>
      </c>
      <c r="G64" s="114">
        <v>1588</v>
      </c>
      <c r="H64" s="114">
        <v>1572</v>
      </c>
      <c r="I64" s="140">
        <v>1575</v>
      </c>
      <c r="J64" s="115">
        <v>46</v>
      </c>
      <c r="K64" s="116">
        <v>2.9206349206349205</v>
      </c>
    </row>
    <row r="65" spans="1:11" ht="14.1" customHeight="1" x14ac:dyDescent="0.2">
      <c r="A65" s="306" t="s">
        <v>297</v>
      </c>
      <c r="B65" s="307" t="s">
        <v>298</v>
      </c>
      <c r="C65" s="308"/>
      <c r="D65" s="113">
        <v>0.74388079752735659</v>
      </c>
      <c r="E65" s="115">
        <v>1639</v>
      </c>
      <c r="F65" s="114">
        <v>1646</v>
      </c>
      <c r="G65" s="114">
        <v>1628</v>
      </c>
      <c r="H65" s="114">
        <v>1634</v>
      </c>
      <c r="I65" s="140">
        <v>1639</v>
      </c>
      <c r="J65" s="115">
        <v>0</v>
      </c>
      <c r="K65" s="116">
        <v>0</v>
      </c>
    </row>
    <row r="66" spans="1:11" ht="14.1" customHeight="1" x14ac:dyDescent="0.2">
      <c r="A66" s="306">
        <v>82</v>
      </c>
      <c r="B66" s="307" t="s">
        <v>299</v>
      </c>
      <c r="C66" s="308"/>
      <c r="D66" s="113">
        <v>2.8679577544694119</v>
      </c>
      <c r="E66" s="115">
        <v>6319</v>
      </c>
      <c r="F66" s="114">
        <v>6359</v>
      </c>
      <c r="G66" s="114">
        <v>6309</v>
      </c>
      <c r="H66" s="114">
        <v>6193</v>
      </c>
      <c r="I66" s="140">
        <v>6170</v>
      </c>
      <c r="J66" s="115">
        <v>149</v>
      </c>
      <c r="K66" s="116">
        <v>2.4149108589951376</v>
      </c>
    </row>
    <row r="67" spans="1:11" ht="14.1" customHeight="1" x14ac:dyDescent="0.2">
      <c r="A67" s="306" t="s">
        <v>300</v>
      </c>
      <c r="B67" s="307" t="s">
        <v>301</v>
      </c>
      <c r="C67" s="308"/>
      <c r="D67" s="113">
        <v>1.8812604672061579</v>
      </c>
      <c r="E67" s="115">
        <v>4145</v>
      </c>
      <c r="F67" s="114">
        <v>4178</v>
      </c>
      <c r="G67" s="114">
        <v>4143</v>
      </c>
      <c r="H67" s="114">
        <v>4067</v>
      </c>
      <c r="I67" s="140">
        <v>4040</v>
      </c>
      <c r="J67" s="115">
        <v>105</v>
      </c>
      <c r="K67" s="116">
        <v>2.5990099009900991</v>
      </c>
    </row>
    <row r="68" spans="1:11" ht="14.1" customHeight="1" x14ac:dyDescent="0.2">
      <c r="A68" s="306" t="s">
        <v>302</v>
      </c>
      <c r="B68" s="307" t="s">
        <v>303</v>
      </c>
      <c r="C68" s="308"/>
      <c r="D68" s="113">
        <v>0.49879499480327327</v>
      </c>
      <c r="E68" s="115">
        <v>1099</v>
      </c>
      <c r="F68" s="114">
        <v>1115</v>
      </c>
      <c r="G68" s="114">
        <v>1099</v>
      </c>
      <c r="H68" s="114">
        <v>1087</v>
      </c>
      <c r="I68" s="140">
        <v>1093</v>
      </c>
      <c r="J68" s="115">
        <v>6</v>
      </c>
      <c r="K68" s="116">
        <v>0.54894784995425439</v>
      </c>
    </row>
    <row r="69" spans="1:11" ht="14.1" customHeight="1" x14ac:dyDescent="0.2">
      <c r="A69" s="306">
        <v>83</v>
      </c>
      <c r="B69" s="307" t="s">
        <v>304</v>
      </c>
      <c r="C69" s="308"/>
      <c r="D69" s="113">
        <v>5.6959756003467508</v>
      </c>
      <c r="E69" s="115">
        <v>12550</v>
      </c>
      <c r="F69" s="114">
        <v>12568</v>
      </c>
      <c r="G69" s="114">
        <v>12395</v>
      </c>
      <c r="H69" s="114">
        <v>12026</v>
      </c>
      <c r="I69" s="140">
        <v>12052</v>
      </c>
      <c r="J69" s="115">
        <v>498</v>
      </c>
      <c r="K69" s="116">
        <v>4.132094258214404</v>
      </c>
    </row>
    <row r="70" spans="1:11" ht="14.1" customHeight="1" x14ac:dyDescent="0.2">
      <c r="A70" s="306" t="s">
        <v>305</v>
      </c>
      <c r="B70" s="307" t="s">
        <v>306</v>
      </c>
      <c r="C70" s="308"/>
      <c r="D70" s="113">
        <v>4.5758427093781631</v>
      </c>
      <c r="E70" s="115">
        <v>10082</v>
      </c>
      <c r="F70" s="114">
        <v>10075</v>
      </c>
      <c r="G70" s="114">
        <v>9914</v>
      </c>
      <c r="H70" s="114">
        <v>9595</v>
      </c>
      <c r="I70" s="140">
        <v>9594</v>
      </c>
      <c r="J70" s="115">
        <v>488</v>
      </c>
      <c r="K70" s="116">
        <v>5.0865124035855747</v>
      </c>
    </row>
    <row r="71" spans="1:11" ht="14.1" customHeight="1" x14ac:dyDescent="0.2">
      <c r="A71" s="306"/>
      <c r="B71" s="307" t="s">
        <v>307</v>
      </c>
      <c r="C71" s="308"/>
      <c r="D71" s="113">
        <v>2.728168074397157</v>
      </c>
      <c r="E71" s="115">
        <v>6011</v>
      </c>
      <c r="F71" s="114">
        <v>5993</v>
      </c>
      <c r="G71" s="114">
        <v>5898</v>
      </c>
      <c r="H71" s="114">
        <v>5640</v>
      </c>
      <c r="I71" s="140">
        <v>5625</v>
      </c>
      <c r="J71" s="115">
        <v>386</v>
      </c>
      <c r="K71" s="116">
        <v>6.862222222222222</v>
      </c>
    </row>
    <row r="72" spans="1:11" ht="14.1" customHeight="1" x14ac:dyDescent="0.2">
      <c r="A72" s="306">
        <v>84</v>
      </c>
      <c r="B72" s="307" t="s">
        <v>308</v>
      </c>
      <c r="C72" s="308"/>
      <c r="D72" s="113">
        <v>1.1614343873535726</v>
      </c>
      <c r="E72" s="115">
        <v>2559</v>
      </c>
      <c r="F72" s="114">
        <v>2532</v>
      </c>
      <c r="G72" s="114">
        <v>2511</v>
      </c>
      <c r="H72" s="114">
        <v>2595</v>
      </c>
      <c r="I72" s="140">
        <v>2573</v>
      </c>
      <c r="J72" s="115">
        <v>-14</v>
      </c>
      <c r="K72" s="116">
        <v>-0.54411193159735716</v>
      </c>
    </row>
    <row r="73" spans="1:11" ht="14.1" customHeight="1" x14ac:dyDescent="0.2">
      <c r="A73" s="306" t="s">
        <v>309</v>
      </c>
      <c r="B73" s="307" t="s">
        <v>310</v>
      </c>
      <c r="C73" s="308"/>
      <c r="D73" s="113">
        <v>0.30454180301455536</v>
      </c>
      <c r="E73" s="115">
        <v>671</v>
      </c>
      <c r="F73" s="114">
        <v>651</v>
      </c>
      <c r="G73" s="114">
        <v>628</v>
      </c>
      <c r="H73" s="114">
        <v>705</v>
      </c>
      <c r="I73" s="140">
        <v>693</v>
      </c>
      <c r="J73" s="115">
        <v>-22</v>
      </c>
      <c r="K73" s="116">
        <v>-3.1746031746031744</v>
      </c>
    </row>
    <row r="74" spans="1:11" ht="14.1" customHeight="1" x14ac:dyDescent="0.2">
      <c r="A74" s="306" t="s">
        <v>311</v>
      </c>
      <c r="B74" s="307" t="s">
        <v>312</v>
      </c>
      <c r="C74" s="308"/>
      <c r="D74" s="113">
        <v>0.32541948250586616</v>
      </c>
      <c r="E74" s="115">
        <v>717</v>
      </c>
      <c r="F74" s="114">
        <v>711</v>
      </c>
      <c r="G74" s="114">
        <v>712</v>
      </c>
      <c r="H74" s="114">
        <v>743</v>
      </c>
      <c r="I74" s="140">
        <v>746</v>
      </c>
      <c r="J74" s="115">
        <v>-29</v>
      </c>
      <c r="K74" s="116">
        <v>-3.8873994638069704</v>
      </c>
    </row>
    <row r="75" spans="1:11" ht="14.1" customHeight="1" x14ac:dyDescent="0.2">
      <c r="A75" s="306" t="s">
        <v>313</v>
      </c>
      <c r="B75" s="307" t="s">
        <v>314</v>
      </c>
      <c r="C75" s="308"/>
      <c r="D75" s="113">
        <v>0.10711157304237715</v>
      </c>
      <c r="E75" s="115">
        <v>236</v>
      </c>
      <c r="F75" s="114">
        <v>236</v>
      </c>
      <c r="G75" s="114">
        <v>240</v>
      </c>
      <c r="H75" s="114">
        <v>244</v>
      </c>
      <c r="I75" s="140">
        <v>243</v>
      </c>
      <c r="J75" s="115">
        <v>-7</v>
      </c>
      <c r="K75" s="116">
        <v>-2.880658436213992</v>
      </c>
    </row>
    <row r="76" spans="1:11" ht="14.1" customHeight="1" x14ac:dyDescent="0.2">
      <c r="A76" s="306">
        <v>91</v>
      </c>
      <c r="B76" s="307" t="s">
        <v>315</v>
      </c>
      <c r="C76" s="308"/>
      <c r="D76" s="113">
        <v>8.3056855367606014E-2</v>
      </c>
      <c r="E76" s="115">
        <v>183</v>
      </c>
      <c r="F76" s="114">
        <v>178</v>
      </c>
      <c r="G76" s="114">
        <v>188</v>
      </c>
      <c r="H76" s="114">
        <v>171</v>
      </c>
      <c r="I76" s="140">
        <v>166</v>
      </c>
      <c r="J76" s="115">
        <v>17</v>
      </c>
      <c r="K76" s="116">
        <v>10.240963855421686</v>
      </c>
    </row>
    <row r="77" spans="1:11" ht="14.1" customHeight="1" x14ac:dyDescent="0.2">
      <c r="A77" s="306">
        <v>92</v>
      </c>
      <c r="B77" s="307" t="s">
        <v>316</v>
      </c>
      <c r="C77" s="308"/>
      <c r="D77" s="113">
        <v>1.0316296844293358</v>
      </c>
      <c r="E77" s="115">
        <v>2273</v>
      </c>
      <c r="F77" s="114">
        <v>2280</v>
      </c>
      <c r="G77" s="114">
        <v>2270</v>
      </c>
      <c r="H77" s="114">
        <v>2209</v>
      </c>
      <c r="I77" s="140">
        <v>2237</v>
      </c>
      <c r="J77" s="115">
        <v>36</v>
      </c>
      <c r="K77" s="116">
        <v>1.6092981671881985</v>
      </c>
    </row>
    <row r="78" spans="1:11" ht="14.1" customHeight="1" x14ac:dyDescent="0.2">
      <c r="A78" s="306">
        <v>93</v>
      </c>
      <c r="B78" s="307" t="s">
        <v>317</v>
      </c>
      <c r="C78" s="308"/>
      <c r="D78" s="113">
        <v>0.48926388025289225</v>
      </c>
      <c r="E78" s="115">
        <v>1078</v>
      </c>
      <c r="F78" s="114">
        <v>1092</v>
      </c>
      <c r="G78" s="114">
        <v>1103</v>
      </c>
      <c r="H78" s="114">
        <v>1080</v>
      </c>
      <c r="I78" s="140">
        <v>1097</v>
      </c>
      <c r="J78" s="115">
        <v>-19</v>
      </c>
      <c r="K78" s="116">
        <v>-1.731996353691887</v>
      </c>
    </row>
    <row r="79" spans="1:11" ht="14.1" customHeight="1" x14ac:dyDescent="0.2">
      <c r="A79" s="306">
        <v>94</v>
      </c>
      <c r="B79" s="307" t="s">
        <v>318</v>
      </c>
      <c r="C79" s="308"/>
      <c r="D79" s="113">
        <v>0.1620289473564773</v>
      </c>
      <c r="E79" s="115">
        <v>357</v>
      </c>
      <c r="F79" s="114">
        <v>359</v>
      </c>
      <c r="G79" s="114">
        <v>352</v>
      </c>
      <c r="H79" s="114">
        <v>355</v>
      </c>
      <c r="I79" s="140">
        <v>389</v>
      </c>
      <c r="J79" s="115">
        <v>-32</v>
      </c>
      <c r="K79" s="116">
        <v>-8.2262210796915163</v>
      </c>
    </row>
    <row r="80" spans="1:11" ht="14.1" customHeight="1" x14ac:dyDescent="0.2">
      <c r="A80" s="306" t="s">
        <v>319</v>
      </c>
      <c r="B80" s="307" t="s">
        <v>320</v>
      </c>
      <c r="C80" s="308"/>
      <c r="D80" s="113">
        <v>2.7231755858231478E-3</v>
      </c>
      <c r="E80" s="115">
        <v>6</v>
      </c>
      <c r="F80" s="114">
        <v>4</v>
      </c>
      <c r="G80" s="114">
        <v>7</v>
      </c>
      <c r="H80" s="114">
        <v>9</v>
      </c>
      <c r="I80" s="140">
        <v>7</v>
      </c>
      <c r="J80" s="115">
        <v>-1</v>
      </c>
      <c r="K80" s="116">
        <v>-14.285714285714286</v>
      </c>
    </row>
    <row r="81" spans="1:11" ht="14.1" customHeight="1" x14ac:dyDescent="0.2">
      <c r="A81" s="310" t="s">
        <v>321</v>
      </c>
      <c r="B81" s="311" t="s">
        <v>224</v>
      </c>
      <c r="C81" s="312"/>
      <c r="D81" s="125">
        <v>0.27549459676577515</v>
      </c>
      <c r="E81" s="143">
        <v>607</v>
      </c>
      <c r="F81" s="144">
        <v>615</v>
      </c>
      <c r="G81" s="144">
        <v>184</v>
      </c>
      <c r="H81" s="144">
        <v>160</v>
      </c>
      <c r="I81" s="145">
        <v>168</v>
      </c>
      <c r="J81" s="143">
        <v>439</v>
      </c>
      <c r="K81" s="146" t="s">
        <v>515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57328</v>
      </c>
      <c r="E12" s="114">
        <v>59156</v>
      </c>
      <c r="F12" s="114">
        <v>59651</v>
      </c>
      <c r="G12" s="114">
        <v>59887</v>
      </c>
      <c r="H12" s="140">
        <v>58862</v>
      </c>
      <c r="I12" s="115">
        <v>-1534</v>
      </c>
      <c r="J12" s="116">
        <v>-2.6060956134687916</v>
      </c>
      <c r="K12"/>
      <c r="L12"/>
      <c r="M12"/>
      <c r="N12"/>
      <c r="O12"/>
      <c r="P12"/>
    </row>
    <row r="13" spans="1:16" s="110" customFormat="1" ht="14.45" customHeight="1" x14ac:dyDescent="0.2">
      <c r="A13" s="120" t="s">
        <v>105</v>
      </c>
      <c r="B13" s="119" t="s">
        <v>106</v>
      </c>
      <c r="C13" s="113">
        <v>40.540399106893666</v>
      </c>
      <c r="D13" s="115">
        <v>23241</v>
      </c>
      <c r="E13" s="114">
        <v>23853</v>
      </c>
      <c r="F13" s="114">
        <v>24063</v>
      </c>
      <c r="G13" s="114">
        <v>24060</v>
      </c>
      <c r="H13" s="140">
        <v>23556</v>
      </c>
      <c r="I13" s="115">
        <v>-315</v>
      </c>
      <c r="J13" s="116">
        <v>-1.3372389200203769</v>
      </c>
      <c r="K13"/>
      <c r="L13"/>
      <c r="M13"/>
      <c r="N13"/>
      <c r="O13"/>
      <c r="P13"/>
    </row>
    <row r="14" spans="1:16" s="110" customFormat="1" ht="14.45" customHeight="1" x14ac:dyDescent="0.2">
      <c r="A14" s="120"/>
      <c r="B14" s="119" t="s">
        <v>107</v>
      </c>
      <c r="C14" s="113">
        <v>59.459600893106334</v>
      </c>
      <c r="D14" s="115">
        <v>34087</v>
      </c>
      <c r="E14" s="114">
        <v>35303</v>
      </c>
      <c r="F14" s="114">
        <v>35588</v>
      </c>
      <c r="G14" s="114">
        <v>35827</v>
      </c>
      <c r="H14" s="140">
        <v>35306</v>
      </c>
      <c r="I14" s="115">
        <v>-1219</v>
      </c>
      <c r="J14" s="116">
        <v>-3.4526709341188466</v>
      </c>
      <c r="K14"/>
      <c r="L14"/>
      <c r="M14"/>
      <c r="N14"/>
      <c r="O14"/>
      <c r="P14"/>
    </row>
    <row r="15" spans="1:16" s="110" customFormat="1" ht="14.45" customHeight="1" x14ac:dyDescent="0.2">
      <c r="A15" s="118" t="s">
        <v>105</v>
      </c>
      <c r="B15" s="121" t="s">
        <v>108</v>
      </c>
      <c r="C15" s="113">
        <v>14.893245883337984</v>
      </c>
      <c r="D15" s="115">
        <v>8538</v>
      </c>
      <c r="E15" s="114">
        <v>8965</v>
      </c>
      <c r="F15" s="114">
        <v>9203</v>
      </c>
      <c r="G15" s="114">
        <v>9413</v>
      </c>
      <c r="H15" s="140">
        <v>8987</v>
      </c>
      <c r="I15" s="115">
        <v>-449</v>
      </c>
      <c r="J15" s="116">
        <v>-4.9961054857015688</v>
      </c>
      <c r="K15"/>
      <c r="L15"/>
      <c r="M15"/>
      <c r="N15"/>
      <c r="O15"/>
      <c r="P15"/>
    </row>
    <row r="16" spans="1:16" s="110" customFormat="1" ht="14.45" customHeight="1" x14ac:dyDescent="0.2">
      <c r="A16" s="118"/>
      <c r="B16" s="121" t="s">
        <v>109</v>
      </c>
      <c r="C16" s="113">
        <v>50.711694111080099</v>
      </c>
      <c r="D16" s="115">
        <v>29072</v>
      </c>
      <c r="E16" s="114">
        <v>30136</v>
      </c>
      <c r="F16" s="114">
        <v>30312</v>
      </c>
      <c r="G16" s="114">
        <v>30381</v>
      </c>
      <c r="H16" s="140">
        <v>30152</v>
      </c>
      <c r="I16" s="115">
        <v>-1080</v>
      </c>
      <c r="J16" s="116">
        <v>-3.5818519501193951</v>
      </c>
      <c r="K16"/>
      <c r="L16"/>
      <c r="M16"/>
      <c r="N16"/>
      <c r="O16"/>
      <c r="P16"/>
    </row>
    <row r="17" spans="1:16" s="110" customFormat="1" ht="14.45" customHeight="1" x14ac:dyDescent="0.2">
      <c r="A17" s="118"/>
      <c r="B17" s="121" t="s">
        <v>110</v>
      </c>
      <c r="C17" s="113">
        <v>18.429039910689365</v>
      </c>
      <c r="D17" s="115">
        <v>10565</v>
      </c>
      <c r="E17" s="114">
        <v>10737</v>
      </c>
      <c r="F17" s="114">
        <v>10783</v>
      </c>
      <c r="G17" s="114">
        <v>10794</v>
      </c>
      <c r="H17" s="140">
        <v>10650</v>
      </c>
      <c r="I17" s="115">
        <v>-85</v>
      </c>
      <c r="J17" s="116">
        <v>-0.7981220657276995</v>
      </c>
      <c r="K17"/>
      <c r="L17"/>
      <c r="M17"/>
      <c r="N17"/>
      <c r="O17"/>
      <c r="P17"/>
    </row>
    <row r="18" spans="1:16" s="110" customFormat="1" ht="14.45" customHeight="1" x14ac:dyDescent="0.2">
      <c r="A18" s="120"/>
      <c r="B18" s="121" t="s">
        <v>111</v>
      </c>
      <c r="C18" s="113">
        <v>15.966020094892547</v>
      </c>
      <c r="D18" s="115">
        <v>9153</v>
      </c>
      <c r="E18" s="114">
        <v>9318</v>
      </c>
      <c r="F18" s="114">
        <v>9353</v>
      </c>
      <c r="G18" s="114">
        <v>9299</v>
      </c>
      <c r="H18" s="140">
        <v>9073</v>
      </c>
      <c r="I18" s="115">
        <v>80</v>
      </c>
      <c r="J18" s="116">
        <v>0.88173702193320846</v>
      </c>
      <c r="K18"/>
      <c r="L18"/>
      <c r="M18"/>
      <c r="N18"/>
      <c r="O18"/>
      <c r="P18"/>
    </row>
    <row r="19" spans="1:16" s="110" customFormat="1" ht="14.45" customHeight="1" x14ac:dyDescent="0.2">
      <c r="A19" s="120"/>
      <c r="B19" s="121" t="s">
        <v>112</v>
      </c>
      <c r="C19" s="113">
        <v>1.3745464694390175</v>
      </c>
      <c r="D19" s="115">
        <v>788</v>
      </c>
      <c r="E19" s="114">
        <v>812</v>
      </c>
      <c r="F19" s="114">
        <v>882</v>
      </c>
      <c r="G19" s="114">
        <v>813</v>
      </c>
      <c r="H19" s="140">
        <v>807</v>
      </c>
      <c r="I19" s="115">
        <v>-19</v>
      </c>
      <c r="J19" s="116">
        <v>-2.3543990086741018</v>
      </c>
      <c r="K19"/>
      <c r="L19"/>
      <c r="M19"/>
      <c r="N19"/>
      <c r="O19"/>
      <c r="P19"/>
    </row>
    <row r="20" spans="1:16" s="110" customFormat="1" ht="14.45" customHeight="1" x14ac:dyDescent="0.2">
      <c r="A20" s="120" t="s">
        <v>113</v>
      </c>
      <c r="B20" s="119" t="s">
        <v>116</v>
      </c>
      <c r="C20" s="113">
        <v>83.425202344404127</v>
      </c>
      <c r="D20" s="115">
        <v>47826</v>
      </c>
      <c r="E20" s="114">
        <v>49290</v>
      </c>
      <c r="F20" s="114">
        <v>49835</v>
      </c>
      <c r="G20" s="114">
        <v>50089</v>
      </c>
      <c r="H20" s="140">
        <v>49246</v>
      </c>
      <c r="I20" s="115">
        <v>-1420</v>
      </c>
      <c r="J20" s="116">
        <v>-2.8834829224708605</v>
      </c>
      <c r="K20"/>
      <c r="L20"/>
      <c r="M20"/>
      <c r="N20"/>
      <c r="O20"/>
      <c r="P20"/>
    </row>
    <row r="21" spans="1:16" s="110" customFormat="1" ht="14.45" customHeight="1" x14ac:dyDescent="0.2">
      <c r="A21" s="123"/>
      <c r="B21" s="124" t="s">
        <v>117</v>
      </c>
      <c r="C21" s="125">
        <v>16.367220206530838</v>
      </c>
      <c r="D21" s="143">
        <v>9383</v>
      </c>
      <c r="E21" s="144">
        <v>9742</v>
      </c>
      <c r="F21" s="144">
        <v>9690</v>
      </c>
      <c r="G21" s="144">
        <v>9675</v>
      </c>
      <c r="H21" s="145">
        <v>9505</v>
      </c>
      <c r="I21" s="143">
        <v>-122</v>
      </c>
      <c r="J21" s="146">
        <v>-1.2835349815886377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62825</v>
      </c>
      <c r="E56" s="114">
        <v>64688</v>
      </c>
      <c r="F56" s="114">
        <v>65165</v>
      </c>
      <c r="G56" s="114">
        <v>65436</v>
      </c>
      <c r="H56" s="140">
        <v>64281</v>
      </c>
      <c r="I56" s="115">
        <v>-1456</v>
      </c>
      <c r="J56" s="116">
        <v>-2.2650549929217032</v>
      </c>
      <c r="K56"/>
      <c r="L56"/>
      <c r="M56"/>
      <c r="N56"/>
      <c r="O56"/>
      <c r="P56"/>
    </row>
    <row r="57" spans="1:16" s="110" customFormat="1" ht="14.45" customHeight="1" x14ac:dyDescent="0.2">
      <c r="A57" s="120" t="s">
        <v>105</v>
      </c>
      <c r="B57" s="119" t="s">
        <v>106</v>
      </c>
      <c r="C57" s="113">
        <v>40.969359331476326</v>
      </c>
      <c r="D57" s="115">
        <v>25739</v>
      </c>
      <c r="E57" s="114">
        <v>26356</v>
      </c>
      <c r="F57" s="114">
        <v>26565</v>
      </c>
      <c r="G57" s="114">
        <v>26506</v>
      </c>
      <c r="H57" s="140">
        <v>25946</v>
      </c>
      <c r="I57" s="115">
        <v>-207</v>
      </c>
      <c r="J57" s="116">
        <v>-0.79781083789408769</v>
      </c>
    </row>
    <row r="58" spans="1:16" s="110" customFormat="1" ht="14.45" customHeight="1" x14ac:dyDescent="0.2">
      <c r="A58" s="120"/>
      <c r="B58" s="119" t="s">
        <v>107</v>
      </c>
      <c r="C58" s="113">
        <v>59.030640668523674</v>
      </c>
      <c r="D58" s="115">
        <v>37086</v>
      </c>
      <c r="E58" s="114">
        <v>38332</v>
      </c>
      <c r="F58" s="114">
        <v>38600</v>
      </c>
      <c r="G58" s="114">
        <v>38930</v>
      </c>
      <c r="H58" s="140">
        <v>38335</v>
      </c>
      <c r="I58" s="115">
        <v>-1249</v>
      </c>
      <c r="J58" s="116">
        <v>-3.258119212208165</v>
      </c>
    </row>
    <row r="59" spans="1:16" s="110" customFormat="1" ht="14.45" customHeight="1" x14ac:dyDescent="0.2">
      <c r="A59" s="118" t="s">
        <v>105</v>
      </c>
      <c r="B59" s="121" t="s">
        <v>108</v>
      </c>
      <c r="C59" s="113">
        <v>15.785117389574214</v>
      </c>
      <c r="D59" s="115">
        <v>9917</v>
      </c>
      <c r="E59" s="114">
        <v>10337</v>
      </c>
      <c r="F59" s="114">
        <v>10539</v>
      </c>
      <c r="G59" s="114">
        <v>10858</v>
      </c>
      <c r="H59" s="140">
        <v>10304</v>
      </c>
      <c r="I59" s="115">
        <v>-387</v>
      </c>
      <c r="J59" s="116">
        <v>-3.7558229813664594</v>
      </c>
    </row>
    <row r="60" spans="1:16" s="110" customFormat="1" ht="14.45" customHeight="1" x14ac:dyDescent="0.2">
      <c r="A60" s="118"/>
      <c r="B60" s="121" t="s">
        <v>109</v>
      </c>
      <c r="C60" s="113">
        <v>50.484679665738163</v>
      </c>
      <c r="D60" s="115">
        <v>31717</v>
      </c>
      <c r="E60" s="114">
        <v>32867</v>
      </c>
      <c r="F60" s="114">
        <v>33056</v>
      </c>
      <c r="G60" s="114">
        <v>33090</v>
      </c>
      <c r="H60" s="140">
        <v>32845</v>
      </c>
      <c r="I60" s="115">
        <v>-1128</v>
      </c>
      <c r="J60" s="116">
        <v>-3.4343126807733291</v>
      </c>
    </row>
    <row r="61" spans="1:16" s="110" customFormat="1" ht="14.45" customHeight="1" x14ac:dyDescent="0.2">
      <c r="A61" s="118"/>
      <c r="B61" s="121" t="s">
        <v>110</v>
      </c>
      <c r="C61" s="113">
        <v>18.226820533227219</v>
      </c>
      <c r="D61" s="115">
        <v>11451</v>
      </c>
      <c r="E61" s="114">
        <v>11606</v>
      </c>
      <c r="F61" s="114">
        <v>11698</v>
      </c>
      <c r="G61" s="114">
        <v>11663</v>
      </c>
      <c r="H61" s="140">
        <v>11529</v>
      </c>
      <c r="I61" s="115">
        <v>-78</v>
      </c>
      <c r="J61" s="116">
        <v>-0.6765547749154307</v>
      </c>
    </row>
    <row r="62" spans="1:16" s="110" customFormat="1" ht="14.45" customHeight="1" x14ac:dyDescent="0.2">
      <c r="A62" s="120"/>
      <c r="B62" s="121" t="s">
        <v>111</v>
      </c>
      <c r="C62" s="113">
        <v>15.503382411460406</v>
      </c>
      <c r="D62" s="115">
        <v>9740</v>
      </c>
      <c r="E62" s="114">
        <v>9878</v>
      </c>
      <c r="F62" s="114">
        <v>9872</v>
      </c>
      <c r="G62" s="114">
        <v>9825</v>
      </c>
      <c r="H62" s="140">
        <v>9603</v>
      </c>
      <c r="I62" s="115">
        <v>137</v>
      </c>
      <c r="J62" s="116">
        <v>1.4266375091117358</v>
      </c>
    </row>
    <row r="63" spans="1:16" s="110" customFormat="1" ht="14.45" customHeight="1" x14ac:dyDescent="0.2">
      <c r="A63" s="120"/>
      <c r="B63" s="121" t="s">
        <v>112</v>
      </c>
      <c r="C63" s="113">
        <v>1.3736569836848389</v>
      </c>
      <c r="D63" s="115">
        <v>863</v>
      </c>
      <c r="E63" s="114">
        <v>896</v>
      </c>
      <c r="F63" s="114">
        <v>958</v>
      </c>
      <c r="G63" s="114">
        <v>879</v>
      </c>
      <c r="H63" s="140">
        <v>875</v>
      </c>
      <c r="I63" s="115">
        <v>-12</v>
      </c>
      <c r="J63" s="116">
        <v>-1.3714285714285714</v>
      </c>
    </row>
    <row r="64" spans="1:16" s="110" customFormat="1" ht="14.45" customHeight="1" x14ac:dyDescent="0.2">
      <c r="A64" s="120" t="s">
        <v>113</v>
      </c>
      <c r="B64" s="119" t="s">
        <v>116</v>
      </c>
      <c r="C64" s="113">
        <v>82.422602467170719</v>
      </c>
      <c r="D64" s="115">
        <v>51782</v>
      </c>
      <c r="E64" s="114">
        <v>53320</v>
      </c>
      <c r="F64" s="114">
        <v>53853</v>
      </c>
      <c r="G64" s="114">
        <v>54178</v>
      </c>
      <c r="H64" s="140">
        <v>53201</v>
      </c>
      <c r="I64" s="115">
        <v>-1419</v>
      </c>
      <c r="J64" s="116">
        <v>-2.6672430969342682</v>
      </c>
    </row>
    <row r="65" spans="1:10" s="110" customFormat="1" ht="14.45" customHeight="1" x14ac:dyDescent="0.2">
      <c r="A65" s="123"/>
      <c r="B65" s="124" t="s">
        <v>117</v>
      </c>
      <c r="C65" s="125">
        <v>17.391165937126939</v>
      </c>
      <c r="D65" s="143">
        <v>10926</v>
      </c>
      <c r="E65" s="144">
        <v>11240</v>
      </c>
      <c r="F65" s="144">
        <v>11184</v>
      </c>
      <c r="G65" s="144">
        <v>11135</v>
      </c>
      <c r="H65" s="145">
        <v>10979</v>
      </c>
      <c r="I65" s="143">
        <v>-53</v>
      </c>
      <c r="J65" s="146">
        <v>-0.48273977593587758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57328</v>
      </c>
      <c r="G11" s="114">
        <v>59156</v>
      </c>
      <c r="H11" s="114">
        <v>59651</v>
      </c>
      <c r="I11" s="114">
        <v>59887</v>
      </c>
      <c r="J11" s="140">
        <v>58862</v>
      </c>
      <c r="K11" s="114">
        <v>-1534</v>
      </c>
      <c r="L11" s="116">
        <v>-2.6060956134687916</v>
      </c>
    </row>
    <row r="12" spans="1:17" s="110" customFormat="1" ht="24" customHeight="1" x14ac:dyDescent="0.2">
      <c r="A12" s="604" t="s">
        <v>185</v>
      </c>
      <c r="B12" s="605"/>
      <c r="C12" s="605"/>
      <c r="D12" s="606"/>
      <c r="E12" s="113">
        <v>40.540399106893666</v>
      </c>
      <c r="F12" s="115">
        <v>23241</v>
      </c>
      <c r="G12" s="114">
        <v>23853</v>
      </c>
      <c r="H12" s="114">
        <v>24063</v>
      </c>
      <c r="I12" s="114">
        <v>24060</v>
      </c>
      <c r="J12" s="140">
        <v>23556</v>
      </c>
      <c r="K12" s="114">
        <v>-315</v>
      </c>
      <c r="L12" s="116">
        <v>-1.3372389200203769</v>
      </c>
    </row>
    <row r="13" spans="1:17" s="110" customFormat="1" ht="15" customHeight="1" x14ac:dyDescent="0.2">
      <c r="A13" s="120"/>
      <c r="B13" s="612" t="s">
        <v>107</v>
      </c>
      <c r="C13" s="612"/>
      <c r="E13" s="113">
        <v>59.459600893106334</v>
      </c>
      <c r="F13" s="115">
        <v>34087</v>
      </c>
      <c r="G13" s="114">
        <v>35303</v>
      </c>
      <c r="H13" s="114">
        <v>35588</v>
      </c>
      <c r="I13" s="114">
        <v>35827</v>
      </c>
      <c r="J13" s="140">
        <v>35306</v>
      </c>
      <c r="K13" s="114">
        <v>-1219</v>
      </c>
      <c r="L13" s="116">
        <v>-3.4526709341188466</v>
      </c>
    </row>
    <row r="14" spans="1:17" s="110" customFormat="1" ht="22.5" customHeight="1" x14ac:dyDescent="0.2">
      <c r="A14" s="604" t="s">
        <v>186</v>
      </c>
      <c r="B14" s="605"/>
      <c r="C14" s="605"/>
      <c r="D14" s="606"/>
      <c r="E14" s="113">
        <v>14.893245883337984</v>
      </c>
      <c r="F14" s="115">
        <v>8538</v>
      </c>
      <c r="G14" s="114">
        <v>8965</v>
      </c>
      <c r="H14" s="114">
        <v>9203</v>
      </c>
      <c r="I14" s="114">
        <v>9413</v>
      </c>
      <c r="J14" s="140">
        <v>8987</v>
      </c>
      <c r="K14" s="114">
        <v>-449</v>
      </c>
      <c r="L14" s="116">
        <v>-4.9961054857015688</v>
      </c>
    </row>
    <row r="15" spans="1:17" s="110" customFormat="1" ht="15" customHeight="1" x14ac:dyDescent="0.2">
      <c r="A15" s="120"/>
      <c r="B15" s="119"/>
      <c r="C15" s="258" t="s">
        <v>106</v>
      </c>
      <c r="E15" s="113">
        <v>47.399859451862262</v>
      </c>
      <c r="F15" s="115">
        <v>4047</v>
      </c>
      <c r="G15" s="114">
        <v>4223</v>
      </c>
      <c r="H15" s="114">
        <v>4303</v>
      </c>
      <c r="I15" s="114">
        <v>4391</v>
      </c>
      <c r="J15" s="140">
        <v>4250</v>
      </c>
      <c r="K15" s="114">
        <v>-203</v>
      </c>
      <c r="L15" s="116">
        <v>-4.776470588235294</v>
      </c>
    </row>
    <row r="16" spans="1:17" s="110" customFormat="1" ht="15" customHeight="1" x14ac:dyDescent="0.2">
      <c r="A16" s="120"/>
      <c r="B16" s="119"/>
      <c r="C16" s="258" t="s">
        <v>107</v>
      </c>
      <c r="E16" s="113">
        <v>52.600140548137738</v>
      </c>
      <c r="F16" s="115">
        <v>4491</v>
      </c>
      <c r="G16" s="114">
        <v>4742</v>
      </c>
      <c r="H16" s="114">
        <v>4900</v>
      </c>
      <c r="I16" s="114">
        <v>5022</v>
      </c>
      <c r="J16" s="140">
        <v>4737</v>
      </c>
      <c r="K16" s="114">
        <v>-246</v>
      </c>
      <c r="L16" s="116">
        <v>-5.1931602279923998</v>
      </c>
    </row>
    <row r="17" spans="1:12" s="110" customFormat="1" ht="15" customHeight="1" x14ac:dyDescent="0.2">
      <c r="A17" s="120"/>
      <c r="B17" s="121" t="s">
        <v>109</v>
      </c>
      <c r="C17" s="258"/>
      <c r="E17" s="113">
        <v>50.711694111080099</v>
      </c>
      <c r="F17" s="115">
        <v>29072</v>
      </c>
      <c r="G17" s="114">
        <v>30136</v>
      </c>
      <c r="H17" s="114">
        <v>30312</v>
      </c>
      <c r="I17" s="114">
        <v>30381</v>
      </c>
      <c r="J17" s="140">
        <v>30152</v>
      </c>
      <c r="K17" s="114">
        <v>-1080</v>
      </c>
      <c r="L17" s="116">
        <v>-3.5818519501193951</v>
      </c>
    </row>
    <row r="18" spans="1:12" s="110" customFormat="1" ht="15" customHeight="1" x14ac:dyDescent="0.2">
      <c r="A18" s="120"/>
      <c r="B18" s="119"/>
      <c r="C18" s="258" t="s">
        <v>106</v>
      </c>
      <c r="E18" s="113">
        <v>36.550632911392405</v>
      </c>
      <c r="F18" s="115">
        <v>10626</v>
      </c>
      <c r="G18" s="114">
        <v>10942</v>
      </c>
      <c r="H18" s="114">
        <v>10992</v>
      </c>
      <c r="I18" s="114">
        <v>10914</v>
      </c>
      <c r="J18" s="140">
        <v>10721</v>
      </c>
      <c r="K18" s="114">
        <v>-95</v>
      </c>
      <c r="L18" s="116">
        <v>-0.88611137020800301</v>
      </c>
    </row>
    <row r="19" spans="1:12" s="110" customFormat="1" ht="15" customHeight="1" x14ac:dyDescent="0.2">
      <c r="A19" s="120"/>
      <c r="B19" s="119"/>
      <c r="C19" s="258" t="s">
        <v>107</v>
      </c>
      <c r="E19" s="113">
        <v>63.449367088607595</v>
      </c>
      <c r="F19" s="115">
        <v>18446</v>
      </c>
      <c r="G19" s="114">
        <v>19194</v>
      </c>
      <c r="H19" s="114">
        <v>19320</v>
      </c>
      <c r="I19" s="114">
        <v>19467</v>
      </c>
      <c r="J19" s="140">
        <v>19431</v>
      </c>
      <c r="K19" s="114">
        <v>-985</v>
      </c>
      <c r="L19" s="116">
        <v>-5.0692192887653746</v>
      </c>
    </row>
    <row r="20" spans="1:12" s="110" customFormat="1" ht="15" customHeight="1" x14ac:dyDescent="0.2">
      <c r="A20" s="120"/>
      <c r="B20" s="121" t="s">
        <v>110</v>
      </c>
      <c r="C20" s="258"/>
      <c r="E20" s="113">
        <v>18.429039910689365</v>
      </c>
      <c r="F20" s="115">
        <v>10565</v>
      </c>
      <c r="G20" s="114">
        <v>10737</v>
      </c>
      <c r="H20" s="114">
        <v>10783</v>
      </c>
      <c r="I20" s="114">
        <v>10794</v>
      </c>
      <c r="J20" s="140">
        <v>10650</v>
      </c>
      <c r="K20" s="114">
        <v>-85</v>
      </c>
      <c r="L20" s="116">
        <v>-0.7981220657276995</v>
      </c>
    </row>
    <row r="21" spans="1:12" s="110" customFormat="1" ht="15" customHeight="1" x14ac:dyDescent="0.2">
      <c r="A21" s="120"/>
      <c r="B21" s="119"/>
      <c r="C21" s="258" t="s">
        <v>106</v>
      </c>
      <c r="E21" s="113">
        <v>35.030761949834357</v>
      </c>
      <c r="F21" s="115">
        <v>3701</v>
      </c>
      <c r="G21" s="114">
        <v>3728</v>
      </c>
      <c r="H21" s="114">
        <v>3745</v>
      </c>
      <c r="I21" s="114">
        <v>3740</v>
      </c>
      <c r="J21" s="140">
        <v>3687</v>
      </c>
      <c r="K21" s="114">
        <v>14</v>
      </c>
      <c r="L21" s="116">
        <v>0.37971250339029022</v>
      </c>
    </row>
    <row r="22" spans="1:12" s="110" customFormat="1" ht="15" customHeight="1" x14ac:dyDescent="0.2">
      <c r="A22" s="120"/>
      <c r="B22" s="119"/>
      <c r="C22" s="258" t="s">
        <v>107</v>
      </c>
      <c r="E22" s="113">
        <v>64.969238050165643</v>
      </c>
      <c r="F22" s="115">
        <v>6864</v>
      </c>
      <c r="G22" s="114">
        <v>7009</v>
      </c>
      <c r="H22" s="114">
        <v>7038</v>
      </c>
      <c r="I22" s="114">
        <v>7054</v>
      </c>
      <c r="J22" s="140">
        <v>6963</v>
      </c>
      <c r="K22" s="114">
        <v>-99</v>
      </c>
      <c r="L22" s="116">
        <v>-1.4218009478672986</v>
      </c>
    </row>
    <row r="23" spans="1:12" s="110" customFormat="1" ht="15" customHeight="1" x14ac:dyDescent="0.2">
      <c r="A23" s="120"/>
      <c r="B23" s="121" t="s">
        <v>111</v>
      </c>
      <c r="C23" s="258"/>
      <c r="E23" s="113">
        <v>15.966020094892547</v>
      </c>
      <c r="F23" s="115">
        <v>9153</v>
      </c>
      <c r="G23" s="114">
        <v>9318</v>
      </c>
      <c r="H23" s="114">
        <v>9353</v>
      </c>
      <c r="I23" s="114">
        <v>9299</v>
      </c>
      <c r="J23" s="140">
        <v>9073</v>
      </c>
      <c r="K23" s="114">
        <v>80</v>
      </c>
      <c r="L23" s="116">
        <v>0.88173702193320846</v>
      </c>
    </row>
    <row r="24" spans="1:12" s="110" customFormat="1" ht="15" customHeight="1" x14ac:dyDescent="0.2">
      <c r="A24" s="120"/>
      <c r="B24" s="119"/>
      <c r="C24" s="258" t="s">
        <v>106</v>
      </c>
      <c r="E24" s="113">
        <v>53.173822790341966</v>
      </c>
      <c r="F24" s="115">
        <v>4867</v>
      </c>
      <c r="G24" s="114">
        <v>4960</v>
      </c>
      <c r="H24" s="114">
        <v>5023</v>
      </c>
      <c r="I24" s="114">
        <v>5015</v>
      </c>
      <c r="J24" s="140">
        <v>4898</v>
      </c>
      <c r="K24" s="114">
        <v>-31</v>
      </c>
      <c r="L24" s="116">
        <v>-0.63291139240506333</v>
      </c>
    </row>
    <row r="25" spans="1:12" s="110" customFormat="1" ht="15" customHeight="1" x14ac:dyDescent="0.2">
      <c r="A25" s="120"/>
      <c r="B25" s="119"/>
      <c r="C25" s="258" t="s">
        <v>107</v>
      </c>
      <c r="E25" s="113">
        <v>46.826177209658034</v>
      </c>
      <c r="F25" s="115">
        <v>4286</v>
      </c>
      <c r="G25" s="114">
        <v>4358</v>
      </c>
      <c r="H25" s="114">
        <v>4330</v>
      </c>
      <c r="I25" s="114">
        <v>4284</v>
      </c>
      <c r="J25" s="140">
        <v>4175</v>
      </c>
      <c r="K25" s="114">
        <v>111</v>
      </c>
      <c r="L25" s="116">
        <v>2.658682634730539</v>
      </c>
    </row>
    <row r="26" spans="1:12" s="110" customFormat="1" ht="15" customHeight="1" x14ac:dyDescent="0.2">
      <c r="A26" s="120"/>
      <c r="C26" s="121" t="s">
        <v>187</v>
      </c>
      <c r="D26" s="110" t="s">
        <v>188</v>
      </c>
      <c r="E26" s="113">
        <v>1.3745464694390175</v>
      </c>
      <c r="F26" s="115">
        <v>788</v>
      </c>
      <c r="G26" s="114">
        <v>812</v>
      </c>
      <c r="H26" s="114">
        <v>882</v>
      </c>
      <c r="I26" s="114">
        <v>813</v>
      </c>
      <c r="J26" s="140">
        <v>807</v>
      </c>
      <c r="K26" s="114">
        <v>-19</v>
      </c>
      <c r="L26" s="116">
        <v>-2.3543990086741018</v>
      </c>
    </row>
    <row r="27" spans="1:12" s="110" customFormat="1" ht="15" customHeight="1" x14ac:dyDescent="0.2">
      <c r="A27" s="120"/>
      <c r="B27" s="119"/>
      <c r="D27" s="259" t="s">
        <v>106</v>
      </c>
      <c r="E27" s="113">
        <v>44.923857868020306</v>
      </c>
      <c r="F27" s="115">
        <v>354</v>
      </c>
      <c r="G27" s="114">
        <v>386</v>
      </c>
      <c r="H27" s="114">
        <v>422</v>
      </c>
      <c r="I27" s="114">
        <v>397</v>
      </c>
      <c r="J27" s="140">
        <v>411</v>
      </c>
      <c r="K27" s="114">
        <v>-57</v>
      </c>
      <c r="L27" s="116">
        <v>-13.868613138686131</v>
      </c>
    </row>
    <row r="28" spans="1:12" s="110" customFormat="1" ht="15" customHeight="1" x14ac:dyDescent="0.2">
      <c r="A28" s="120"/>
      <c r="B28" s="119"/>
      <c r="D28" s="259" t="s">
        <v>107</v>
      </c>
      <c r="E28" s="113">
        <v>55.076142131979694</v>
      </c>
      <c r="F28" s="115">
        <v>434</v>
      </c>
      <c r="G28" s="114">
        <v>426</v>
      </c>
      <c r="H28" s="114">
        <v>460</v>
      </c>
      <c r="I28" s="114">
        <v>416</v>
      </c>
      <c r="J28" s="140">
        <v>396</v>
      </c>
      <c r="K28" s="114">
        <v>38</v>
      </c>
      <c r="L28" s="116">
        <v>9.5959595959595951</v>
      </c>
    </row>
    <row r="29" spans="1:12" s="110" customFormat="1" ht="24" customHeight="1" x14ac:dyDescent="0.2">
      <c r="A29" s="604" t="s">
        <v>189</v>
      </c>
      <c r="B29" s="605"/>
      <c r="C29" s="605"/>
      <c r="D29" s="606"/>
      <c r="E29" s="113">
        <v>83.425202344404127</v>
      </c>
      <c r="F29" s="115">
        <v>47826</v>
      </c>
      <c r="G29" s="114">
        <v>49290</v>
      </c>
      <c r="H29" s="114">
        <v>49835</v>
      </c>
      <c r="I29" s="114">
        <v>50089</v>
      </c>
      <c r="J29" s="140">
        <v>49246</v>
      </c>
      <c r="K29" s="114">
        <v>-1420</v>
      </c>
      <c r="L29" s="116">
        <v>-2.8834829224708605</v>
      </c>
    </row>
    <row r="30" spans="1:12" s="110" customFormat="1" ht="15" customHeight="1" x14ac:dyDescent="0.2">
      <c r="A30" s="120"/>
      <c r="B30" s="119"/>
      <c r="C30" s="258" t="s">
        <v>106</v>
      </c>
      <c r="E30" s="113">
        <v>40.342073349224272</v>
      </c>
      <c r="F30" s="115">
        <v>19294</v>
      </c>
      <c r="G30" s="114">
        <v>19753</v>
      </c>
      <c r="H30" s="114">
        <v>19992</v>
      </c>
      <c r="I30" s="114">
        <v>20014</v>
      </c>
      <c r="J30" s="140">
        <v>19594</v>
      </c>
      <c r="K30" s="114">
        <v>-300</v>
      </c>
      <c r="L30" s="116">
        <v>-1.531080943145861</v>
      </c>
    </row>
    <row r="31" spans="1:12" s="110" customFormat="1" ht="15" customHeight="1" x14ac:dyDescent="0.2">
      <c r="A31" s="120"/>
      <c r="B31" s="119"/>
      <c r="C31" s="258" t="s">
        <v>107</v>
      </c>
      <c r="E31" s="113">
        <v>59.657926650775728</v>
      </c>
      <c r="F31" s="115">
        <v>28532</v>
      </c>
      <c r="G31" s="114">
        <v>29537</v>
      </c>
      <c r="H31" s="114">
        <v>29843</v>
      </c>
      <c r="I31" s="114">
        <v>30075</v>
      </c>
      <c r="J31" s="140">
        <v>29652</v>
      </c>
      <c r="K31" s="114">
        <v>-1120</v>
      </c>
      <c r="L31" s="116">
        <v>-3.7771482530689329</v>
      </c>
    </row>
    <row r="32" spans="1:12" s="110" customFormat="1" ht="15" customHeight="1" x14ac:dyDescent="0.2">
      <c r="A32" s="120"/>
      <c r="B32" s="119" t="s">
        <v>117</v>
      </c>
      <c r="C32" s="258"/>
      <c r="E32" s="113">
        <v>16.367220206530838</v>
      </c>
      <c r="F32" s="114">
        <v>9383</v>
      </c>
      <c r="G32" s="114">
        <v>9742</v>
      </c>
      <c r="H32" s="114">
        <v>9690</v>
      </c>
      <c r="I32" s="114">
        <v>9675</v>
      </c>
      <c r="J32" s="140">
        <v>9505</v>
      </c>
      <c r="K32" s="114">
        <v>-122</v>
      </c>
      <c r="L32" s="116">
        <v>-1.2835349815886377</v>
      </c>
    </row>
    <row r="33" spans="1:12" s="110" customFormat="1" ht="15" customHeight="1" x14ac:dyDescent="0.2">
      <c r="A33" s="120"/>
      <c r="B33" s="119"/>
      <c r="C33" s="258" t="s">
        <v>106</v>
      </c>
      <c r="E33" s="113">
        <v>41.489928594266225</v>
      </c>
      <c r="F33" s="114">
        <v>3893</v>
      </c>
      <c r="G33" s="114">
        <v>4048</v>
      </c>
      <c r="H33" s="114">
        <v>4023</v>
      </c>
      <c r="I33" s="114">
        <v>4000</v>
      </c>
      <c r="J33" s="140">
        <v>3915</v>
      </c>
      <c r="K33" s="114">
        <v>-22</v>
      </c>
      <c r="L33" s="116">
        <v>-0.56194125159642405</v>
      </c>
    </row>
    <row r="34" spans="1:12" s="110" customFormat="1" ht="15" customHeight="1" x14ac:dyDescent="0.2">
      <c r="A34" s="120"/>
      <c r="B34" s="119"/>
      <c r="C34" s="258" t="s">
        <v>107</v>
      </c>
      <c r="E34" s="113">
        <v>58.510071405733775</v>
      </c>
      <c r="F34" s="114">
        <v>5490</v>
      </c>
      <c r="G34" s="114">
        <v>5694</v>
      </c>
      <c r="H34" s="114">
        <v>5667</v>
      </c>
      <c r="I34" s="114">
        <v>5675</v>
      </c>
      <c r="J34" s="140">
        <v>5590</v>
      </c>
      <c r="K34" s="114">
        <v>-100</v>
      </c>
      <c r="L34" s="116">
        <v>-1.7889087656529516</v>
      </c>
    </row>
    <row r="35" spans="1:12" s="110" customFormat="1" ht="24" customHeight="1" x14ac:dyDescent="0.2">
      <c r="A35" s="604" t="s">
        <v>192</v>
      </c>
      <c r="B35" s="605"/>
      <c r="C35" s="605"/>
      <c r="D35" s="606"/>
      <c r="E35" s="113">
        <v>19.712880267931901</v>
      </c>
      <c r="F35" s="114">
        <v>11301</v>
      </c>
      <c r="G35" s="114">
        <v>11850</v>
      </c>
      <c r="H35" s="114">
        <v>12012</v>
      </c>
      <c r="I35" s="114">
        <v>12113</v>
      </c>
      <c r="J35" s="114">
        <v>11597</v>
      </c>
      <c r="K35" s="318">
        <v>-296</v>
      </c>
      <c r="L35" s="319">
        <v>-2.5523842373027508</v>
      </c>
    </row>
    <row r="36" spans="1:12" s="110" customFormat="1" ht="15" customHeight="1" x14ac:dyDescent="0.2">
      <c r="A36" s="120"/>
      <c r="B36" s="119"/>
      <c r="C36" s="258" t="s">
        <v>106</v>
      </c>
      <c r="E36" s="113">
        <v>40.323865144677463</v>
      </c>
      <c r="F36" s="114">
        <v>4557</v>
      </c>
      <c r="G36" s="114">
        <v>4782</v>
      </c>
      <c r="H36" s="114">
        <v>4813</v>
      </c>
      <c r="I36" s="114">
        <v>4822</v>
      </c>
      <c r="J36" s="114">
        <v>4581</v>
      </c>
      <c r="K36" s="318">
        <v>-24</v>
      </c>
      <c r="L36" s="116">
        <v>-0.52390307793058288</v>
      </c>
    </row>
    <row r="37" spans="1:12" s="110" customFormat="1" ht="15" customHeight="1" x14ac:dyDescent="0.2">
      <c r="A37" s="120"/>
      <c r="B37" s="119"/>
      <c r="C37" s="258" t="s">
        <v>107</v>
      </c>
      <c r="E37" s="113">
        <v>59.676134855322537</v>
      </c>
      <c r="F37" s="114">
        <v>6744</v>
      </c>
      <c r="G37" s="114">
        <v>7068</v>
      </c>
      <c r="H37" s="114">
        <v>7199</v>
      </c>
      <c r="I37" s="114">
        <v>7291</v>
      </c>
      <c r="J37" s="140">
        <v>7016</v>
      </c>
      <c r="K37" s="114">
        <v>-272</v>
      </c>
      <c r="L37" s="116">
        <v>-3.8768529076396807</v>
      </c>
    </row>
    <row r="38" spans="1:12" s="110" customFormat="1" ht="15" customHeight="1" x14ac:dyDescent="0.2">
      <c r="A38" s="120"/>
      <c r="B38" s="119" t="s">
        <v>329</v>
      </c>
      <c r="C38" s="258"/>
      <c r="E38" s="113">
        <v>60.556795981021487</v>
      </c>
      <c r="F38" s="114">
        <v>34716</v>
      </c>
      <c r="G38" s="114">
        <v>35538</v>
      </c>
      <c r="H38" s="114">
        <v>35853</v>
      </c>
      <c r="I38" s="114">
        <v>35981</v>
      </c>
      <c r="J38" s="140">
        <v>35455</v>
      </c>
      <c r="K38" s="114">
        <v>-739</v>
      </c>
      <c r="L38" s="116">
        <v>-2.0843322521506136</v>
      </c>
    </row>
    <row r="39" spans="1:12" s="110" customFormat="1" ht="15" customHeight="1" x14ac:dyDescent="0.2">
      <c r="A39" s="120"/>
      <c r="B39" s="119"/>
      <c r="C39" s="258" t="s">
        <v>106</v>
      </c>
      <c r="E39" s="113">
        <v>41.502477243922108</v>
      </c>
      <c r="F39" s="115">
        <v>14408</v>
      </c>
      <c r="G39" s="114">
        <v>14687</v>
      </c>
      <c r="H39" s="114">
        <v>14846</v>
      </c>
      <c r="I39" s="114">
        <v>14846</v>
      </c>
      <c r="J39" s="140">
        <v>14590</v>
      </c>
      <c r="K39" s="114">
        <v>-182</v>
      </c>
      <c r="L39" s="116">
        <v>-1.2474297464016451</v>
      </c>
    </row>
    <row r="40" spans="1:12" s="110" customFormat="1" ht="15" customHeight="1" x14ac:dyDescent="0.2">
      <c r="A40" s="120"/>
      <c r="B40" s="119"/>
      <c r="C40" s="258" t="s">
        <v>107</v>
      </c>
      <c r="E40" s="113">
        <v>58.497522756077892</v>
      </c>
      <c r="F40" s="115">
        <v>20308</v>
      </c>
      <c r="G40" s="114">
        <v>20851</v>
      </c>
      <c r="H40" s="114">
        <v>21007</v>
      </c>
      <c r="I40" s="114">
        <v>21135</v>
      </c>
      <c r="J40" s="140">
        <v>20865</v>
      </c>
      <c r="K40" s="114">
        <v>-557</v>
      </c>
      <c r="L40" s="116">
        <v>-2.6695422957105199</v>
      </c>
    </row>
    <row r="41" spans="1:12" s="110" customFormat="1" ht="15" customHeight="1" x14ac:dyDescent="0.2">
      <c r="A41" s="120"/>
      <c r="B41" s="320" t="s">
        <v>517</v>
      </c>
      <c r="C41" s="258"/>
      <c r="E41" s="113">
        <v>7.0977532793748255</v>
      </c>
      <c r="F41" s="115">
        <v>4069</v>
      </c>
      <c r="G41" s="114">
        <v>4121</v>
      </c>
      <c r="H41" s="114">
        <v>4051</v>
      </c>
      <c r="I41" s="114">
        <v>4029</v>
      </c>
      <c r="J41" s="140">
        <v>3931</v>
      </c>
      <c r="K41" s="114">
        <v>138</v>
      </c>
      <c r="L41" s="116">
        <v>3.510557110150089</v>
      </c>
    </row>
    <row r="42" spans="1:12" s="110" customFormat="1" ht="15" customHeight="1" x14ac:dyDescent="0.2">
      <c r="A42" s="120"/>
      <c r="B42" s="119"/>
      <c r="C42" s="268" t="s">
        <v>106</v>
      </c>
      <c r="D42" s="182"/>
      <c r="E42" s="113">
        <v>44.236913246497913</v>
      </c>
      <c r="F42" s="115">
        <v>1800</v>
      </c>
      <c r="G42" s="114">
        <v>1818</v>
      </c>
      <c r="H42" s="114">
        <v>1806</v>
      </c>
      <c r="I42" s="114">
        <v>1794</v>
      </c>
      <c r="J42" s="140">
        <v>1729</v>
      </c>
      <c r="K42" s="114">
        <v>71</v>
      </c>
      <c r="L42" s="116">
        <v>4.1064198958935805</v>
      </c>
    </row>
    <row r="43" spans="1:12" s="110" customFormat="1" ht="15" customHeight="1" x14ac:dyDescent="0.2">
      <c r="A43" s="120"/>
      <c r="B43" s="119"/>
      <c r="C43" s="268" t="s">
        <v>107</v>
      </c>
      <c r="D43" s="182"/>
      <c r="E43" s="113">
        <v>55.763086753502087</v>
      </c>
      <c r="F43" s="115">
        <v>2269</v>
      </c>
      <c r="G43" s="114">
        <v>2303</v>
      </c>
      <c r="H43" s="114">
        <v>2245</v>
      </c>
      <c r="I43" s="114">
        <v>2235</v>
      </c>
      <c r="J43" s="140">
        <v>2202</v>
      </c>
      <c r="K43" s="114">
        <v>67</v>
      </c>
      <c r="L43" s="116">
        <v>3.0426884650317891</v>
      </c>
    </row>
    <row r="44" spans="1:12" s="110" customFormat="1" ht="15" customHeight="1" x14ac:dyDescent="0.2">
      <c r="A44" s="120"/>
      <c r="B44" s="119" t="s">
        <v>205</v>
      </c>
      <c r="C44" s="268"/>
      <c r="D44" s="182"/>
      <c r="E44" s="113">
        <v>12.632570471671784</v>
      </c>
      <c r="F44" s="115">
        <v>7242</v>
      </c>
      <c r="G44" s="114">
        <v>7647</v>
      </c>
      <c r="H44" s="114">
        <v>7735</v>
      </c>
      <c r="I44" s="114">
        <v>7764</v>
      </c>
      <c r="J44" s="140">
        <v>7879</v>
      </c>
      <c r="K44" s="114">
        <v>-637</v>
      </c>
      <c r="L44" s="116">
        <v>-8.0847823327833481</v>
      </c>
    </row>
    <row r="45" spans="1:12" s="110" customFormat="1" ht="15" customHeight="1" x14ac:dyDescent="0.2">
      <c r="A45" s="120"/>
      <c r="B45" s="119"/>
      <c r="C45" s="268" t="s">
        <v>106</v>
      </c>
      <c r="D45" s="182"/>
      <c r="E45" s="113">
        <v>34.189450428058549</v>
      </c>
      <c r="F45" s="115">
        <v>2476</v>
      </c>
      <c r="G45" s="114">
        <v>2566</v>
      </c>
      <c r="H45" s="114">
        <v>2598</v>
      </c>
      <c r="I45" s="114">
        <v>2598</v>
      </c>
      <c r="J45" s="140">
        <v>2656</v>
      </c>
      <c r="K45" s="114">
        <v>-180</v>
      </c>
      <c r="L45" s="116">
        <v>-6.7771084337349397</v>
      </c>
    </row>
    <row r="46" spans="1:12" s="110" customFormat="1" ht="15" customHeight="1" x14ac:dyDescent="0.2">
      <c r="A46" s="123"/>
      <c r="B46" s="124"/>
      <c r="C46" s="260" t="s">
        <v>107</v>
      </c>
      <c r="D46" s="261"/>
      <c r="E46" s="125">
        <v>65.810549571941451</v>
      </c>
      <c r="F46" s="143">
        <v>4766</v>
      </c>
      <c r="G46" s="144">
        <v>5081</v>
      </c>
      <c r="H46" s="144">
        <v>5137</v>
      </c>
      <c r="I46" s="144">
        <v>5166</v>
      </c>
      <c r="J46" s="145">
        <v>5223</v>
      </c>
      <c r="K46" s="144">
        <v>-457</v>
      </c>
      <c r="L46" s="146">
        <v>-8.7497606739421787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57328</v>
      </c>
      <c r="E11" s="114">
        <v>59156</v>
      </c>
      <c r="F11" s="114">
        <v>59651</v>
      </c>
      <c r="G11" s="114">
        <v>59887</v>
      </c>
      <c r="H11" s="140">
        <v>58862</v>
      </c>
      <c r="I11" s="115">
        <v>-1534</v>
      </c>
      <c r="J11" s="116">
        <v>-2.6060956134687916</v>
      </c>
    </row>
    <row r="12" spans="1:15" s="110" customFormat="1" ht="24.95" customHeight="1" x14ac:dyDescent="0.2">
      <c r="A12" s="193" t="s">
        <v>132</v>
      </c>
      <c r="B12" s="194" t="s">
        <v>133</v>
      </c>
      <c r="C12" s="113">
        <v>1.0797516048004465</v>
      </c>
      <c r="D12" s="115">
        <v>619</v>
      </c>
      <c r="E12" s="114">
        <v>601</v>
      </c>
      <c r="F12" s="114">
        <v>614</v>
      </c>
      <c r="G12" s="114">
        <v>598</v>
      </c>
      <c r="H12" s="140">
        <v>576</v>
      </c>
      <c r="I12" s="115">
        <v>43</v>
      </c>
      <c r="J12" s="116">
        <v>7.4652777777777777</v>
      </c>
    </row>
    <row r="13" spans="1:15" s="110" customFormat="1" ht="24.95" customHeight="1" x14ac:dyDescent="0.2">
      <c r="A13" s="193" t="s">
        <v>134</v>
      </c>
      <c r="B13" s="199" t="s">
        <v>214</v>
      </c>
      <c r="C13" s="113">
        <v>0.69250627965392131</v>
      </c>
      <c r="D13" s="115">
        <v>397</v>
      </c>
      <c r="E13" s="114">
        <v>398</v>
      </c>
      <c r="F13" s="114">
        <v>405</v>
      </c>
      <c r="G13" s="114">
        <v>401</v>
      </c>
      <c r="H13" s="140">
        <v>390</v>
      </c>
      <c r="I13" s="115">
        <v>7</v>
      </c>
      <c r="J13" s="116">
        <v>1.7948717948717949</v>
      </c>
    </row>
    <row r="14" spans="1:15" s="287" customFormat="1" ht="24.95" customHeight="1" x14ac:dyDescent="0.2">
      <c r="A14" s="193" t="s">
        <v>215</v>
      </c>
      <c r="B14" s="199" t="s">
        <v>137</v>
      </c>
      <c r="C14" s="113">
        <v>14.636826681551772</v>
      </c>
      <c r="D14" s="115">
        <v>8391</v>
      </c>
      <c r="E14" s="114">
        <v>8542</v>
      </c>
      <c r="F14" s="114">
        <v>8752</v>
      </c>
      <c r="G14" s="114">
        <v>8867</v>
      </c>
      <c r="H14" s="140">
        <v>8862</v>
      </c>
      <c r="I14" s="115">
        <v>-471</v>
      </c>
      <c r="J14" s="116">
        <v>-5.3148273527420447</v>
      </c>
      <c r="K14" s="110"/>
      <c r="L14" s="110"/>
      <c r="M14" s="110"/>
      <c r="N14" s="110"/>
      <c r="O14" s="110"/>
    </row>
    <row r="15" spans="1:15" s="110" customFormat="1" ht="24.95" customHeight="1" x14ac:dyDescent="0.2">
      <c r="A15" s="193" t="s">
        <v>216</v>
      </c>
      <c r="B15" s="199" t="s">
        <v>217</v>
      </c>
      <c r="C15" s="113">
        <v>4.6905526095450742</v>
      </c>
      <c r="D15" s="115">
        <v>2689</v>
      </c>
      <c r="E15" s="114">
        <v>2734</v>
      </c>
      <c r="F15" s="114">
        <v>2756</v>
      </c>
      <c r="G15" s="114">
        <v>2716</v>
      </c>
      <c r="H15" s="140">
        <v>2690</v>
      </c>
      <c r="I15" s="115">
        <v>-1</v>
      </c>
      <c r="J15" s="116">
        <v>-3.717472118959108E-2</v>
      </c>
    </row>
    <row r="16" spans="1:15" s="287" customFormat="1" ht="24.95" customHeight="1" x14ac:dyDescent="0.2">
      <c r="A16" s="193" t="s">
        <v>218</v>
      </c>
      <c r="B16" s="199" t="s">
        <v>141</v>
      </c>
      <c r="C16" s="113">
        <v>8.1705274909293895</v>
      </c>
      <c r="D16" s="115">
        <v>4684</v>
      </c>
      <c r="E16" s="114">
        <v>4766</v>
      </c>
      <c r="F16" s="114">
        <v>4917</v>
      </c>
      <c r="G16" s="114">
        <v>5068</v>
      </c>
      <c r="H16" s="140">
        <v>5109</v>
      </c>
      <c r="I16" s="115">
        <v>-425</v>
      </c>
      <c r="J16" s="116">
        <v>-8.3186533568212955</v>
      </c>
      <c r="K16" s="110"/>
      <c r="L16" s="110"/>
      <c r="M16" s="110"/>
      <c r="N16" s="110"/>
      <c r="O16" s="110"/>
    </row>
    <row r="17" spans="1:15" s="110" customFormat="1" ht="24.95" customHeight="1" x14ac:dyDescent="0.2">
      <c r="A17" s="193" t="s">
        <v>142</v>
      </c>
      <c r="B17" s="199" t="s">
        <v>220</v>
      </c>
      <c r="C17" s="113">
        <v>1.7757465810773094</v>
      </c>
      <c r="D17" s="115">
        <v>1018</v>
      </c>
      <c r="E17" s="114">
        <v>1042</v>
      </c>
      <c r="F17" s="114">
        <v>1079</v>
      </c>
      <c r="G17" s="114">
        <v>1083</v>
      </c>
      <c r="H17" s="140">
        <v>1063</v>
      </c>
      <c r="I17" s="115">
        <v>-45</v>
      </c>
      <c r="J17" s="116">
        <v>-4.2333019755409218</v>
      </c>
    </row>
    <row r="18" spans="1:15" s="287" customFormat="1" ht="24.95" customHeight="1" x14ac:dyDescent="0.2">
      <c r="A18" s="201" t="s">
        <v>144</v>
      </c>
      <c r="B18" s="202" t="s">
        <v>145</v>
      </c>
      <c r="C18" s="113">
        <v>5.5993580798213785</v>
      </c>
      <c r="D18" s="115">
        <v>3210</v>
      </c>
      <c r="E18" s="114">
        <v>3203</v>
      </c>
      <c r="F18" s="114">
        <v>3205</v>
      </c>
      <c r="G18" s="114">
        <v>3197</v>
      </c>
      <c r="H18" s="140">
        <v>3136</v>
      </c>
      <c r="I18" s="115">
        <v>74</v>
      </c>
      <c r="J18" s="116">
        <v>2.3596938775510203</v>
      </c>
      <c r="K18" s="110"/>
      <c r="L18" s="110"/>
      <c r="M18" s="110"/>
      <c r="N18" s="110"/>
      <c r="O18" s="110"/>
    </row>
    <row r="19" spans="1:15" s="110" customFormat="1" ht="24.95" customHeight="1" x14ac:dyDescent="0.2">
      <c r="A19" s="193" t="s">
        <v>146</v>
      </c>
      <c r="B19" s="199" t="s">
        <v>147</v>
      </c>
      <c r="C19" s="113">
        <v>15.927644432040189</v>
      </c>
      <c r="D19" s="115">
        <v>9131</v>
      </c>
      <c r="E19" s="114">
        <v>9294</v>
      </c>
      <c r="F19" s="114">
        <v>9274</v>
      </c>
      <c r="G19" s="114">
        <v>9323</v>
      </c>
      <c r="H19" s="140">
        <v>9266</v>
      </c>
      <c r="I19" s="115">
        <v>-135</v>
      </c>
      <c r="J19" s="116">
        <v>-1.4569393481545434</v>
      </c>
    </row>
    <row r="20" spans="1:15" s="287" customFormat="1" ht="24.95" customHeight="1" x14ac:dyDescent="0.2">
      <c r="A20" s="193" t="s">
        <v>148</v>
      </c>
      <c r="B20" s="199" t="s">
        <v>149</v>
      </c>
      <c r="C20" s="113">
        <v>5.0516327100195371</v>
      </c>
      <c r="D20" s="115">
        <v>2896</v>
      </c>
      <c r="E20" s="114">
        <v>2967</v>
      </c>
      <c r="F20" s="114">
        <v>2944</v>
      </c>
      <c r="G20" s="114">
        <v>2930</v>
      </c>
      <c r="H20" s="140">
        <v>2869</v>
      </c>
      <c r="I20" s="115">
        <v>27</v>
      </c>
      <c r="J20" s="116">
        <v>0.94109445799930291</v>
      </c>
      <c r="K20" s="110"/>
      <c r="L20" s="110"/>
      <c r="M20" s="110"/>
      <c r="N20" s="110"/>
      <c r="O20" s="110"/>
    </row>
    <row r="21" spans="1:15" s="110" customFormat="1" ht="24.95" customHeight="1" x14ac:dyDescent="0.2">
      <c r="A21" s="201" t="s">
        <v>150</v>
      </c>
      <c r="B21" s="202" t="s">
        <v>151</v>
      </c>
      <c r="C21" s="113">
        <v>10.785305609824169</v>
      </c>
      <c r="D21" s="115">
        <v>6183</v>
      </c>
      <c r="E21" s="114">
        <v>7071</v>
      </c>
      <c r="F21" s="114">
        <v>7217</v>
      </c>
      <c r="G21" s="114">
        <v>7282</v>
      </c>
      <c r="H21" s="140">
        <v>6858</v>
      </c>
      <c r="I21" s="115">
        <v>-675</v>
      </c>
      <c r="J21" s="116">
        <v>-9.8425196850393704</v>
      </c>
    </row>
    <row r="22" spans="1:15" s="110" customFormat="1" ht="24.95" customHeight="1" x14ac:dyDescent="0.2">
      <c r="A22" s="201" t="s">
        <v>152</v>
      </c>
      <c r="B22" s="199" t="s">
        <v>153</v>
      </c>
      <c r="C22" s="113">
        <v>2.1786910410270721</v>
      </c>
      <c r="D22" s="115">
        <v>1249</v>
      </c>
      <c r="E22" s="114">
        <v>1254</v>
      </c>
      <c r="F22" s="114">
        <v>1296</v>
      </c>
      <c r="G22" s="114">
        <v>1322</v>
      </c>
      <c r="H22" s="140">
        <v>1333</v>
      </c>
      <c r="I22" s="115">
        <v>-84</v>
      </c>
      <c r="J22" s="116">
        <v>-6.301575393848462</v>
      </c>
    </row>
    <row r="23" spans="1:15" s="110" customFormat="1" ht="24.95" customHeight="1" x14ac:dyDescent="0.2">
      <c r="A23" s="193" t="s">
        <v>154</v>
      </c>
      <c r="B23" s="199" t="s">
        <v>155</v>
      </c>
      <c r="C23" s="113">
        <v>0.90531677365336305</v>
      </c>
      <c r="D23" s="115">
        <v>519</v>
      </c>
      <c r="E23" s="114">
        <v>535</v>
      </c>
      <c r="F23" s="114">
        <v>531</v>
      </c>
      <c r="G23" s="114">
        <v>517</v>
      </c>
      <c r="H23" s="140">
        <v>520</v>
      </c>
      <c r="I23" s="115">
        <v>-1</v>
      </c>
      <c r="J23" s="116">
        <v>-0.19230769230769232</v>
      </c>
    </row>
    <row r="24" spans="1:15" s="110" customFormat="1" ht="24.95" customHeight="1" x14ac:dyDescent="0.2">
      <c r="A24" s="193" t="s">
        <v>156</v>
      </c>
      <c r="B24" s="199" t="s">
        <v>221</v>
      </c>
      <c r="C24" s="113">
        <v>8.5577728160759143</v>
      </c>
      <c r="D24" s="115">
        <v>4906</v>
      </c>
      <c r="E24" s="114">
        <v>4937</v>
      </c>
      <c r="F24" s="114">
        <v>4936</v>
      </c>
      <c r="G24" s="114">
        <v>4952</v>
      </c>
      <c r="H24" s="140">
        <v>4898</v>
      </c>
      <c r="I24" s="115">
        <v>8</v>
      </c>
      <c r="J24" s="116">
        <v>0.16333197223356472</v>
      </c>
    </row>
    <row r="25" spans="1:15" s="110" customFormat="1" ht="24.95" customHeight="1" x14ac:dyDescent="0.2">
      <c r="A25" s="193" t="s">
        <v>222</v>
      </c>
      <c r="B25" s="204" t="s">
        <v>159</v>
      </c>
      <c r="C25" s="113">
        <v>9.5660061401060563</v>
      </c>
      <c r="D25" s="115">
        <v>5484</v>
      </c>
      <c r="E25" s="114">
        <v>5617</v>
      </c>
      <c r="F25" s="114">
        <v>5679</v>
      </c>
      <c r="G25" s="114">
        <v>5609</v>
      </c>
      <c r="H25" s="140">
        <v>5562</v>
      </c>
      <c r="I25" s="115">
        <v>-78</v>
      </c>
      <c r="J25" s="116">
        <v>-1.4023732470334411</v>
      </c>
    </row>
    <row r="26" spans="1:15" s="110" customFormat="1" ht="24.95" customHeight="1" x14ac:dyDescent="0.2">
      <c r="A26" s="201">
        <v>782.78300000000002</v>
      </c>
      <c r="B26" s="203" t="s">
        <v>160</v>
      </c>
      <c r="C26" s="113">
        <v>0.33142617917945855</v>
      </c>
      <c r="D26" s="115">
        <v>190</v>
      </c>
      <c r="E26" s="114">
        <v>214</v>
      </c>
      <c r="F26" s="114">
        <v>235</v>
      </c>
      <c r="G26" s="114">
        <v>245</v>
      </c>
      <c r="H26" s="140">
        <v>229</v>
      </c>
      <c r="I26" s="115">
        <v>-39</v>
      </c>
      <c r="J26" s="116">
        <v>-17.030567685589521</v>
      </c>
    </row>
    <row r="27" spans="1:15" s="110" customFormat="1" ht="24.95" customHeight="1" x14ac:dyDescent="0.2">
      <c r="A27" s="193" t="s">
        <v>161</v>
      </c>
      <c r="B27" s="199" t="s">
        <v>162</v>
      </c>
      <c r="C27" s="113">
        <v>2.3670806586659223</v>
      </c>
      <c r="D27" s="115">
        <v>1357</v>
      </c>
      <c r="E27" s="114">
        <v>1385</v>
      </c>
      <c r="F27" s="114">
        <v>1442</v>
      </c>
      <c r="G27" s="114">
        <v>1423</v>
      </c>
      <c r="H27" s="140">
        <v>1353</v>
      </c>
      <c r="I27" s="115">
        <v>4</v>
      </c>
      <c r="J27" s="116">
        <v>0.29563932002956395</v>
      </c>
    </row>
    <row r="28" spans="1:15" s="110" customFormat="1" ht="24.95" customHeight="1" x14ac:dyDescent="0.2">
      <c r="A28" s="193" t="s">
        <v>163</v>
      </c>
      <c r="B28" s="199" t="s">
        <v>164</v>
      </c>
      <c r="C28" s="113">
        <v>1.7408596148478928</v>
      </c>
      <c r="D28" s="115">
        <v>998</v>
      </c>
      <c r="E28" s="114">
        <v>1087</v>
      </c>
      <c r="F28" s="114">
        <v>1011</v>
      </c>
      <c r="G28" s="114">
        <v>1101</v>
      </c>
      <c r="H28" s="140">
        <v>1045</v>
      </c>
      <c r="I28" s="115">
        <v>-47</v>
      </c>
      <c r="J28" s="116">
        <v>-4.4976076555023923</v>
      </c>
    </row>
    <row r="29" spans="1:15" s="110" customFormat="1" ht="24.95" customHeight="1" x14ac:dyDescent="0.2">
      <c r="A29" s="193">
        <v>86</v>
      </c>
      <c r="B29" s="199" t="s">
        <v>165</v>
      </c>
      <c r="C29" s="113">
        <v>5.9900921015908457</v>
      </c>
      <c r="D29" s="115">
        <v>3434</v>
      </c>
      <c r="E29" s="114">
        <v>3437</v>
      </c>
      <c r="F29" s="114">
        <v>3467</v>
      </c>
      <c r="G29" s="114">
        <v>3505</v>
      </c>
      <c r="H29" s="140">
        <v>3513</v>
      </c>
      <c r="I29" s="115">
        <v>-79</v>
      </c>
      <c r="J29" s="116">
        <v>-2.2487902077996016</v>
      </c>
    </row>
    <row r="30" spans="1:15" s="110" customFormat="1" ht="24.95" customHeight="1" x14ac:dyDescent="0.2">
      <c r="A30" s="193">
        <v>87.88</v>
      </c>
      <c r="B30" s="204" t="s">
        <v>166</v>
      </c>
      <c r="C30" s="113">
        <v>4.7830030700530282</v>
      </c>
      <c r="D30" s="115">
        <v>2742</v>
      </c>
      <c r="E30" s="114">
        <v>2744</v>
      </c>
      <c r="F30" s="114">
        <v>2752</v>
      </c>
      <c r="G30" s="114">
        <v>2713</v>
      </c>
      <c r="H30" s="140">
        <v>2691</v>
      </c>
      <c r="I30" s="115">
        <v>51</v>
      </c>
      <c r="J30" s="116">
        <v>1.89520624303233</v>
      </c>
    </row>
    <row r="31" spans="1:15" s="110" customFormat="1" ht="24.95" customHeight="1" x14ac:dyDescent="0.2">
      <c r="A31" s="193" t="s">
        <v>167</v>
      </c>
      <c r="B31" s="199" t="s">
        <v>168</v>
      </c>
      <c r="C31" s="113">
        <v>9.8049818587775608</v>
      </c>
      <c r="D31" s="115">
        <v>5621</v>
      </c>
      <c r="E31" s="114">
        <v>5869</v>
      </c>
      <c r="F31" s="114">
        <v>5890</v>
      </c>
      <c r="G31" s="114">
        <v>5901</v>
      </c>
      <c r="H31" s="140">
        <v>5760</v>
      </c>
      <c r="I31" s="115">
        <v>-139</v>
      </c>
      <c r="J31" s="116">
        <v>-2.4131944444444446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1.0797516048004465</v>
      </c>
      <c r="D34" s="115">
        <v>619</v>
      </c>
      <c r="E34" s="114">
        <v>601</v>
      </c>
      <c r="F34" s="114">
        <v>614</v>
      </c>
      <c r="G34" s="114">
        <v>598</v>
      </c>
      <c r="H34" s="140">
        <v>576</v>
      </c>
      <c r="I34" s="115">
        <v>43</v>
      </c>
      <c r="J34" s="116">
        <v>7.4652777777777777</v>
      </c>
    </row>
    <row r="35" spans="1:10" s="110" customFormat="1" ht="24.95" customHeight="1" x14ac:dyDescent="0.2">
      <c r="A35" s="292" t="s">
        <v>171</v>
      </c>
      <c r="B35" s="293" t="s">
        <v>172</v>
      </c>
      <c r="C35" s="113">
        <v>20.928691041027072</v>
      </c>
      <c r="D35" s="115">
        <v>11998</v>
      </c>
      <c r="E35" s="114">
        <v>12143</v>
      </c>
      <c r="F35" s="114">
        <v>12362</v>
      </c>
      <c r="G35" s="114">
        <v>12465</v>
      </c>
      <c r="H35" s="140">
        <v>12388</v>
      </c>
      <c r="I35" s="115">
        <v>-390</v>
      </c>
      <c r="J35" s="116">
        <v>-3.1482079431708105</v>
      </c>
    </row>
    <row r="36" spans="1:10" s="110" customFormat="1" ht="24.95" customHeight="1" x14ac:dyDescent="0.2">
      <c r="A36" s="294" t="s">
        <v>173</v>
      </c>
      <c r="B36" s="295" t="s">
        <v>174</v>
      </c>
      <c r="C36" s="125">
        <v>77.989813005861009</v>
      </c>
      <c r="D36" s="143">
        <v>44710</v>
      </c>
      <c r="E36" s="144">
        <v>46411</v>
      </c>
      <c r="F36" s="144">
        <v>46674</v>
      </c>
      <c r="G36" s="144">
        <v>46823</v>
      </c>
      <c r="H36" s="145">
        <v>45897</v>
      </c>
      <c r="I36" s="143">
        <v>-1187</v>
      </c>
      <c r="J36" s="146">
        <v>-2.5862256792382943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57328</v>
      </c>
      <c r="F11" s="264">
        <v>59156</v>
      </c>
      <c r="G11" s="264">
        <v>59651</v>
      </c>
      <c r="H11" s="264">
        <v>59887</v>
      </c>
      <c r="I11" s="265">
        <v>58862</v>
      </c>
      <c r="J11" s="263">
        <v>-1534</v>
      </c>
      <c r="K11" s="266">
        <v>-2.6060956134687916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42.330100474462739</v>
      </c>
      <c r="E13" s="115">
        <v>24267</v>
      </c>
      <c r="F13" s="114">
        <v>25067</v>
      </c>
      <c r="G13" s="114">
        <v>25429</v>
      </c>
      <c r="H13" s="114">
        <v>25447</v>
      </c>
      <c r="I13" s="140">
        <v>25071</v>
      </c>
      <c r="J13" s="115">
        <v>-804</v>
      </c>
      <c r="K13" s="116">
        <v>-3.2068924255115472</v>
      </c>
    </row>
    <row r="14" spans="1:15" ht="15.95" customHeight="1" x14ac:dyDescent="0.2">
      <c r="A14" s="306" t="s">
        <v>230</v>
      </c>
      <c r="B14" s="307"/>
      <c r="C14" s="308"/>
      <c r="D14" s="113">
        <v>46.59328774769746</v>
      </c>
      <c r="E14" s="115">
        <v>26711</v>
      </c>
      <c r="F14" s="114">
        <v>27485</v>
      </c>
      <c r="G14" s="114">
        <v>27690</v>
      </c>
      <c r="H14" s="114">
        <v>27790</v>
      </c>
      <c r="I14" s="140">
        <v>27341</v>
      </c>
      <c r="J14" s="115">
        <v>-630</v>
      </c>
      <c r="K14" s="116">
        <v>-2.3042317398778391</v>
      </c>
    </row>
    <row r="15" spans="1:15" ht="15.95" customHeight="1" x14ac:dyDescent="0.2">
      <c r="A15" s="306" t="s">
        <v>231</v>
      </c>
      <c r="B15" s="307"/>
      <c r="C15" s="308"/>
      <c r="D15" s="113">
        <v>5.4493441250348873</v>
      </c>
      <c r="E15" s="115">
        <v>3124</v>
      </c>
      <c r="F15" s="114">
        <v>3195</v>
      </c>
      <c r="G15" s="114">
        <v>3236</v>
      </c>
      <c r="H15" s="114">
        <v>3230</v>
      </c>
      <c r="I15" s="140">
        <v>3146</v>
      </c>
      <c r="J15" s="115">
        <v>-22</v>
      </c>
      <c r="K15" s="116">
        <v>-0.69930069930069927</v>
      </c>
    </row>
    <row r="16" spans="1:15" ht="15.95" customHeight="1" x14ac:dyDescent="0.2">
      <c r="A16" s="306" t="s">
        <v>232</v>
      </c>
      <c r="B16" s="307"/>
      <c r="C16" s="308"/>
      <c r="D16" s="113">
        <v>2.5223276583868266</v>
      </c>
      <c r="E16" s="115">
        <v>1446</v>
      </c>
      <c r="F16" s="114">
        <v>1502</v>
      </c>
      <c r="G16" s="114">
        <v>1428</v>
      </c>
      <c r="H16" s="114">
        <v>1485</v>
      </c>
      <c r="I16" s="140">
        <v>1438</v>
      </c>
      <c r="J16" s="115">
        <v>8</v>
      </c>
      <c r="K16" s="116">
        <v>0.55632823365785811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1.0082333240301424</v>
      </c>
      <c r="E18" s="115">
        <v>578</v>
      </c>
      <c r="F18" s="114">
        <v>569</v>
      </c>
      <c r="G18" s="114">
        <v>562</v>
      </c>
      <c r="H18" s="114">
        <v>566</v>
      </c>
      <c r="I18" s="140">
        <v>535</v>
      </c>
      <c r="J18" s="115">
        <v>43</v>
      </c>
      <c r="K18" s="116">
        <v>8.0373831775700939</v>
      </c>
    </row>
    <row r="19" spans="1:11" ht="14.1" customHeight="1" x14ac:dyDescent="0.2">
      <c r="A19" s="306" t="s">
        <v>235</v>
      </c>
      <c r="B19" s="307" t="s">
        <v>236</v>
      </c>
      <c r="C19" s="308"/>
      <c r="D19" s="113">
        <v>0.59831147083449621</v>
      </c>
      <c r="E19" s="115">
        <v>343</v>
      </c>
      <c r="F19" s="114">
        <v>329</v>
      </c>
      <c r="G19" s="114">
        <v>327</v>
      </c>
      <c r="H19" s="114">
        <v>324</v>
      </c>
      <c r="I19" s="140">
        <v>307</v>
      </c>
      <c r="J19" s="115">
        <v>36</v>
      </c>
      <c r="K19" s="116">
        <v>11.726384364820847</v>
      </c>
    </row>
    <row r="20" spans="1:11" ht="14.1" customHeight="1" x14ac:dyDescent="0.2">
      <c r="A20" s="306">
        <v>12</v>
      </c>
      <c r="B20" s="307" t="s">
        <v>237</v>
      </c>
      <c r="C20" s="308"/>
      <c r="D20" s="113">
        <v>1.1390594473904549</v>
      </c>
      <c r="E20" s="115">
        <v>653</v>
      </c>
      <c r="F20" s="114">
        <v>633</v>
      </c>
      <c r="G20" s="114">
        <v>660</v>
      </c>
      <c r="H20" s="114">
        <v>673</v>
      </c>
      <c r="I20" s="140">
        <v>618</v>
      </c>
      <c r="J20" s="115">
        <v>35</v>
      </c>
      <c r="K20" s="116">
        <v>5.6634304207119737</v>
      </c>
    </row>
    <row r="21" spans="1:11" ht="14.1" customHeight="1" x14ac:dyDescent="0.2">
      <c r="A21" s="306">
        <v>21</v>
      </c>
      <c r="B21" s="307" t="s">
        <v>238</v>
      </c>
      <c r="C21" s="308"/>
      <c r="D21" s="113">
        <v>0.10814959531119174</v>
      </c>
      <c r="E21" s="115">
        <v>62</v>
      </c>
      <c r="F21" s="114">
        <v>59</v>
      </c>
      <c r="G21" s="114">
        <v>58</v>
      </c>
      <c r="H21" s="114">
        <v>55</v>
      </c>
      <c r="I21" s="140">
        <v>61</v>
      </c>
      <c r="J21" s="115">
        <v>1</v>
      </c>
      <c r="K21" s="116">
        <v>1.639344262295082</v>
      </c>
    </row>
    <row r="22" spans="1:11" ht="14.1" customHeight="1" x14ac:dyDescent="0.2">
      <c r="A22" s="306">
        <v>22</v>
      </c>
      <c r="B22" s="307" t="s">
        <v>239</v>
      </c>
      <c r="C22" s="308"/>
      <c r="D22" s="113">
        <v>1.2768629639966509</v>
      </c>
      <c r="E22" s="115">
        <v>732</v>
      </c>
      <c r="F22" s="114">
        <v>749</v>
      </c>
      <c r="G22" s="114">
        <v>786</v>
      </c>
      <c r="H22" s="114">
        <v>789</v>
      </c>
      <c r="I22" s="140">
        <v>790</v>
      </c>
      <c r="J22" s="115">
        <v>-58</v>
      </c>
      <c r="K22" s="116">
        <v>-7.3417721518987342</v>
      </c>
    </row>
    <row r="23" spans="1:11" ht="14.1" customHeight="1" x14ac:dyDescent="0.2">
      <c r="A23" s="306">
        <v>23</v>
      </c>
      <c r="B23" s="307" t="s">
        <v>240</v>
      </c>
      <c r="C23" s="308"/>
      <c r="D23" s="113">
        <v>0.51283840357242538</v>
      </c>
      <c r="E23" s="115">
        <v>294</v>
      </c>
      <c r="F23" s="114">
        <v>317</v>
      </c>
      <c r="G23" s="114">
        <v>328</v>
      </c>
      <c r="H23" s="114">
        <v>320</v>
      </c>
      <c r="I23" s="140">
        <v>312</v>
      </c>
      <c r="J23" s="115">
        <v>-18</v>
      </c>
      <c r="K23" s="116">
        <v>-5.7692307692307692</v>
      </c>
    </row>
    <row r="24" spans="1:11" ht="14.1" customHeight="1" x14ac:dyDescent="0.2">
      <c r="A24" s="306">
        <v>24</v>
      </c>
      <c r="B24" s="307" t="s">
        <v>241</v>
      </c>
      <c r="C24" s="308"/>
      <c r="D24" s="113">
        <v>2.604312029025956</v>
      </c>
      <c r="E24" s="115">
        <v>1493</v>
      </c>
      <c r="F24" s="114">
        <v>1550</v>
      </c>
      <c r="G24" s="114">
        <v>1619</v>
      </c>
      <c r="H24" s="114">
        <v>1702</v>
      </c>
      <c r="I24" s="140">
        <v>1695</v>
      </c>
      <c r="J24" s="115">
        <v>-202</v>
      </c>
      <c r="K24" s="116">
        <v>-11.91740412979351</v>
      </c>
    </row>
    <row r="25" spans="1:11" ht="14.1" customHeight="1" x14ac:dyDescent="0.2">
      <c r="A25" s="306">
        <v>25</v>
      </c>
      <c r="B25" s="307" t="s">
        <v>242</v>
      </c>
      <c r="C25" s="308"/>
      <c r="D25" s="113">
        <v>2.3409154339938598</v>
      </c>
      <c r="E25" s="115">
        <v>1342</v>
      </c>
      <c r="F25" s="114">
        <v>1376</v>
      </c>
      <c r="G25" s="114">
        <v>1430</v>
      </c>
      <c r="H25" s="114">
        <v>1442</v>
      </c>
      <c r="I25" s="140">
        <v>1427</v>
      </c>
      <c r="J25" s="115">
        <v>-85</v>
      </c>
      <c r="K25" s="116">
        <v>-5.9565522074281709</v>
      </c>
    </row>
    <row r="26" spans="1:11" ht="14.1" customHeight="1" x14ac:dyDescent="0.2">
      <c r="A26" s="306">
        <v>26</v>
      </c>
      <c r="B26" s="307" t="s">
        <v>243</v>
      </c>
      <c r="C26" s="308"/>
      <c r="D26" s="113">
        <v>1.3239603684063634</v>
      </c>
      <c r="E26" s="115">
        <v>759</v>
      </c>
      <c r="F26" s="114">
        <v>745</v>
      </c>
      <c r="G26" s="114">
        <v>755</v>
      </c>
      <c r="H26" s="114">
        <v>749</v>
      </c>
      <c r="I26" s="140">
        <v>734</v>
      </c>
      <c r="J26" s="115">
        <v>25</v>
      </c>
      <c r="K26" s="116">
        <v>3.4059945504087192</v>
      </c>
    </row>
    <row r="27" spans="1:11" ht="14.1" customHeight="1" x14ac:dyDescent="0.2">
      <c r="A27" s="306">
        <v>27</v>
      </c>
      <c r="B27" s="307" t="s">
        <v>244</v>
      </c>
      <c r="C27" s="308"/>
      <c r="D27" s="113">
        <v>0.55470276304772537</v>
      </c>
      <c r="E27" s="115">
        <v>318</v>
      </c>
      <c r="F27" s="114">
        <v>324</v>
      </c>
      <c r="G27" s="114">
        <v>326</v>
      </c>
      <c r="H27" s="114">
        <v>327</v>
      </c>
      <c r="I27" s="140">
        <v>330</v>
      </c>
      <c r="J27" s="115">
        <v>-12</v>
      </c>
      <c r="K27" s="116">
        <v>-3.6363636363636362</v>
      </c>
    </row>
    <row r="28" spans="1:11" ht="14.1" customHeight="1" x14ac:dyDescent="0.2">
      <c r="A28" s="306">
        <v>28</v>
      </c>
      <c r="B28" s="307" t="s">
        <v>245</v>
      </c>
      <c r="C28" s="308"/>
      <c r="D28" s="113">
        <v>0.34014792073681271</v>
      </c>
      <c r="E28" s="115">
        <v>195</v>
      </c>
      <c r="F28" s="114">
        <v>201</v>
      </c>
      <c r="G28" s="114">
        <v>209</v>
      </c>
      <c r="H28" s="114">
        <v>242</v>
      </c>
      <c r="I28" s="140">
        <v>225</v>
      </c>
      <c r="J28" s="115">
        <v>-30</v>
      </c>
      <c r="K28" s="116">
        <v>-13.333333333333334</v>
      </c>
    </row>
    <row r="29" spans="1:11" ht="14.1" customHeight="1" x14ac:dyDescent="0.2">
      <c r="A29" s="306">
        <v>29</v>
      </c>
      <c r="B29" s="307" t="s">
        <v>246</v>
      </c>
      <c r="C29" s="308"/>
      <c r="D29" s="113">
        <v>3.3770583310075355</v>
      </c>
      <c r="E29" s="115">
        <v>1936</v>
      </c>
      <c r="F29" s="114">
        <v>2137</v>
      </c>
      <c r="G29" s="114">
        <v>2107</v>
      </c>
      <c r="H29" s="114">
        <v>2127</v>
      </c>
      <c r="I29" s="140">
        <v>2090</v>
      </c>
      <c r="J29" s="115">
        <v>-154</v>
      </c>
      <c r="K29" s="116">
        <v>-7.3684210526315788</v>
      </c>
    </row>
    <row r="30" spans="1:11" ht="14.1" customHeight="1" x14ac:dyDescent="0.2">
      <c r="A30" s="306" t="s">
        <v>247</v>
      </c>
      <c r="B30" s="307" t="s">
        <v>248</v>
      </c>
      <c r="C30" s="308"/>
      <c r="D30" s="113">
        <v>0.77449065029305053</v>
      </c>
      <c r="E30" s="115">
        <v>444</v>
      </c>
      <c r="F30" s="114">
        <v>470</v>
      </c>
      <c r="G30" s="114">
        <v>448</v>
      </c>
      <c r="H30" s="114">
        <v>462</v>
      </c>
      <c r="I30" s="140">
        <v>459</v>
      </c>
      <c r="J30" s="115">
        <v>-15</v>
      </c>
      <c r="K30" s="116">
        <v>-3.2679738562091503</v>
      </c>
    </row>
    <row r="31" spans="1:11" ht="14.1" customHeight="1" x14ac:dyDescent="0.2">
      <c r="A31" s="306" t="s">
        <v>249</v>
      </c>
      <c r="B31" s="307" t="s">
        <v>250</v>
      </c>
      <c r="C31" s="308"/>
      <c r="D31" s="113">
        <v>2.5798911526653643</v>
      </c>
      <c r="E31" s="115">
        <v>1479</v>
      </c>
      <c r="F31" s="114">
        <v>1654</v>
      </c>
      <c r="G31" s="114">
        <v>1643</v>
      </c>
      <c r="H31" s="114">
        <v>1649</v>
      </c>
      <c r="I31" s="140">
        <v>1614</v>
      </c>
      <c r="J31" s="115">
        <v>-135</v>
      </c>
      <c r="K31" s="116">
        <v>-8.3643122676579917</v>
      </c>
    </row>
    <row r="32" spans="1:11" ht="14.1" customHeight="1" x14ac:dyDescent="0.2">
      <c r="A32" s="306">
        <v>31</v>
      </c>
      <c r="B32" s="307" t="s">
        <v>251</v>
      </c>
      <c r="C32" s="308"/>
      <c r="D32" s="113">
        <v>0.18490092101590846</v>
      </c>
      <c r="E32" s="115">
        <v>106</v>
      </c>
      <c r="F32" s="114">
        <v>110</v>
      </c>
      <c r="G32" s="114">
        <v>113</v>
      </c>
      <c r="H32" s="114">
        <v>109</v>
      </c>
      <c r="I32" s="140">
        <v>109</v>
      </c>
      <c r="J32" s="115">
        <v>-3</v>
      </c>
      <c r="K32" s="116">
        <v>-2.7522935779816513</v>
      </c>
    </row>
    <row r="33" spans="1:11" ht="14.1" customHeight="1" x14ac:dyDescent="0.2">
      <c r="A33" s="306">
        <v>32</v>
      </c>
      <c r="B33" s="307" t="s">
        <v>252</v>
      </c>
      <c r="C33" s="308"/>
      <c r="D33" s="113">
        <v>1.0082333240301424</v>
      </c>
      <c r="E33" s="115">
        <v>578</v>
      </c>
      <c r="F33" s="114">
        <v>592</v>
      </c>
      <c r="G33" s="114">
        <v>615</v>
      </c>
      <c r="H33" s="114">
        <v>592</v>
      </c>
      <c r="I33" s="140">
        <v>586</v>
      </c>
      <c r="J33" s="115">
        <v>-8</v>
      </c>
      <c r="K33" s="116">
        <v>-1.3651877133105803</v>
      </c>
    </row>
    <row r="34" spans="1:11" ht="14.1" customHeight="1" x14ac:dyDescent="0.2">
      <c r="A34" s="306">
        <v>33</v>
      </c>
      <c r="B34" s="307" t="s">
        <v>253</v>
      </c>
      <c r="C34" s="308"/>
      <c r="D34" s="113">
        <v>0.81112196483393806</v>
      </c>
      <c r="E34" s="115">
        <v>465</v>
      </c>
      <c r="F34" s="114">
        <v>462</v>
      </c>
      <c r="G34" s="114">
        <v>463</v>
      </c>
      <c r="H34" s="114">
        <v>479</v>
      </c>
      <c r="I34" s="140">
        <v>470</v>
      </c>
      <c r="J34" s="115">
        <v>-5</v>
      </c>
      <c r="K34" s="116">
        <v>-1.0638297872340425</v>
      </c>
    </row>
    <row r="35" spans="1:11" ht="14.1" customHeight="1" x14ac:dyDescent="0.2">
      <c r="A35" s="306">
        <v>34</v>
      </c>
      <c r="B35" s="307" t="s">
        <v>254</v>
      </c>
      <c r="C35" s="308"/>
      <c r="D35" s="113">
        <v>5.3167736533631036</v>
      </c>
      <c r="E35" s="115">
        <v>3048</v>
      </c>
      <c r="F35" s="114">
        <v>3083</v>
      </c>
      <c r="G35" s="114">
        <v>3111</v>
      </c>
      <c r="H35" s="114">
        <v>3102</v>
      </c>
      <c r="I35" s="140">
        <v>3070</v>
      </c>
      <c r="J35" s="115">
        <v>-22</v>
      </c>
      <c r="K35" s="116">
        <v>-0.71661237785016285</v>
      </c>
    </row>
    <row r="36" spans="1:11" ht="14.1" customHeight="1" x14ac:dyDescent="0.2">
      <c r="A36" s="306">
        <v>41</v>
      </c>
      <c r="B36" s="307" t="s">
        <v>255</v>
      </c>
      <c r="C36" s="308"/>
      <c r="D36" s="113">
        <v>0.11512698855707508</v>
      </c>
      <c r="E36" s="115">
        <v>66</v>
      </c>
      <c r="F36" s="114">
        <v>73</v>
      </c>
      <c r="G36" s="114">
        <v>84</v>
      </c>
      <c r="H36" s="114">
        <v>84</v>
      </c>
      <c r="I36" s="140">
        <v>74</v>
      </c>
      <c r="J36" s="115">
        <v>-8</v>
      </c>
      <c r="K36" s="116">
        <v>-10.810810810810811</v>
      </c>
    </row>
    <row r="37" spans="1:11" ht="14.1" customHeight="1" x14ac:dyDescent="0.2">
      <c r="A37" s="306">
        <v>42</v>
      </c>
      <c r="B37" s="307" t="s">
        <v>256</v>
      </c>
      <c r="C37" s="308"/>
      <c r="D37" s="113">
        <v>3.4886966229416692E-2</v>
      </c>
      <c r="E37" s="115">
        <v>20</v>
      </c>
      <c r="F37" s="114">
        <v>21</v>
      </c>
      <c r="G37" s="114">
        <v>22</v>
      </c>
      <c r="H37" s="114">
        <v>24</v>
      </c>
      <c r="I37" s="140">
        <v>28</v>
      </c>
      <c r="J37" s="115">
        <v>-8</v>
      </c>
      <c r="K37" s="116">
        <v>-28.571428571428573</v>
      </c>
    </row>
    <row r="38" spans="1:11" ht="14.1" customHeight="1" x14ac:dyDescent="0.2">
      <c r="A38" s="306">
        <v>43</v>
      </c>
      <c r="B38" s="307" t="s">
        <v>257</v>
      </c>
      <c r="C38" s="308"/>
      <c r="D38" s="113">
        <v>0.40120011163829195</v>
      </c>
      <c r="E38" s="115">
        <v>230</v>
      </c>
      <c r="F38" s="114">
        <v>231</v>
      </c>
      <c r="G38" s="114">
        <v>226</v>
      </c>
      <c r="H38" s="114">
        <v>225</v>
      </c>
      <c r="I38" s="140">
        <v>215</v>
      </c>
      <c r="J38" s="115">
        <v>15</v>
      </c>
      <c r="K38" s="116">
        <v>6.9767441860465116</v>
      </c>
    </row>
    <row r="39" spans="1:11" ht="14.1" customHeight="1" x14ac:dyDescent="0.2">
      <c r="A39" s="306">
        <v>51</v>
      </c>
      <c r="B39" s="307" t="s">
        <v>258</v>
      </c>
      <c r="C39" s="308"/>
      <c r="D39" s="113">
        <v>6.4785096288026791</v>
      </c>
      <c r="E39" s="115">
        <v>3714</v>
      </c>
      <c r="F39" s="114">
        <v>3830</v>
      </c>
      <c r="G39" s="114">
        <v>3850</v>
      </c>
      <c r="H39" s="114">
        <v>3816</v>
      </c>
      <c r="I39" s="140">
        <v>3808</v>
      </c>
      <c r="J39" s="115">
        <v>-94</v>
      </c>
      <c r="K39" s="116">
        <v>-2.4684873949579833</v>
      </c>
    </row>
    <row r="40" spans="1:11" ht="14.1" customHeight="1" x14ac:dyDescent="0.2">
      <c r="A40" s="306" t="s">
        <v>259</v>
      </c>
      <c r="B40" s="307" t="s">
        <v>260</v>
      </c>
      <c r="C40" s="308"/>
      <c r="D40" s="113">
        <v>6.243022606754117</v>
      </c>
      <c r="E40" s="115">
        <v>3579</v>
      </c>
      <c r="F40" s="114">
        <v>3694</v>
      </c>
      <c r="G40" s="114">
        <v>3718</v>
      </c>
      <c r="H40" s="114">
        <v>3693</v>
      </c>
      <c r="I40" s="140">
        <v>3692</v>
      </c>
      <c r="J40" s="115">
        <v>-113</v>
      </c>
      <c r="K40" s="116">
        <v>-3.0606717226435536</v>
      </c>
    </row>
    <row r="41" spans="1:11" ht="14.1" customHeight="1" x14ac:dyDescent="0.2">
      <c r="A41" s="306"/>
      <c r="B41" s="307" t="s">
        <v>261</v>
      </c>
      <c r="C41" s="308"/>
      <c r="D41" s="113">
        <v>3.4886966229416689</v>
      </c>
      <c r="E41" s="115">
        <v>2000</v>
      </c>
      <c r="F41" s="114">
        <v>2099</v>
      </c>
      <c r="G41" s="114">
        <v>2092</v>
      </c>
      <c r="H41" s="114">
        <v>2090</v>
      </c>
      <c r="I41" s="140">
        <v>2096</v>
      </c>
      <c r="J41" s="115">
        <v>-96</v>
      </c>
      <c r="K41" s="116">
        <v>-4.5801526717557248</v>
      </c>
    </row>
    <row r="42" spans="1:11" ht="14.1" customHeight="1" x14ac:dyDescent="0.2">
      <c r="A42" s="306">
        <v>52</v>
      </c>
      <c r="B42" s="307" t="s">
        <v>262</v>
      </c>
      <c r="C42" s="308"/>
      <c r="D42" s="113">
        <v>4.8283561261512702</v>
      </c>
      <c r="E42" s="115">
        <v>2768</v>
      </c>
      <c r="F42" s="114">
        <v>2818</v>
      </c>
      <c r="G42" s="114">
        <v>2853</v>
      </c>
      <c r="H42" s="114">
        <v>2840</v>
      </c>
      <c r="I42" s="140">
        <v>2783</v>
      </c>
      <c r="J42" s="115">
        <v>-15</v>
      </c>
      <c r="K42" s="116">
        <v>-0.5389867049946101</v>
      </c>
    </row>
    <row r="43" spans="1:11" ht="14.1" customHeight="1" x14ac:dyDescent="0.2">
      <c r="A43" s="306" t="s">
        <v>263</v>
      </c>
      <c r="B43" s="307" t="s">
        <v>264</v>
      </c>
      <c r="C43" s="308"/>
      <c r="D43" s="113">
        <v>4.6748534747418367</v>
      </c>
      <c r="E43" s="115">
        <v>2680</v>
      </c>
      <c r="F43" s="114">
        <v>2732</v>
      </c>
      <c r="G43" s="114">
        <v>2760</v>
      </c>
      <c r="H43" s="114">
        <v>2749</v>
      </c>
      <c r="I43" s="140">
        <v>2690</v>
      </c>
      <c r="J43" s="115">
        <v>-10</v>
      </c>
      <c r="K43" s="116">
        <v>-0.37174721189591076</v>
      </c>
    </row>
    <row r="44" spans="1:11" ht="14.1" customHeight="1" x14ac:dyDescent="0.2">
      <c r="A44" s="306">
        <v>53</v>
      </c>
      <c r="B44" s="307" t="s">
        <v>265</v>
      </c>
      <c r="C44" s="308"/>
      <c r="D44" s="113">
        <v>1.8908735696343846</v>
      </c>
      <c r="E44" s="115">
        <v>1084</v>
      </c>
      <c r="F44" s="114">
        <v>1047</v>
      </c>
      <c r="G44" s="114">
        <v>1052</v>
      </c>
      <c r="H44" s="114">
        <v>1090</v>
      </c>
      <c r="I44" s="140">
        <v>1028</v>
      </c>
      <c r="J44" s="115">
        <v>56</v>
      </c>
      <c r="K44" s="116">
        <v>5.4474708171206228</v>
      </c>
    </row>
    <row r="45" spans="1:11" ht="14.1" customHeight="1" x14ac:dyDescent="0.2">
      <c r="A45" s="306" t="s">
        <v>266</v>
      </c>
      <c r="B45" s="307" t="s">
        <v>267</v>
      </c>
      <c r="C45" s="308"/>
      <c r="D45" s="113">
        <v>1.8280770304214347</v>
      </c>
      <c r="E45" s="115">
        <v>1048</v>
      </c>
      <c r="F45" s="114">
        <v>1008</v>
      </c>
      <c r="G45" s="114">
        <v>1012</v>
      </c>
      <c r="H45" s="114">
        <v>1046</v>
      </c>
      <c r="I45" s="140">
        <v>985</v>
      </c>
      <c r="J45" s="115">
        <v>63</v>
      </c>
      <c r="K45" s="116">
        <v>6.3959390862944163</v>
      </c>
    </row>
    <row r="46" spans="1:11" ht="14.1" customHeight="1" x14ac:dyDescent="0.2">
      <c r="A46" s="306">
        <v>54</v>
      </c>
      <c r="B46" s="307" t="s">
        <v>268</v>
      </c>
      <c r="C46" s="308"/>
      <c r="D46" s="113">
        <v>15.470625174434831</v>
      </c>
      <c r="E46" s="115">
        <v>8869</v>
      </c>
      <c r="F46" s="114">
        <v>9078</v>
      </c>
      <c r="G46" s="114">
        <v>9201</v>
      </c>
      <c r="H46" s="114">
        <v>9131</v>
      </c>
      <c r="I46" s="140">
        <v>9100</v>
      </c>
      <c r="J46" s="115">
        <v>-231</v>
      </c>
      <c r="K46" s="116">
        <v>-2.5384615384615383</v>
      </c>
    </row>
    <row r="47" spans="1:11" ht="14.1" customHeight="1" x14ac:dyDescent="0.2">
      <c r="A47" s="306">
        <v>61</v>
      </c>
      <c r="B47" s="307" t="s">
        <v>269</v>
      </c>
      <c r="C47" s="308"/>
      <c r="D47" s="113">
        <v>0.82682109963717554</v>
      </c>
      <c r="E47" s="115">
        <v>474</v>
      </c>
      <c r="F47" s="114">
        <v>458</v>
      </c>
      <c r="G47" s="114">
        <v>453</v>
      </c>
      <c r="H47" s="114">
        <v>444</v>
      </c>
      <c r="I47" s="140">
        <v>436</v>
      </c>
      <c r="J47" s="115">
        <v>38</v>
      </c>
      <c r="K47" s="116">
        <v>8.7155963302752291</v>
      </c>
    </row>
    <row r="48" spans="1:11" ht="14.1" customHeight="1" x14ac:dyDescent="0.2">
      <c r="A48" s="306">
        <v>62</v>
      </c>
      <c r="B48" s="307" t="s">
        <v>270</v>
      </c>
      <c r="C48" s="308"/>
      <c r="D48" s="113">
        <v>9.3462182528607318</v>
      </c>
      <c r="E48" s="115">
        <v>5358</v>
      </c>
      <c r="F48" s="114">
        <v>5466</v>
      </c>
      <c r="G48" s="114">
        <v>5397</v>
      </c>
      <c r="H48" s="114">
        <v>5456</v>
      </c>
      <c r="I48" s="140">
        <v>5287</v>
      </c>
      <c r="J48" s="115">
        <v>71</v>
      </c>
      <c r="K48" s="116">
        <v>1.3429165878570077</v>
      </c>
    </row>
    <row r="49" spans="1:11" ht="14.1" customHeight="1" x14ac:dyDescent="0.2">
      <c r="A49" s="306">
        <v>63</v>
      </c>
      <c r="B49" s="307" t="s">
        <v>271</v>
      </c>
      <c r="C49" s="308"/>
      <c r="D49" s="113">
        <v>8.3310075355847051</v>
      </c>
      <c r="E49" s="115">
        <v>4776</v>
      </c>
      <c r="F49" s="114">
        <v>5487</v>
      </c>
      <c r="G49" s="114">
        <v>5673</v>
      </c>
      <c r="H49" s="114">
        <v>5711</v>
      </c>
      <c r="I49" s="140">
        <v>5342</v>
      </c>
      <c r="J49" s="115">
        <v>-566</v>
      </c>
      <c r="K49" s="116">
        <v>-10.595282665668289</v>
      </c>
    </row>
    <row r="50" spans="1:11" ht="14.1" customHeight="1" x14ac:dyDescent="0.2">
      <c r="A50" s="306" t="s">
        <v>272</v>
      </c>
      <c r="B50" s="307" t="s">
        <v>273</v>
      </c>
      <c r="C50" s="308"/>
      <c r="D50" s="113">
        <v>0.92101590845660064</v>
      </c>
      <c r="E50" s="115">
        <v>528</v>
      </c>
      <c r="F50" s="114">
        <v>556</v>
      </c>
      <c r="G50" s="114">
        <v>566</v>
      </c>
      <c r="H50" s="114">
        <v>580</v>
      </c>
      <c r="I50" s="140">
        <v>564</v>
      </c>
      <c r="J50" s="115">
        <v>-36</v>
      </c>
      <c r="K50" s="116">
        <v>-6.3829787234042552</v>
      </c>
    </row>
    <row r="51" spans="1:11" ht="14.1" customHeight="1" x14ac:dyDescent="0.2">
      <c r="A51" s="306" t="s">
        <v>274</v>
      </c>
      <c r="B51" s="307" t="s">
        <v>275</v>
      </c>
      <c r="C51" s="308"/>
      <c r="D51" s="113">
        <v>7.139617638850126</v>
      </c>
      <c r="E51" s="115">
        <v>4093</v>
      </c>
      <c r="F51" s="114">
        <v>4755</v>
      </c>
      <c r="G51" s="114">
        <v>4926</v>
      </c>
      <c r="H51" s="114">
        <v>4922</v>
      </c>
      <c r="I51" s="140">
        <v>4573</v>
      </c>
      <c r="J51" s="115">
        <v>-480</v>
      </c>
      <c r="K51" s="116">
        <v>-10.496391865296305</v>
      </c>
    </row>
    <row r="52" spans="1:11" ht="14.1" customHeight="1" x14ac:dyDescent="0.2">
      <c r="A52" s="306">
        <v>71</v>
      </c>
      <c r="B52" s="307" t="s">
        <v>276</v>
      </c>
      <c r="C52" s="308"/>
      <c r="D52" s="113">
        <v>12.632570471671784</v>
      </c>
      <c r="E52" s="115">
        <v>7242</v>
      </c>
      <c r="F52" s="114">
        <v>7262</v>
      </c>
      <c r="G52" s="114">
        <v>7285</v>
      </c>
      <c r="H52" s="114">
        <v>7320</v>
      </c>
      <c r="I52" s="140">
        <v>7341</v>
      </c>
      <c r="J52" s="115">
        <v>-99</v>
      </c>
      <c r="K52" s="116">
        <v>-1.3485901103391909</v>
      </c>
    </row>
    <row r="53" spans="1:11" ht="14.1" customHeight="1" x14ac:dyDescent="0.2">
      <c r="A53" s="306" t="s">
        <v>277</v>
      </c>
      <c r="B53" s="307" t="s">
        <v>278</v>
      </c>
      <c r="C53" s="308"/>
      <c r="D53" s="113">
        <v>1.1704577169969299</v>
      </c>
      <c r="E53" s="115">
        <v>671</v>
      </c>
      <c r="F53" s="114">
        <v>684</v>
      </c>
      <c r="G53" s="114">
        <v>703</v>
      </c>
      <c r="H53" s="114">
        <v>713</v>
      </c>
      <c r="I53" s="140">
        <v>710</v>
      </c>
      <c r="J53" s="115">
        <v>-39</v>
      </c>
      <c r="K53" s="116">
        <v>-5.492957746478873</v>
      </c>
    </row>
    <row r="54" spans="1:11" ht="14.1" customHeight="1" x14ac:dyDescent="0.2">
      <c r="A54" s="306" t="s">
        <v>279</v>
      </c>
      <c r="B54" s="307" t="s">
        <v>280</v>
      </c>
      <c r="C54" s="308"/>
      <c r="D54" s="113">
        <v>11.085333519397153</v>
      </c>
      <c r="E54" s="115">
        <v>6355</v>
      </c>
      <c r="F54" s="114">
        <v>6364</v>
      </c>
      <c r="G54" s="114">
        <v>6372</v>
      </c>
      <c r="H54" s="114">
        <v>6398</v>
      </c>
      <c r="I54" s="140">
        <v>6428</v>
      </c>
      <c r="J54" s="115">
        <v>-73</v>
      </c>
      <c r="K54" s="116">
        <v>-1.135656502800249</v>
      </c>
    </row>
    <row r="55" spans="1:11" ht="14.1" customHeight="1" x14ac:dyDescent="0.2">
      <c r="A55" s="306">
        <v>72</v>
      </c>
      <c r="B55" s="307" t="s">
        <v>281</v>
      </c>
      <c r="C55" s="308"/>
      <c r="D55" s="113">
        <v>1.2524420876360591</v>
      </c>
      <c r="E55" s="115">
        <v>718</v>
      </c>
      <c r="F55" s="114">
        <v>747</v>
      </c>
      <c r="G55" s="114">
        <v>738</v>
      </c>
      <c r="H55" s="114">
        <v>755</v>
      </c>
      <c r="I55" s="140">
        <v>758</v>
      </c>
      <c r="J55" s="115">
        <v>-40</v>
      </c>
      <c r="K55" s="116">
        <v>-5.2770448548812663</v>
      </c>
    </row>
    <row r="56" spans="1:11" ht="14.1" customHeight="1" x14ac:dyDescent="0.2">
      <c r="A56" s="306" t="s">
        <v>282</v>
      </c>
      <c r="B56" s="307" t="s">
        <v>283</v>
      </c>
      <c r="C56" s="308"/>
      <c r="D56" s="113">
        <v>0.13605916829472509</v>
      </c>
      <c r="E56" s="115">
        <v>78</v>
      </c>
      <c r="F56" s="114">
        <v>82</v>
      </c>
      <c r="G56" s="114">
        <v>83</v>
      </c>
      <c r="H56" s="114">
        <v>81</v>
      </c>
      <c r="I56" s="140">
        <v>87</v>
      </c>
      <c r="J56" s="115">
        <v>-9</v>
      </c>
      <c r="K56" s="116">
        <v>-10.344827586206897</v>
      </c>
    </row>
    <row r="57" spans="1:11" ht="14.1" customHeight="1" x14ac:dyDescent="0.2">
      <c r="A57" s="306" t="s">
        <v>284</v>
      </c>
      <c r="B57" s="307" t="s">
        <v>285</v>
      </c>
      <c r="C57" s="308"/>
      <c r="D57" s="113">
        <v>0.85647502093217975</v>
      </c>
      <c r="E57" s="115">
        <v>491</v>
      </c>
      <c r="F57" s="114">
        <v>513</v>
      </c>
      <c r="G57" s="114">
        <v>510</v>
      </c>
      <c r="H57" s="114">
        <v>516</v>
      </c>
      <c r="I57" s="140">
        <v>513</v>
      </c>
      <c r="J57" s="115">
        <v>-22</v>
      </c>
      <c r="K57" s="116">
        <v>-4.2884990253411308</v>
      </c>
    </row>
    <row r="58" spans="1:11" ht="14.1" customHeight="1" x14ac:dyDescent="0.2">
      <c r="A58" s="306">
        <v>73</v>
      </c>
      <c r="B58" s="307" t="s">
        <v>286</v>
      </c>
      <c r="C58" s="308"/>
      <c r="D58" s="113">
        <v>0.87042980742394638</v>
      </c>
      <c r="E58" s="115">
        <v>499</v>
      </c>
      <c r="F58" s="114">
        <v>491</v>
      </c>
      <c r="G58" s="114">
        <v>509</v>
      </c>
      <c r="H58" s="114">
        <v>490</v>
      </c>
      <c r="I58" s="140">
        <v>480</v>
      </c>
      <c r="J58" s="115">
        <v>19</v>
      </c>
      <c r="K58" s="116">
        <v>3.9583333333333335</v>
      </c>
    </row>
    <row r="59" spans="1:11" ht="14.1" customHeight="1" x14ac:dyDescent="0.2">
      <c r="A59" s="306" t="s">
        <v>287</v>
      </c>
      <c r="B59" s="307" t="s">
        <v>288</v>
      </c>
      <c r="C59" s="308"/>
      <c r="D59" s="113">
        <v>0.59482277421155461</v>
      </c>
      <c r="E59" s="115">
        <v>341</v>
      </c>
      <c r="F59" s="114">
        <v>338</v>
      </c>
      <c r="G59" s="114">
        <v>344</v>
      </c>
      <c r="H59" s="114">
        <v>316</v>
      </c>
      <c r="I59" s="140">
        <v>316</v>
      </c>
      <c r="J59" s="115">
        <v>25</v>
      </c>
      <c r="K59" s="116">
        <v>7.9113924050632916</v>
      </c>
    </row>
    <row r="60" spans="1:11" ht="14.1" customHeight="1" x14ac:dyDescent="0.2">
      <c r="A60" s="306">
        <v>81</v>
      </c>
      <c r="B60" s="307" t="s">
        <v>289</v>
      </c>
      <c r="C60" s="308"/>
      <c r="D60" s="113">
        <v>4.0486324309238064</v>
      </c>
      <c r="E60" s="115">
        <v>2321</v>
      </c>
      <c r="F60" s="114">
        <v>2295</v>
      </c>
      <c r="G60" s="114">
        <v>2332</v>
      </c>
      <c r="H60" s="114">
        <v>2355</v>
      </c>
      <c r="I60" s="140">
        <v>2371</v>
      </c>
      <c r="J60" s="115">
        <v>-50</v>
      </c>
      <c r="K60" s="116">
        <v>-2.1088148460565161</v>
      </c>
    </row>
    <row r="61" spans="1:11" ht="14.1" customHeight="1" x14ac:dyDescent="0.2">
      <c r="A61" s="306" t="s">
        <v>290</v>
      </c>
      <c r="B61" s="307" t="s">
        <v>291</v>
      </c>
      <c r="C61" s="308"/>
      <c r="D61" s="113">
        <v>1.3134942785375383</v>
      </c>
      <c r="E61" s="115">
        <v>753</v>
      </c>
      <c r="F61" s="114">
        <v>756</v>
      </c>
      <c r="G61" s="114">
        <v>772</v>
      </c>
      <c r="H61" s="114">
        <v>782</v>
      </c>
      <c r="I61" s="140">
        <v>786</v>
      </c>
      <c r="J61" s="115">
        <v>-33</v>
      </c>
      <c r="K61" s="116">
        <v>-4.1984732824427482</v>
      </c>
    </row>
    <row r="62" spans="1:11" ht="14.1" customHeight="1" x14ac:dyDescent="0.2">
      <c r="A62" s="306" t="s">
        <v>292</v>
      </c>
      <c r="B62" s="307" t="s">
        <v>293</v>
      </c>
      <c r="C62" s="308"/>
      <c r="D62" s="113">
        <v>1.6623639408317052</v>
      </c>
      <c r="E62" s="115">
        <v>953</v>
      </c>
      <c r="F62" s="114">
        <v>919</v>
      </c>
      <c r="G62" s="114">
        <v>927</v>
      </c>
      <c r="H62" s="114">
        <v>935</v>
      </c>
      <c r="I62" s="140">
        <v>943</v>
      </c>
      <c r="J62" s="115">
        <v>10</v>
      </c>
      <c r="K62" s="116">
        <v>1.0604453870625663</v>
      </c>
    </row>
    <row r="63" spans="1:11" ht="14.1" customHeight="1" x14ac:dyDescent="0.2">
      <c r="A63" s="306"/>
      <c r="B63" s="307" t="s">
        <v>294</v>
      </c>
      <c r="C63" s="308"/>
      <c r="D63" s="113">
        <v>1.5123499860452134</v>
      </c>
      <c r="E63" s="115">
        <v>867</v>
      </c>
      <c r="F63" s="114">
        <v>829</v>
      </c>
      <c r="G63" s="114">
        <v>833</v>
      </c>
      <c r="H63" s="114">
        <v>841</v>
      </c>
      <c r="I63" s="140">
        <v>850</v>
      </c>
      <c r="J63" s="115">
        <v>17</v>
      </c>
      <c r="K63" s="116">
        <v>2</v>
      </c>
    </row>
    <row r="64" spans="1:11" ht="14.1" customHeight="1" x14ac:dyDescent="0.2">
      <c r="A64" s="306" t="s">
        <v>295</v>
      </c>
      <c r="B64" s="307" t="s">
        <v>296</v>
      </c>
      <c r="C64" s="308"/>
      <c r="D64" s="113">
        <v>9.9427853753837572E-2</v>
      </c>
      <c r="E64" s="115">
        <v>57</v>
      </c>
      <c r="F64" s="114">
        <v>57</v>
      </c>
      <c r="G64" s="114">
        <v>59</v>
      </c>
      <c r="H64" s="114">
        <v>56</v>
      </c>
      <c r="I64" s="140">
        <v>61</v>
      </c>
      <c r="J64" s="115">
        <v>-4</v>
      </c>
      <c r="K64" s="116">
        <v>-6.557377049180328</v>
      </c>
    </row>
    <row r="65" spans="1:11" ht="14.1" customHeight="1" x14ac:dyDescent="0.2">
      <c r="A65" s="306" t="s">
        <v>297</v>
      </c>
      <c r="B65" s="307" t="s">
        <v>298</v>
      </c>
      <c r="C65" s="308"/>
      <c r="D65" s="113">
        <v>0.61575495394920454</v>
      </c>
      <c r="E65" s="115">
        <v>353</v>
      </c>
      <c r="F65" s="114">
        <v>374</v>
      </c>
      <c r="G65" s="114">
        <v>380</v>
      </c>
      <c r="H65" s="114">
        <v>382</v>
      </c>
      <c r="I65" s="140">
        <v>377</v>
      </c>
      <c r="J65" s="115">
        <v>-24</v>
      </c>
      <c r="K65" s="116">
        <v>-6.3660477453580899</v>
      </c>
    </row>
    <row r="66" spans="1:11" ht="14.1" customHeight="1" x14ac:dyDescent="0.2">
      <c r="A66" s="306">
        <v>82</v>
      </c>
      <c r="B66" s="307" t="s">
        <v>299</v>
      </c>
      <c r="C66" s="308"/>
      <c r="D66" s="113">
        <v>2.2275327937482556</v>
      </c>
      <c r="E66" s="115">
        <v>1277</v>
      </c>
      <c r="F66" s="114">
        <v>1311</v>
      </c>
      <c r="G66" s="114">
        <v>1310</v>
      </c>
      <c r="H66" s="114">
        <v>1278</v>
      </c>
      <c r="I66" s="140">
        <v>1283</v>
      </c>
      <c r="J66" s="115">
        <v>-6</v>
      </c>
      <c r="K66" s="116">
        <v>-0.46765393608729539</v>
      </c>
    </row>
    <row r="67" spans="1:11" ht="14.1" customHeight="1" x14ac:dyDescent="0.2">
      <c r="A67" s="306" t="s">
        <v>300</v>
      </c>
      <c r="B67" s="307" t="s">
        <v>301</v>
      </c>
      <c r="C67" s="308"/>
      <c r="D67" s="113">
        <v>1.1303377058331008</v>
      </c>
      <c r="E67" s="115">
        <v>648</v>
      </c>
      <c r="F67" s="114">
        <v>654</v>
      </c>
      <c r="G67" s="114">
        <v>650</v>
      </c>
      <c r="H67" s="114">
        <v>640</v>
      </c>
      <c r="I67" s="140">
        <v>642</v>
      </c>
      <c r="J67" s="115">
        <v>6</v>
      </c>
      <c r="K67" s="116">
        <v>0.93457943925233644</v>
      </c>
    </row>
    <row r="68" spans="1:11" ht="14.1" customHeight="1" x14ac:dyDescent="0.2">
      <c r="A68" s="306" t="s">
        <v>302</v>
      </c>
      <c r="B68" s="307" t="s">
        <v>303</v>
      </c>
      <c r="C68" s="308"/>
      <c r="D68" s="113">
        <v>0.75006977393245888</v>
      </c>
      <c r="E68" s="115">
        <v>430</v>
      </c>
      <c r="F68" s="114">
        <v>449</v>
      </c>
      <c r="G68" s="114">
        <v>444</v>
      </c>
      <c r="H68" s="114">
        <v>421</v>
      </c>
      <c r="I68" s="140">
        <v>428</v>
      </c>
      <c r="J68" s="115">
        <v>2</v>
      </c>
      <c r="K68" s="116">
        <v>0.46728971962616822</v>
      </c>
    </row>
    <row r="69" spans="1:11" ht="14.1" customHeight="1" x14ac:dyDescent="0.2">
      <c r="A69" s="306">
        <v>83</v>
      </c>
      <c r="B69" s="307" t="s">
        <v>304</v>
      </c>
      <c r="C69" s="308"/>
      <c r="D69" s="113">
        <v>3.4241557354172483</v>
      </c>
      <c r="E69" s="115">
        <v>1963</v>
      </c>
      <c r="F69" s="114">
        <v>1984</v>
      </c>
      <c r="G69" s="114">
        <v>1984</v>
      </c>
      <c r="H69" s="114">
        <v>1982</v>
      </c>
      <c r="I69" s="140">
        <v>1988</v>
      </c>
      <c r="J69" s="115">
        <v>-25</v>
      </c>
      <c r="K69" s="116">
        <v>-1.2575452716297786</v>
      </c>
    </row>
    <row r="70" spans="1:11" ht="14.1" customHeight="1" x14ac:dyDescent="0.2">
      <c r="A70" s="306" t="s">
        <v>305</v>
      </c>
      <c r="B70" s="307" t="s">
        <v>306</v>
      </c>
      <c r="C70" s="308"/>
      <c r="D70" s="113">
        <v>1.686784817192297</v>
      </c>
      <c r="E70" s="115">
        <v>967</v>
      </c>
      <c r="F70" s="114">
        <v>962</v>
      </c>
      <c r="G70" s="114">
        <v>966</v>
      </c>
      <c r="H70" s="114">
        <v>974</v>
      </c>
      <c r="I70" s="140">
        <v>977</v>
      </c>
      <c r="J70" s="115">
        <v>-10</v>
      </c>
      <c r="K70" s="116">
        <v>-1.0235414534288638</v>
      </c>
    </row>
    <row r="71" spans="1:11" ht="14.1" customHeight="1" x14ac:dyDescent="0.2">
      <c r="A71" s="306"/>
      <c r="B71" s="307" t="s">
        <v>307</v>
      </c>
      <c r="C71" s="308"/>
      <c r="D71" s="113">
        <v>1.105916829472509</v>
      </c>
      <c r="E71" s="115">
        <v>634</v>
      </c>
      <c r="F71" s="114">
        <v>647</v>
      </c>
      <c r="G71" s="114">
        <v>636</v>
      </c>
      <c r="H71" s="114">
        <v>647</v>
      </c>
      <c r="I71" s="140">
        <v>655</v>
      </c>
      <c r="J71" s="115">
        <v>-21</v>
      </c>
      <c r="K71" s="116">
        <v>-3.2061068702290076</v>
      </c>
    </row>
    <row r="72" spans="1:11" ht="14.1" customHeight="1" x14ac:dyDescent="0.2">
      <c r="A72" s="306">
        <v>84</v>
      </c>
      <c r="B72" s="307" t="s">
        <v>308</v>
      </c>
      <c r="C72" s="308"/>
      <c r="D72" s="113">
        <v>1.4286212670946135</v>
      </c>
      <c r="E72" s="115">
        <v>819</v>
      </c>
      <c r="F72" s="114">
        <v>924</v>
      </c>
      <c r="G72" s="114">
        <v>832</v>
      </c>
      <c r="H72" s="114">
        <v>871</v>
      </c>
      <c r="I72" s="140">
        <v>811</v>
      </c>
      <c r="J72" s="115">
        <v>8</v>
      </c>
      <c r="K72" s="116">
        <v>0.98643649815043155</v>
      </c>
    </row>
    <row r="73" spans="1:11" ht="14.1" customHeight="1" x14ac:dyDescent="0.2">
      <c r="A73" s="306" t="s">
        <v>309</v>
      </c>
      <c r="B73" s="307" t="s">
        <v>310</v>
      </c>
      <c r="C73" s="308"/>
      <c r="D73" s="113">
        <v>0.1011722020653084</v>
      </c>
      <c r="E73" s="115">
        <v>58</v>
      </c>
      <c r="F73" s="114">
        <v>50</v>
      </c>
      <c r="G73" s="114">
        <v>51</v>
      </c>
      <c r="H73" s="114">
        <v>55</v>
      </c>
      <c r="I73" s="140">
        <v>55</v>
      </c>
      <c r="J73" s="115">
        <v>3</v>
      </c>
      <c r="K73" s="116">
        <v>5.4545454545454541</v>
      </c>
    </row>
    <row r="74" spans="1:11" ht="14.1" customHeight="1" x14ac:dyDescent="0.2">
      <c r="A74" s="306" t="s">
        <v>311</v>
      </c>
      <c r="B74" s="307" t="s">
        <v>312</v>
      </c>
      <c r="C74" s="308"/>
      <c r="D74" s="113">
        <v>9.2450460507954232E-2</v>
      </c>
      <c r="E74" s="115">
        <v>53</v>
      </c>
      <c r="F74" s="114">
        <v>48</v>
      </c>
      <c r="G74" s="114">
        <v>45</v>
      </c>
      <c r="H74" s="114">
        <v>53</v>
      </c>
      <c r="I74" s="140">
        <v>46</v>
      </c>
      <c r="J74" s="115">
        <v>7</v>
      </c>
      <c r="K74" s="116">
        <v>15.217391304347826</v>
      </c>
    </row>
    <row r="75" spans="1:11" ht="14.1" customHeight="1" x14ac:dyDescent="0.2">
      <c r="A75" s="306" t="s">
        <v>313</v>
      </c>
      <c r="B75" s="307" t="s">
        <v>314</v>
      </c>
      <c r="C75" s="308"/>
      <c r="D75" s="113">
        <v>4.360870778677086E-2</v>
      </c>
      <c r="E75" s="115">
        <v>25</v>
      </c>
      <c r="F75" s="114">
        <v>12</v>
      </c>
      <c r="G75" s="114">
        <v>11</v>
      </c>
      <c r="H75" s="114">
        <v>9</v>
      </c>
      <c r="I75" s="140">
        <v>8</v>
      </c>
      <c r="J75" s="115">
        <v>17</v>
      </c>
      <c r="K75" s="116">
        <v>212.5</v>
      </c>
    </row>
    <row r="76" spans="1:11" ht="14.1" customHeight="1" x14ac:dyDescent="0.2">
      <c r="A76" s="306">
        <v>91</v>
      </c>
      <c r="B76" s="307" t="s">
        <v>315</v>
      </c>
      <c r="C76" s="308"/>
      <c r="D76" s="113">
        <v>4.012001116382919E-2</v>
      </c>
      <c r="E76" s="115">
        <v>23</v>
      </c>
      <c r="F76" s="114">
        <v>20</v>
      </c>
      <c r="G76" s="114">
        <v>26</v>
      </c>
      <c r="H76" s="114">
        <v>27</v>
      </c>
      <c r="I76" s="140">
        <v>27</v>
      </c>
      <c r="J76" s="115">
        <v>-4</v>
      </c>
      <c r="K76" s="116">
        <v>-14.814814814814815</v>
      </c>
    </row>
    <row r="77" spans="1:11" ht="14.1" customHeight="1" x14ac:dyDescent="0.2">
      <c r="A77" s="306">
        <v>92</v>
      </c>
      <c r="B77" s="307" t="s">
        <v>316</v>
      </c>
      <c r="C77" s="308"/>
      <c r="D77" s="113">
        <v>0.35061401060563774</v>
      </c>
      <c r="E77" s="115">
        <v>201</v>
      </c>
      <c r="F77" s="114">
        <v>198</v>
      </c>
      <c r="G77" s="114">
        <v>214</v>
      </c>
      <c r="H77" s="114">
        <v>200</v>
      </c>
      <c r="I77" s="140">
        <v>199</v>
      </c>
      <c r="J77" s="115">
        <v>2</v>
      </c>
      <c r="K77" s="116">
        <v>1.0050251256281406</v>
      </c>
    </row>
    <row r="78" spans="1:11" ht="14.1" customHeight="1" x14ac:dyDescent="0.2">
      <c r="A78" s="306">
        <v>93</v>
      </c>
      <c r="B78" s="307" t="s">
        <v>317</v>
      </c>
      <c r="C78" s="308"/>
      <c r="D78" s="113">
        <v>0.39422271839240858</v>
      </c>
      <c r="E78" s="115">
        <v>226</v>
      </c>
      <c r="F78" s="114">
        <v>229</v>
      </c>
      <c r="G78" s="114">
        <v>232</v>
      </c>
      <c r="H78" s="114">
        <v>226</v>
      </c>
      <c r="I78" s="140">
        <v>229</v>
      </c>
      <c r="J78" s="115">
        <v>-3</v>
      </c>
      <c r="K78" s="116">
        <v>-1.3100436681222707</v>
      </c>
    </row>
    <row r="79" spans="1:11" ht="14.1" customHeight="1" x14ac:dyDescent="0.2">
      <c r="A79" s="306">
        <v>94</v>
      </c>
      <c r="B79" s="307" t="s">
        <v>318</v>
      </c>
      <c r="C79" s="308"/>
      <c r="D79" s="113">
        <v>0.57563494278537541</v>
      </c>
      <c r="E79" s="115">
        <v>330</v>
      </c>
      <c r="F79" s="114">
        <v>360</v>
      </c>
      <c r="G79" s="114">
        <v>357</v>
      </c>
      <c r="H79" s="114">
        <v>343</v>
      </c>
      <c r="I79" s="140">
        <v>345</v>
      </c>
      <c r="J79" s="115">
        <v>-15</v>
      </c>
      <c r="K79" s="116">
        <v>-4.3478260869565215</v>
      </c>
    </row>
    <row r="80" spans="1:11" ht="14.1" customHeight="1" x14ac:dyDescent="0.2">
      <c r="A80" s="306" t="s">
        <v>319</v>
      </c>
      <c r="B80" s="307" t="s">
        <v>320</v>
      </c>
      <c r="C80" s="308"/>
      <c r="D80" s="113">
        <v>1.9187831426179181E-2</v>
      </c>
      <c r="E80" s="115">
        <v>11</v>
      </c>
      <c r="F80" s="114">
        <v>12</v>
      </c>
      <c r="G80" s="114">
        <v>11</v>
      </c>
      <c r="H80" s="114">
        <v>10</v>
      </c>
      <c r="I80" s="140">
        <v>11</v>
      </c>
      <c r="J80" s="115">
        <v>0</v>
      </c>
      <c r="K80" s="116">
        <v>0</v>
      </c>
    </row>
    <row r="81" spans="1:11" ht="14.1" customHeight="1" x14ac:dyDescent="0.2">
      <c r="A81" s="310" t="s">
        <v>321</v>
      </c>
      <c r="B81" s="311" t="s">
        <v>334</v>
      </c>
      <c r="C81" s="312"/>
      <c r="D81" s="125">
        <v>3.1049399944180855</v>
      </c>
      <c r="E81" s="143">
        <v>1780</v>
      </c>
      <c r="F81" s="144">
        <v>1907</v>
      </c>
      <c r="G81" s="144">
        <v>1868</v>
      </c>
      <c r="H81" s="144">
        <v>1935</v>
      </c>
      <c r="I81" s="145">
        <v>1866</v>
      </c>
      <c r="J81" s="143">
        <v>-86</v>
      </c>
      <c r="K81" s="146">
        <v>-4.6087888531618439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15401</v>
      </c>
      <c r="G12" s="536">
        <v>13051</v>
      </c>
      <c r="H12" s="536">
        <v>20800</v>
      </c>
      <c r="I12" s="536">
        <v>13811</v>
      </c>
      <c r="J12" s="537">
        <v>17384</v>
      </c>
      <c r="K12" s="538">
        <v>-1983</v>
      </c>
      <c r="L12" s="349">
        <v>-11.407040957202025</v>
      </c>
    </row>
    <row r="13" spans="1:17" s="110" customFormat="1" ht="15" customHeight="1" x14ac:dyDescent="0.2">
      <c r="A13" s="350" t="s">
        <v>345</v>
      </c>
      <c r="B13" s="351" t="s">
        <v>346</v>
      </c>
      <c r="C13" s="347"/>
      <c r="D13" s="347"/>
      <c r="E13" s="348"/>
      <c r="F13" s="536">
        <v>8540</v>
      </c>
      <c r="G13" s="536">
        <v>6796</v>
      </c>
      <c r="H13" s="536">
        <v>11249</v>
      </c>
      <c r="I13" s="536">
        <v>7783</v>
      </c>
      <c r="J13" s="537">
        <v>9751</v>
      </c>
      <c r="K13" s="538">
        <v>-1211</v>
      </c>
      <c r="L13" s="349">
        <v>-12.419239052404881</v>
      </c>
    </row>
    <row r="14" spans="1:17" s="110" customFormat="1" ht="22.5" customHeight="1" x14ac:dyDescent="0.2">
      <c r="A14" s="350"/>
      <c r="B14" s="351" t="s">
        <v>347</v>
      </c>
      <c r="C14" s="347"/>
      <c r="D14" s="347"/>
      <c r="E14" s="348"/>
      <c r="F14" s="536">
        <v>6861</v>
      </c>
      <c r="G14" s="536">
        <v>6255</v>
      </c>
      <c r="H14" s="536">
        <v>9551</v>
      </c>
      <c r="I14" s="536">
        <v>6028</v>
      </c>
      <c r="J14" s="537">
        <v>7633</v>
      </c>
      <c r="K14" s="538">
        <v>-772</v>
      </c>
      <c r="L14" s="349">
        <v>-10.11397877636578</v>
      </c>
    </row>
    <row r="15" spans="1:17" s="110" customFormat="1" ht="15" customHeight="1" x14ac:dyDescent="0.2">
      <c r="A15" s="350" t="s">
        <v>348</v>
      </c>
      <c r="B15" s="351" t="s">
        <v>108</v>
      </c>
      <c r="C15" s="347"/>
      <c r="D15" s="347"/>
      <c r="E15" s="348"/>
      <c r="F15" s="536">
        <v>3859</v>
      </c>
      <c r="G15" s="536">
        <v>3523</v>
      </c>
      <c r="H15" s="536">
        <v>9369</v>
      </c>
      <c r="I15" s="536">
        <v>3108</v>
      </c>
      <c r="J15" s="537">
        <v>4076</v>
      </c>
      <c r="K15" s="538">
        <v>-217</v>
      </c>
      <c r="L15" s="349">
        <v>-5.323846908734053</v>
      </c>
    </row>
    <row r="16" spans="1:17" s="110" customFormat="1" ht="15" customHeight="1" x14ac:dyDescent="0.2">
      <c r="A16" s="350"/>
      <c r="B16" s="351" t="s">
        <v>109</v>
      </c>
      <c r="C16" s="347"/>
      <c r="D16" s="347"/>
      <c r="E16" s="348"/>
      <c r="F16" s="536">
        <v>9932</v>
      </c>
      <c r="G16" s="536">
        <v>8285</v>
      </c>
      <c r="H16" s="536">
        <v>10128</v>
      </c>
      <c r="I16" s="536">
        <v>9385</v>
      </c>
      <c r="J16" s="537">
        <v>11487</v>
      </c>
      <c r="K16" s="538">
        <v>-1555</v>
      </c>
      <c r="L16" s="349">
        <v>-13.53704187342213</v>
      </c>
    </row>
    <row r="17" spans="1:12" s="110" customFormat="1" ht="15" customHeight="1" x14ac:dyDescent="0.2">
      <c r="A17" s="350"/>
      <c r="B17" s="351" t="s">
        <v>110</v>
      </c>
      <c r="C17" s="347"/>
      <c r="D17" s="347"/>
      <c r="E17" s="348"/>
      <c r="F17" s="536">
        <v>1438</v>
      </c>
      <c r="G17" s="536">
        <v>1081</v>
      </c>
      <c r="H17" s="536">
        <v>1132</v>
      </c>
      <c r="I17" s="536">
        <v>1168</v>
      </c>
      <c r="J17" s="537">
        <v>1623</v>
      </c>
      <c r="K17" s="538">
        <v>-185</v>
      </c>
      <c r="L17" s="349">
        <v>-11.398644485520641</v>
      </c>
    </row>
    <row r="18" spans="1:12" s="110" customFormat="1" ht="15" customHeight="1" x14ac:dyDescent="0.2">
      <c r="A18" s="350"/>
      <c r="B18" s="351" t="s">
        <v>111</v>
      </c>
      <c r="C18" s="347"/>
      <c r="D18" s="347"/>
      <c r="E18" s="348"/>
      <c r="F18" s="536">
        <v>172</v>
      </c>
      <c r="G18" s="536">
        <v>162</v>
      </c>
      <c r="H18" s="536">
        <v>171</v>
      </c>
      <c r="I18" s="536">
        <v>150</v>
      </c>
      <c r="J18" s="537">
        <v>198</v>
      </c>
      <c r="K18" s="538">
        <v>-26</v>
      </c>
      <c r="L18" s="349">
        <v>-13.131313131313131</v>
      </c>
    </row>
    <row r="19" spans="1:12" s="110" customFormat="1" ht="15" customHeight="1" x14ac:dyDescent="0.2">
      <c r="A19" s="118" t="s">
        <v>113</v>
      </c>
      <c r="B19" s="119" t="s">
        <v>181</v>
      </c>
      <c r="C19" s="347"/>
      <c r="D19" s="347"/>
      <c r="E19" s="348"/>
      <c r="F19" s="536">
        <v>10731</v>
      </c>
      <c r="G19" s="536">
        <v>8840</v>
      </c>
      <c r="H19" s="536">
        <v>16004</v>
      </c>
      <c r="I19" s="536">
        <v>9797</v>
      </c>
      <c r="J19" s="537">
        <v>12423</v>
      </c>
      <c r="K19" s="538">
        <v>-1692</v>
      </c>
      <c r="L19" s="349">
        <v>-13.619898575223376</v>
      </c>
    </row>
    <row r="20" spans="1:12" s="110" customFormat="1" ht="15" customHeight="1" x14ac:dyDescent="0.2">
      <c r="A20" s="118"/>
      <c r="B20" s="119" t="s">
        <v>182</v>
      </c>
      <c r="C20" s="347"/>
      <c r="D20" s="347"/>
      <c r="E20" s="348"/>
      <c r="F20" s="536">
        <v>4670</v>
      </c>
      <c r="G20" s="536">
        <v>4211</v>
      </c>
      <c r="H20" s="536">
        <v>4796</v>
      </c>
      <c r="I20" s="536">
        <v>4014</v>
      </c>
      <c r="J20" s="537">
        <v>4961</v>
      </c>
      <c r="K20" s="538">
        <v>-291</v>
      </c>
      <c r="L20" s="349">
        <v>-5.865752872404757</v>
      </c>
    </row>
    <row r="21" spans="1:12" s="110" customFormat="1" ht="15" customHeight="1" x14ac:dyDescent="0.2">
      <c r="A21" s="118" t="s">
        <v>113</v>
      </c>
      <c r="B21" s="119" t="s">
        <v>116</v>
      </c>
      <c r="C21" s="347"/>
      <c r="D21" s="347"/>
      <c r="E21" s="348"/>
      <c r="F21" s="536">
        <v>10702</v>
      </c>
      <c r="G21" s="536">
        <v>8667</v>
      </c>
      <c r="H21" s="536">
        <v>15077</v>
      </c>
      <c r="I21" s="536">
        <v>8639</v>
      </c>
      <c r="J21" s="537">
        <v>11872</v>
      </c>
      <c r="K21" s="538">
        <v>-1170</v>
      </c>
      <c r="L21" s="349">
        <v>-9.8551212938005399</v>
      </c>
    </row>
    <row r="22" spans="1:12" s="110" customFormat="1" ht="15" customHeight="1" x14ac:dyDescent="0.2">
      <c r="A22" s="118"/>
      <c r="B22" s="119" t="s">
        <v>117</v>
      </c>
      <c r="C22" s="347"/>
      <c r="D22" s="347"/>
      <c r="E22" s="348"/>
      <c r="F22" s="536">
        <v>4687</v>
      </c>
      <c r="G22" s="536">
        <v>4376</v>
      </c>
      <c r="H22" s="536">
        <v>5713</v>
      </c>
      <c r="I22" s="536">
        <v>5168</v>
      </c>
      <c r="J22" s="537">
        <v>5504</v>
      </c>
      <c r="K22" s="538">
        <v>-817</v>
      </c>
      <c r="L22" s="349">
        <v>-14.84375</v>
      </c>
    </row>
    <row r="23" spans="1:12" s="110" customFormat="1" ht="15" customHeight="1" x14ac:dyDescent="0.2">
      <c r="A23" s="352" t="s">
        <v>348</v>
      </c>
      <c r="B23" s="353" t="s">
        <v>193</v>
      </c>
      <c r="C23" s="354"/>
      <c r="D23" s="354"/>
      <c r="E23" s="355"/>
      <c r="F23" s="539">
        <v>409</v>
      </c>
      <c r="G23" s="539">
        <v>810</v>
      </c>
      <c r="H23" s="539">
        <v>4193</v>
      </c>
      <c r="I23" s="539">
        <v>282</v>
      </c>
      <c r="J23" s="540">
        <v>376</v>
      </c>
      <c r="K23" s="541">
        <v>33</v>
      </c>
      <c r="L23" s="356">
        <v>8.7765957446808507</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30.9</v>
      </c>
      <c r="G25" s="542">
        <v>35.200000000000003</v>
      </c>
      <c r="H25" s="542">
        <v>38.5</v>
      </c>
      <c r="I25" s="542">
        <v>37.6</v>
      </c>
      <c r="J25" s="542">
        <v>31.9</v>
      </c>
      <c r="K25" s="543" t="s">
        <v>350</v>
      </c>
      <c r="L25" s="364">
        <v>-1</v>
      </c>
    </row>
    <row r="26" spans="1:12" s="110" customFormat="1" ht="15" customHeight="1" x14ac:dyDescent="0.2">
      <c r="A26" s="365" t="s">
        <v>105</v>
      </c>
      <c r="B26" s="366" t="s">
        <v>346</v>
      </c>
      <c r="C26" s="362"/>
      <c r="D26" s="362"/>
      <c r="E26" s="363"/>
      <c r="F26" s="542">
        <v>29.1</v>
      </c>
      <c r="G26" s="542">
        <v>33</v>
      </c>
      <c r="H26" s="542">
        <v>36.299999999999997</v>
      </c>
      <c r="I26" s="542">
        <v>36.200000000000003</v>
      </c>
      <c r="J26" s="544">
        <v>30.1</v>
      </c>
      <c r="K26" s="543" t="s">
        <v>350</v>
      </c>
      <c r="L26" s="364">
        <v>-1</v>
      </c>
    </row>
    <row r="27" spans="1:12" s="110" customFormat="1" ht="15" customHeight="1" x14ac:dyDescent="0.2">
      <c r="A27" s="365"/>
      <c r="B27" s="366" t="s">
        <v>347</v>
      </c>
      <c r="C27" s="362"/>
      <c r="D27" s="362"/>
      <c r="E27" s="363"/>
      <c r="F27" s="542">
        <v>33</v>
      </c>
      <c r="G27" s="542">
        <v>37.700000000000003</v>
      </c>
      <c r="H27" s="542">
        <v>40.9</v>
      </c>
      <c r="I27" s="542">
        <v>39.4</v>
      </c>
      <c r="J27" s="542">
        <v>34.1</v>
      </c>
      <c r="K27" s="543" t="s">
        <v>350</v>
      </c>
      <c r="L27" s="364">
        <v>-1.1000000000000014</v>
      </c>
    </row>
    <row r="28" spans="1:12" s="110" customFormat="1" ht="15" customHeight="1" x14ac:dyDescent="0.2">
      <c r="A28" s="365" t="s">
        <v>113</v>
      </c>
      <c r="B28" s="366" t="s">
        <v>108</v>
      </c>
      <c r="C28" s="362"/>
      <c r="D28" s="362"/>
      <c r="E28" s="363"/>
      <c r="F28" s="542">
        <v>45.1</v>
      </c>
      <c r="G28" s="542">
        <v>47.7</v>
      </c>
      <c r="H28" s="542">
        <v>52.1</v>
      </c>
      <c r="I28" s="542">
        <v>51.4</v>
      </c>
      <c r="J28" s="542">
        <v>44.2</v>
      </c>
      <c r="K28" s="543" t="s">
        <v>350</v>
      </c>
      <c r="L28" s="364">
        <v>0.89999999999999858</v>
      </c>
    </row>
    <row r="29" spans="1:12" s="110" customFormat="1" ht="11.25" x14ac:dyDescent="0.2">
      <c r="A29" s="365"/>
      <c r="B29" s="366" t="s">
        <v>109</v>
      </c>
      <c r="C29" s="362"/>
      <c r="D29" s="362"/>
      <c r="E29" s="363"/>
      <c r="F29" s="542">
        <v>27.6</v>
      </c>
      <c r="G29" s="542">
        <v>32.1</v>
      </c>
      <c r="H29" s="542">
        <v>32.700000000000003</v>
      </c>
      <c r="I29" s="542">
        <v>33.9</v>
      </c>
      <c r="J29" s="544">
        <v>29.1</v>
      </c>
      <c r="K29" s="543" t="s">
        <v>350</v>
      </c>
      <c r="L29" s="364">
        <v>-1.5</v>
      </c>
    </row>
    <row r="30" spans="1:12" s="110" customFormat="1" ht="15" customHeight="1" x14ac:dyDescent="0.2">
      <c r="A30" s="365"/>
      <c r="B30" s="366" t="s">
        <v>110</v>
      </c>
      <c r="C30" s="362"/>
      <c r="D30" s="362"/>
      <c r="E30" s="363"/>
      <c r="F30" s="542">
        <v>20</v>
      </c>
      <c r="G30" s="542">
        <v>27.5</v>
      </c>
      <c r="H30" s="542">
        <v>30.7</v>
      </c>
      <c r="I30" s="542">
        <v>33</v>
      </c>
      <c r="J30" s="542">
        <v>23.8</v>
      </c>
      <c r="K30" s="543" t="s">
        <v>350</v>
      </c>
      <c r="L30" s="364">
        <v>-3.8000000000000007</v>
      </c>
    </row>
    <row r="31" spans="1:12" s="110" customFormat="1" ht="15" customHeight="1" x14ac:dyDescent="0.2">
      <c r="A31" s="365"/>
      <c r="B31" s="366" t="s">
        <v>111</v>
      </c>
      <c r="C31" s="362"/>
      <c r="D31" s="362"/>
      <c r="E31" s="363"/>
      <c r="F31" s="542">
        <v>26.2</v>
      </c>
      <c r="G31" s="542">
        <v>34.6</v>
      </c>
      <c r="H31" s="542">
        <v>39.799999999999997</v>
      </c>
      <c r="I31" s="542">
        <v>41.3</v>
      </c>
      <c r="J31" s="542">
        <v>28.3</v>
      </c>
      <c r="K31" s="543" t="s">
        <v>350</v>
      </c>
      <c r="L31" s="364">
        <v>-2.1000000000000014</v>
      </c>
    </row>
    <row r="32" spans="1:12" s="110" customFormat="1" ht="15" customHeight="1" x14ac:dyDescent="0.2">
      <c r="A32" s="367" t="s">
        <v>113</v>
      </c>
      <c r="B32" s="368" t="s">
        <v>181</v>
      </c>
      <c r="C32" s="362"/>
      <c r="D32" s="362"/>
      <c r="E32" s="363"/>
      <c r="F32" s="542">
        <v>30.1</v>
      </c>
      <c r="G32" s="542">
        <v>34.1</v>
      </c>
      <c r="H32" s="542">
        <v>38</v>
      </c>
      <c r="I32" s="542">
        <v>38</v>
      </c>
      <c r="J32" s="544">
        <v>30.9</v>
      </c>
      <c r="K32" s="543" t="s">
        <v>350</v>
      </c>
      <c r="L32" s="364">
        <v>-0.79999999999999716</v>
      </c>
    </row>
    <row r="33" spans="1:12" s="110" customFormat="1" ht="15" customHeight="1" x14ac:dyDescent="0.2">
      <c r="A33" s="367"/>
      <c r="B33" s="368" t="s">
        <v>182</v>
      </c>
      <c r="C33" s="362"/>
      <c r="D33" s="362"/>
      <c r="E33" s="363"/>
      <c r="F33" s="542">
        <v>32.5</v>
      </c>
      <c r="G33" s="542">
        <v>37.299999999999997</v>
      </c>
      <c r="H33" s="542">
        <v>39.6</v>
      </c>
      <c r="I33" s="542">
        <v>36.6</v>
      </c>
      <c r="J33" s="542">
        <v>34.299999999999997</v>
      </c>
      <c r="K33" s="543" t="s">
        <v>350</v>
      </c>
      <c r="L33" s="364">
        <v>-1.7999999999999972</v>
      </c>
    </row>
    <row r="34" spans="1:12" s="369" customFormat="1" ht="15" customHeight="1" x14ac:dyDescent="0.2">
      <c r="A34" s="367" t="s">
        <v>113</v>
      </c>
      <c r="B34" s="368" t="s">
        <v>116</v>
      </c>
      <c r="C34" s="362"/>
      <c r="D34" s="362"/>
      <c r="E34" s="363"/>
      <c r="F34" s="542">
        <v>28.5</v>
      </c>
      <c r="G34" s="542">
        <v>33</v>
      </c>
      <c r="H34" s="542">
        <v>37.299999999999997</v>
      </c>
      <c r="I34" s="542">
        <v>34.799999999999997</v>
      </c>
      <c r="J34" s="542">
        <v>30.4</v>
      </c>
      <c r="K34" s="543" t="s">
        <v>350</v>
      </c>
      <c r="L34" s="364">
        <v>-1.8999999999999986</v>
      </c>
    </row>
    <row r="35" spans="1:12" s="369" customFormat="1" ht="11.25" x14ac:dyDescent="0.2">
      <c r="A35" s="370"/>
      <c r="B35" s="371" t="s">
        <v>117</v>
      </c>
      <c r="C35" s="372"/>
      <c r="D35" s="372"/>
      <c r="E35" s="373"/>
      <c r="F35" s="545">
        <v>36.299999999999997</v>
      </c>
      <c r="G35" s="545">
        <v>39.4</v>
      </c>
      <c r="H35" s="545">
        <v>41.1</v>
      </c>
      <c r="I35" s="545">
        <v>42.2</v>
      </c>
      <c r="J35" s="546">
        <v>35.1</v>
      </c>
      <c r="K35" s="547" t="s">
        <v>350</v>
      </c>
      <c r="L35" s="374">
        <v>1.1999999999999957</v>
      </c>
    </row>
    <row r="36" spans="1:12" s="369" customFormat="1" ht="15.95" customHeight="1" x14ac:dyDescent="0.2">
      <c r="A36" s="375" t="s">
        <v>351</v>
      </c>
      <c r="B36" s="376"/>
      <c r="C36" s="377"/>
      <c r="D36" s="376"/>
      <c r="E36" s="378"/>
      <c r="F36" s="548">
        <v>14868</v>
      </c>
      <c r="G36" s="548">
        <v>12059</v>
      </c>
      <c r="H36" s="548">
        <v>15748</v>
      </c>
      <c r="I36" s="548">
        <v>13436</v>
      </c>
      <c r="J36" s="548">
        <v>16878</v>
      </c>
      <c r="K36" s="549">
        <v>-2010</v>
      </c>
      <c r="L36" s="380">
        <v>-11.908993956629933</v>
      </c>
    </row>
    <row r="37" spans="1:12" s="369" customFormat="1" ht="15.95" customHeight="1" x14ac:dyDescent="0.2">
      <c r="A37" s="381"/>
      <c r="B37" s="382" t="s">
        <v>113</v>
      </c>
      <c r="C37" s="382" t="s">
        <v>352</v>
      </c>
      <c r="D37" s="382"/>
      <c r="E37" s="383"/>
      <c r="F37" s="548">
        <v>4591</v>
      </c>
      <c r="G37" s="548">
        <v>4246</v>
      </c>
      <c r="H37" s="548">
        <v>6060</v>
      </c>
      <c r="I37" s="548">
        <v>5048</v>
      </c>
      <c r="J37" s="548">
        <v>5380</v>
      </c>
      <c r="K37" s="549">
        <v>-789</v>
      </c>
      <c r="L37" s="380">
        <v>-14.66542750929368</v>
      </c>
    </row>
    <row r="38" spans="1:12" s="369" customFormat="1" ht="15.95" customHeight="1" x14ac:dyDescent="0.2">
      <c r="A38" s="381"/>
      <c r="B38" s="384" t="s">
        <v>105</v>
      </c>
      <c r="C38" s="384" t="s">
        <v>106</v>
      </c>
      <c r="D38" s="385"/>
      <c r="E38" s="383"/>
      <c r="F38" s="548">
        <v>8241</v>
      </c>
      <c r="G38" s="548">
        <v>6341</v>
      </c>
      <c r="H38" s="548">
        <v>8378</v>
      </c>
      <c r="I38" s="548">
        <v>7634</v>
      </c>
      <c r="J38" s="550">
        <v>9481</v>
      </c>
      <c r="K38" s="549">
        <v>-1240</v>
      </c>
      <c r="L38" s="380">
        <v>-13.078789157261893</v>
      </c>
    </row>
    <row r="39" spans="1:12" s="369" customFormat="1" ht="15.95" customHeight="1" x14ac:dyDescent="0.2">
      <c r="A39" s="381"/>
      <c r="B39" s="385"/>
      <c r="C39" s="382" t="s">
        <v>353</v>
      </c>
      <c r="D39" s="385"/>
      <c r="E39" s="383"/>
      <c r="F39" s="548">
        <v>2402</v>
      </c>
      <c r="G39" s="548">
        <v>2092</v>
      </c>
      <c r="H39" s="548">
        <v>3042</v>
      </c>
      <c r="I39" s="548">
        <v>2761</v>
      </c>
      <c r="J39" s="548">
        <v>2856</v>
      </c>
      <c r="K39" s="549">
        <v>-454</v>
      </c>
      <c r="L39" s="380">
        <v>-15.896358543417367</v>
      </c>
    </row>
    <row r="40" spans="1:12" s="369" customFormat="1" ht="15.95" customHeight="1" x14ac:dyDescent="0.2">
      <c r="A40" s="381"/>
      <c r="B40" s="384"/>
      <c r="C40" s="384" t="s">
        <v>107</v>
      </c>
      <c r="D40" s="385"/>
      <c r="E40" s="383"/>
      <c r="F40" s="548">
        <v>6627</v>
      </c>
      <c r="G40" s="548">
        <v>5718</v>
      </c>
      <c r="H40" s="548">
        <v>7370</v>
      </c>
      <c r="I40" s="548">
        <v>5802</v>
      </c>
      <c r="J40" s="548">
        <v>7397</v>
      </c>
      <c r="K40" s="549">
        <v>-770</v>
      </c>
      <c r="L40" s="380">
        <v>-10.409625523861024</v>
      </c>
    </row>
    <row r="41" spans="1:12" s="369" customFormat="1" ht="24" customHeight="1" x14ac:dyDescent="0.2">
      <c r="A41" s="381"/>
      <c r="B41" s="385"/>
      <c r="C41" s="382" t="s">
        <v>353</v>
      </c>
      <c r="D41" s="385"/>
      <c r="E41" s="383"/>
      <c r="F41" s="548">
        <v>2189</v>
      </c>
      <c r="G41" s="548">
        <v>2154</v>
      </c>
      <c r="H41" s="548">
        <v>3018</v>
      </c>
      <c r="I41" s="548">
        <v>2287</v>
      </c>
      <c r="J41" s="550">
        <v>2524</v>
      </c>
      <c r="K41" s="549">
        <v>-335</v>
      </c>
      <c r="L41" s="380">
        <v>-13.272583201267828</v>
      </c>
    </row>
    <row r="42" spans="1:12" s="110" customFormat="1" ht="15" customHeight="1" x14ac:dyDescent="0.2">
      <c r="A42" s="381"/>
      <c r="B42" s="384" t="s">
        <v>113</v>
      </c>
      <c r="C42" s="384" t="s">
        <v>354</v>
      </c>
      <c r="D42" s="385"/>
      <c r="E42" s="383"/>
      <c r="F42" s="548">
        <v>3416</v>
      </c>
      <c r="G42" s="548">
        <v>2691</v>
      </c>
      <c r="H42" s="548">
        <v>4732</v>
      </c>
      <c r="I42" s="548">
        <v>2803</v>
      </c>
      <c r="J42" s="548">
        <v>3661</v>
      </c>
      <c r="K42" s="549">
        <v>-245</v>
      </c>
      <c r="L42" s="380">
        <v>-6.6921606118546846</v>
      </c>
    </row>
    <row r="43" spans="1:12" s="110" customFormat="1" ht="15" customHeight="1" x14ac:dyDescent="0.2">
      <c r="A43" s="381"/>
      <c r="B43" s="385"/>
      <c r="C43" s="382" t="s">
        <v>353</v>
      </c>
      <c r="D43" s="385"/>
      <c r="E43" s="383"/>
      <c r="F43" s="548">
        <v>1540</v>
      </c>
      <c r="G43" s="548">
        <v>1284</v>
      </c>
      <c r="H43" s="548">
        <v>2466</v>
      </c>
      <c r="I43" s="548">
        <v>1442</v>
      </c>
      <c r="J43" s="548">
        <v>1618</v>
      </c>
      <c r="K43" s="549">
        <v>-78</v>
      </c>
      <c r="L43" s="380">
        <v>-4.8207663782447465</v>
      </c>
    </row>
    <row r="44" spans="1:12" s="110" customFormat="1" ht="15" customHeight="1" x14ac:dyDescent="0.2">
      <c r="A44" s="381"/>
      <c r="B44" s="384"/>
      <c r="C44" s="366" t="s">
        <v>109</v>
      </c>
      <c r="D44" s="385"/>
      <c r="E44" s="383"/>
      <c r="F44" s="548">
        <v>9843</v>
      </c>
      <c r="G44" s="548">
        <v>8125</v>
      </c>
      <c r="H44" s="548">
        <v>9714</v>
      </c>
      <c r="I44" s="548">
        <v>9316</v>
      </c>
      <c r="J44" s="550">
        <v>11400</v>
      </c>
      <c r="K44" s="549">
        <v>-1557</v>
      </c>
      <c r="L44" s="380">
        <v>-13.657894736842104</v>
      </c>
    </row>
    <row r="45" spans="1:12" s="110" customFormat="1" ht="15" customHeight="1" x14ac:dyDescent="0.2">
      <c r="A45" s="381"/>
      <c r="B45" s="385"/>
      <c r="C45" s="382" t="s">
        <v>353</v>
      </c>
      <c r="D45" s="385"/>
      <c r="E45" s="383"/>
      <c r="F45" s="548">
        <v>2719</v>
      </c>
      <c r="G45" s="548">
        <v>2609</v>
      </c>
      <c r="H45" s="548">
        <v>3179</v>
      </c>
      <c r="I45" s="548">
        <v>3159</v>
      </c>
      <c r="J45" s="548">
        <v>3321</v>
      </c>
      <c r="K45" s="549">
        <v>-602</v>
      </c>
      <c r="L45" s="380">
        <v>-18.127070159590485</v>
      </c>
    </row>
    <row r="46" spans="1:12" s="110" customFormat="1" ht="15" customHeight="1" x14ac:dyDescent="0.2">
      <c r="A46" s="381"/>
      <c r="B46" s="384"/>
      <c r="C46" s="366" t="s">
        <v>110</v>
      </c>
      <c r="D46" s="385"/>
      <c r="E46" s="383"/>
      <c r="F46" s="548">
        <v>1437</v>
      </c>
      <c r="G46" s="548">
        <v>1081</v>
      </c>
      <c r="H46" s="548">
        <v>1131</v>
      </c>
      <c r="I46" s="548">
        <v>1167</v>
      </c>
      <c r="J46" s="548">
        <v>1619</v>
      </c>
      <c r="K46" s="549">
        <v>-182</v>
      </c>
      <c r="L46" s="380">
        <v>-11.241507103150093</v>
      </c>
    </row>
    <row r="47" spans="1:12" s="110" customFormat="1" ht="15" customHeight="1" x14ac:dyDescent="0.2">
      <c r="A47" s="381"/>
      <c r="B47" s="385"/>
      <c r="C47" s="382" t="s">
        <v>353</v>
      </c>
      <c r="D47" s="385"/>
      <c r="E47" s="383"/>
      <c r="F47" s="548">
        <v>287</v>
      </c>
      <c r="G47" s="548">
        <v>297</v>
      </c>
      <c r="H47" s="548">
        <v>347</v>
      </c>
      <c r="I47" s="548">
        <v>385</v>
      </c>
      <c r="J47" s="550">
        <v>385</v>
      </c>
      <c r="K47" s="549">
        <v>-98</v>
      </c>
      <c r="L47" s="380">
        <v>-25.454545454545453</v>
      </c>
    </row>
    <row r="48" spans="1:12" s="110" customFormat="1" ht="15" customHeight="1" x14ac:dyDescent="0.2">
      <c r="A48" s="381"/>
      <c r="B48" s="385"/>
      <c r="C48" s="366" t="s">
        <v>111</v>
      </c>
      <c r="D48" s="386"/>
      <c r="E48" s="387"/>
      <c r="F48" s="548">
        <v>172</v>
      </c>
      <c r="G48" s="548">
        <v>162</v>
      </c>
      <c r="H48" s="548">
        <v>171</v>
      </c>
      <c r="I48" s="548">
        <v>150</v>
      </c>
      <c r="J48" s="548">
        <v>198</v>
      </c>
      <c r="K48" s="549">
        <v>-26</v>
      </c>
      <c r="L48" s="380">
        <v>-13.131313131313131</v>
      </c>
    </row>
    <row r="49" spans="1:12" s="110" customFormat="1" ht="15" customHeight="1" x14ac:dyDescent="0.2">
      <c r="A49" s="381"/>
      <c r="B49" s="385"/>
      <c r="C49" s="382" t="s">
        <v>353</v>
      </c>
      <c r="D49" s="385"/>
      <c r="E49" s="383"/>
      <c r="F49" s="548">
        <v>45</v>
      </c>
      <c r="G49" s="548">
        <v>56</v>
      </c>
      <c r="H49" s="548">
        <v>68</v>
      </c>
      <c r="I49" s="548">
        <v>62</v>
      </c>
      <c r="J49" s="548">
        <v>56</v>
      </c>
      <c r="K49" s="549">
        <v>-11</v>
      </c>
      <c r="L49" s="380">
        <v>-19.642857142857142</v>
      </c>
    </row>
    <row r="50" spans="1:12" s="110" customFormat="1" ht="15" customHeight="1" x14ac:dyDescent="0.2">
      <c r="A50" s="381"/>
      <c r="B50" s="384" t="s">
        <v>113</v>
      </c>
      <c r="C50" s="382" t="s">
        <v>181</v>
      </c>
      <c r="D50" s="385"/>
      <c r="E50" s="383"/>
      <c r="F50" s="548">
        <v>10225</v>
      </c>
      <c r="G50" s="548">
        <v>7898</v>
      </c>
      <c r="H50" s="548">
        <v>11109</v>
      </c>
      <c r="I50" s="548">
        <v>9438</v>
      </c>
      <c r="J50" s="550">
        <v>11948</v>
      </c>
      <c r="K50" s="549">
        <v>-1723</v>
      </c>
      <c r="L50" s="380">
        <v>-14.420823568798125</v>
      </c>
    </row>
    <row r="51" spans="1:12" s="110" customFormat="1" ht="15" customHeight="1" x14ac:dyDescent="0.2">
      <c r="A51" s="381"/>
      <c r="B51" s="385"/>
      <c r="C51" s="382" t="s">
        <v>353</v>
      </c>
      <c r="D51" s="385"/>
      <c r="E51" s="383"/>
      <c r="F51" s="548">
        <v>3081</v>
      </c>
      <c r="G51" s="548">
        <v>2692</v>
      </c>
      <c r="H51" s="548">
        <v>4224</v>
      </c>
      <c r="I51" s="548">
        <v>3586</v>
      </c>
      <c r="J51" s="548">
        <v>3688</v>
      </c>
      <c r="K51" s="549">
        <v>-607</v>
      </c>
      <c r="L51" s="380">
        <v>-16.458785249457701</v>
      </c>
    </row>
    <row r="52" spans="1:12" s="110" customFormat="1" ht="15" customHeight="1" x14ac:dyDescent="0.2">
      <c r="A52" s="381"/>
      <c r="B52" s="384"/>
      <c r="C52" s="382" t="s">
        <v>182</v>
      </c>
      <c r="D52" s="385"/>
      <c r="E52" s="383"/>
      <c r="F52" s="548">
        <v>4643</v>
      </c>
      <c r="G52" s="548">
        <v>4161</v>
      </c>
      <c r="H52" s="548">
        <v>4639</v>
      </c>
      <c r="I52" s="548">
        <v>3998</v>
      </c>
      <c r="J52" s="548">
        <v>4930</v>
      </c>
      <c r="K52" s="549">
        <v>-287</v>
      </c>
      <c r="L52" s="380">
        <v>-5.8215010141987831</v>
      </c>
    </row>
    <row r="53" spans="1:12" s="269" customFormat="1" ht="11.25" customHeight="1" x14ac:dyDescent="0.2">
      <c r="A53" s="381"/>
      <c r="B53" s="385"/>
      <c r="C53" s="382" t="s">
        <v>353</v>
      </c>
      <c r="D53" s="385"/>
      <c r="E53" s="383"/>
      <c r="F53" s="548">
        <v>1510</v>
      </c>
      <c r="G53" s="548">
        <v>1554</v>
      </c>
      <c r="H53" s="548">
        <v>1836</v>
      </c>
      <c r="I53" s="548">
        <v>1462</v>
      </c>
      <c r="J53" s="550">
        <v>1692</v>
      </c>
      <c r="K53" s="549">
        <v>-182</v>
      </c>
      <c r="L53" s="380">
        <v>-10.756501182033096</v>
      </c>
    </row>
    <row r="54" spans="1:12" s="151" customFormat="1" ht="12.75" customHeight="1" x14ac:dyDescent="0.2">
      <c r="A54" s="381"/>
      <c r="B54" s="384" t="s">
        <v>113</v>
      </c>
      <c r="C54" s="384" t="s">
        <v>116</v>
      </c>
      <c r="D54" s="385"/>
      <c r="E54" s="383"/>
      <c r="F54" s="548">
        <v>10276</v>
      </c>
      <c r="G54" s="548">
        <v>7854</v>
      </c>
      <c r="H54" s="548">
        <v>10745</v>
      </c>
      <c r="I54" s="548">
        <v>8362</v>
      </c>
      <c r="J54" s="548">
        <v>11477</v>
      </c>
      <c r="K54" s="549">
        <v>-1201</v>
      </c>
      <c r="L54" s="380">
        <v>-10.464407075019604</v>
      </c>
    </row>
    <row r="55" spans="1:12" ht="11.25" x14ac:dyDescent="0.2">
      <c r="A55" s="381"/>
      <c r="B55" s="385"/>
      <c r="C55" s="382" t="s">
        <v>353</v>
      </c>
      <c r="D55" s="385"/>
      <c r="E55" s="383"/>
      <c r="F55" s="548">
        <v>2926</v>
      </c>
      <c r="G55" s="548">
        <v>2592</v>
      </c>
      <c r="H55" s="548">
        <v>4006</v>
      </c>
      <c r="I55" s="548">
        <v>2906</v>
      </c>
      <c r="J55" s="548">
        <v>3485</v>
      </c>
      <c r="K55" s="549">
        <v>-559</v>
      </c>
      <c r="L55" s="380">
        <v>-16.040172166427546</v>
      </c>
    </row>
    <row r="56" spans="1:12" ht="14.25" customHeight="1" x14ac:dyDescent="0.2">
      <c r="A56" s="381"/>
      <c r="B56" s="385"/>
      <c r="C56" s="384" t="s">
        <v>117</v>
      </c>
      <c r="D56" s="385"/>
      <c r="E56" s="383"/>
      <c r="F56" s="548">
        <v>4580</v>
      </c>
      <c r="G56" s="548">
        <v>4199</v>
      </c>
      <c r="H56" s="548">
        <v>4995</v>
      </c>
      <c r="I56" s="548">
        <v>5070</v>
      </c>
      <c r="J56" s="548">
        <v>5393</v>
      </c>
      <c r="K56" s="549">
        <v>-813</v>
      </c>
      <c r="L56" s="380">
        <v>-15.075097348414612</v>
      </c>
    </row>
    <row r="57" spans="1:12" ht="18.75" customHeight="1" x14ac:dyDescent="0.2">
      <c r="A57" s="388"/>
      <c r="B57" s="389"/>
      <c r="C57" s="390" t="s">
        <v>353</v>
      </c>
      <c r="D57" s="389"/>
      <c r="E57" s="391"/>
      <c r="F57" s="551">
        <v>1662</v>
      </c>
      <c r="G57" s="552">
        <v>1653</v>
      </c>
      <c r="H57" s="552">
        <v>2053</v>
      </c>
      <c r="I57" s="552">
        <v>2140</v>
      </c>
      <c r="J57" s="552">
        <v>1893</v>
      </c>
      <c r="K57" s="553">
        <f t="shared" ref="K57" si="0">IF(OR(F57=".",J57=".")=TRUE,".",IF(OR(F57="*",J57="*")=TRUE,"*",IF(AND(F57="-",J57="-")=TRUE,"-",IF(AND(ISNUMBER(J57),ISNUMBER(F57))=TRUE,IF(F57-J57=0,0,F57-J57),IF(ISNUMBER(F57)=TRUE,F57,-J57)))))</f>
        <v>-231</v>
      </c>
      <c r="L57" s="392">
        <f t="shared" ref="L57" si="1">IF(K57 =".",".",IF(K57 ="*","*",IF(K57="-","-",IF(K57=0,0,IF(OR(J57="-",J57=".",F57="-",F57=".")=TRUE,"X",IF(J57=0,"0,0",IF(ABS(K57*100/J57)&gt;250,".X",(K57*100/J57))))))))</f>
        <v>-12.202852614896988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15401</v>
      </c>
      <c r="E11" s="114">
        <v>13051</v>
      </c>
      <c r="F11" s="114">
        <v>20800</v>
      </c>
      <c r="G11" s="114">
        <v>13811</v>
      </c>
      <c r="H11" s="140">
        <v>17384</v>
      </c>
      <c r="I11" s="115">
        <v>-1983</v>
      </c>
      <c r="J11" s="116">
        <v>-11.407040957202025</v>
      </c>
    </row>
    <row r="12" spans="1:15" s="110" customFormat="1" ht="24.95" customHeight="1" x14ac:dyDescent="0.2">
      <c r="A12" s="193" t="s">
        <v>132</v>
      </c>
      <c r="B12" s="194" t="s">
        <v>133</v>
      </c>
      <c r="C12" s="113">
        <v>0.70774625024349069</v>
      </c>
      <c r="D12" s="115">
        <v>109</v>
      </c>
      <c r="E12" s="114">
        <v>54</v>
      </c>
      <c r="F12" s="114">
        <v>116</v>
      </c>
      <c r="G12" s="114">
        <v>104</v>
      </c>
      <c r="H12" s="140">
        <v>107</v>
      </c>
      <c r="I12" s="115">
        <v>2</v>
      </c>
      <c r="J12" s="116">
        <v>1.8691588785046729</v>
      </c>
    </row>
    <row r="13" spans="1:15" s="110" customFormat="1" ht="24.95" customHeight="1" x14ac:dyDescent="0.2">
      <c r="A13" s="193" t="s">
        <v>134</v>
      </c>
      <c r="B13" s="199" t="s">
        <v>214</v>
      </c>
      <c r="C13" s="113">
        <v>0.55191221349263031</v>
      </c>
      <c r="D13" s="115">
        <v>85</v>
      </c>
      <c r="E13" s="114">
        <v>81</v>
      </c>
      <c r="F13" s="114">
        <v>128</v>
      </c>
      <c r="G13" s="114">
        <v>93</v>
      </c>
      <c r="H13" s="140">
        <v>101</v>
      </c>
      <c r="I13" s="115">
        <v>-16</v>
      </c>
      <c r="J13" s="116">
        <v>-15.841584158415841</v>
      </c>
    </row>
    <row r="14" spans="1:15" s="287" customFormat="1" ht="24.95" customHeight="1" x14ac:dyDescent="0.2">
      <c r="A14" s="193" t="s">
        <v>215</v>
      </c>
      <c r="B14" s="199" t="s">
        <v>137</v>
      </c>
      <c r="C14" s="113">
        <v>21.102525810012338</v>
      </c>
      <c r="D14" s="115">
        <v>3250</v>
      </c>
      <c r="E14" s="114">
        <v>2700</v>
      </c>
      <c r="F14" s="114">
        <v>5053</v>
      </c>
      <c r="G14" s="114">
        <v>2953</v>
      </c>
      <c r="H14" s="140">
        <v>4850</v>
      </c>
      <c r="I14" s="115">
        <v>-1600</v>
      </c>
      <c r="J14" s="116">
        <v>-32.989690721649481</v>
      </c>
      <c r="K14" s="110"/>
      <c r="L14" s="110"/>
      <c r="M14" s="110"/>
      <c r="N14" s="110"/>
      <c r="O14" s="110"/>
    </row>
    <row r="15" spans="1:15" s="110" customFormat="1" ht="24.95" customHeight="1" x14ac:dyDescent="0.2">
      <c r="A15" s="193" t="s">
        <v>216</v>
      </c>
      <c r="B15" s="199" t="s">
        <v>217</v>
      </c>
      <c r="C15" s="113">
        <v>3.1426530744756835</v>
      </c>
      <c r="D15" s="115">
        <v>484</v>
      </c>
      <c r="E15" s="114">
        <v>495</v>
      </c>
      <c r="F15" s="114">
        <v>761</v>
      </c>
      <c r="G15" s="114">
        <v>491</v>
      </c>
      <c r="H15" s="140">
        <v>834</v>
      </c>
      <c r="I15" s="115">
        <v>-350</v>
      </c>
      <c r="J15" s="116">
        <v>-41.966426858513188</v>
      </c>
    </row>
    <row r="16" spans="1:15" s="287" customFormat="1" ht="24.95" customHeight="1" x14ac:dyDescent="0.2">
      <c r="A16" s="193" t="s">
        <v>218</v>
      </c>
      <c r="B16" s="199" t="s">
        <v>141</v>
      </c>
      <c r="C16" s="113">
        <v>14.97305369781183</v>
      </c>
      <c r="D16" s="115">
        <v>2306</v>
      </c>
      <c r="E16" s="114">
        <v>1821</v>
      </c>
      <c r="F16" s="114">
        <v>3650</v>
      </c>
      <c r="G16" s="114">
        <v>2077</v>
      </c>
      <c r="H16" s="140">
        <v>3552</v>
      </c>
      <c r="I16" s="115">
        <v>-1246</v>
      </c>
      <c r="J16" s="116">
        <v>-35.078828828828826</v>
      </c>
      <c r="K16" s="110"/>
      <c r="L16" s="110"/>
      <c r="M16" s="110"/>
      <c r="N16" s="110"/>
      <c r="O16" s="110"/>
    </row>
    <row r="17" spans="1:15" s="110" customFormat="1" ht="24.95" customHeight="1" x14ac:dyDescent="0.2">
      <c r="A17" s="193" t="s">
        <v>142</v>
      </c>
      <c r="B17" s="199" t="s">
        <v>220</v>
      </c>
      <c r="C17" s="113">
        <v>2.9868190377248229</v>
      </c>
      <c r="D17" s="115">
        <v>460</v>
      </c>
      <c r="E17" s="114">
        <v>384</v>
      </c>
      <c r="F17" s="114">
        <v>642</v>
      </c>
      <c r="G17" s="114">
        <v>385</v>
      </c>
      <c r="H17" s="140">
        <v>464</v>
      </c>
      <c r="I17" s="115">
        <v>-4</v>
      </c>
      <c r="J17" s="116">
        <v>-0.86206896551724133</v>
      </c>
    </row>
    <row r="18" spans="1:15" s="287" customFormat="1" ht="24.95" customHeight="1" x14ac:dyDescent="0.2">
      <c r="A18" s="201" t="s">
        <v>144</v>
      </c>
      <c r="B18" s="202" t="s">
        <v>145</v>
      </c>
      <c r="C18" s="113">
        <v>8.934484773715992</v>
      </c>
      <c r="D18" s="115">
        <v>1376</v>
      </c>
      <c r="E18" s="114">
        <v>759</v>
      </c>
      <c r="F18" s="114">
        <v>1445</v>
      </c>
      <c r="G18" s="114">
        <v>1109</v>
      </c>
      <c r="H18" s="140">
        <v>1216</v>
      </c>
      <c r="I18" s="115">
        <v>160</v>
      </c>
      <c r="J18" s="116">
        <v>13.157894736842104</v>
      </c>
      <c r="K18" s="110"/>
      <c r="L18" s="110"/>
      <c r="M18" s="110"/>
      <c r="N18" s="110"/>
      <c r="O18" s="110"/>
    </row>
    <row r="19" spans="1:15" s="110" customFormat="1" ht="24.95" customHeight="1" x14ac:dyDescent="0.2">
      <c r="A19" s="193" t="s">
        <v>146</v>
      </c>
      <c r="B19" s="199" t="s">
        <v>147</v>
      </c>
      <c r="C19" s="113">
        <v>14.8951366794364</v>
      </c>
      <c r="D19" s="115">
        <v>2294</v>
      </c>
      <c r="E19" s="114">
        <v>1991</v>
      </c>
      <c r="F19" s="114">
        <v>3088</v>
      </c>
      <c r="G19" s="114">
        <v>2098</v>
      </c>
      <c r="H19" s="140">
        <v>2426</v>
      </c>
      <c r="I19" s="115">
        <v>-132</v>
      </c>
      <c r="J19" s="116">
        <v>-5.4410552349546579</v>
      </c>
    </row>
    <row r="20" spans="1:15" s="287" customFormat="1" ht="24.95" customHeight="1" x14ac:dyDescent="0.2">
      <c r="A20" s="193" t="s">
        <v>148</v>
      </c>
      <c r="B20" s="199" t="s">
        <v>149</v>
      </c>
      <c r="C20" s="113">
        <v>5.0970716187260567</v>
      </c>
      <c r="D20" s="115">
        <v>785</v>
      </c>
      <c r="E20" s="114">
        <v>1038</v>
      </c>
      <c r="F20" s="114">
        <v>1108</v>
      </c>
      <c r="G20" s="114">
        <v>840</v>
      </c>
      <c r="H20" s="140">
        <v>887</v>
      </c>
      <c r="I20" s="115">
        <v>-102</v>
      </c>
      <c r="J20" s="116">
        <v>-11.499436302142051</v>
      </c>
      <c r="K20" s="110"/>
      <c r="L20" s="110"/>
      <c r="M20" s="110"/>
      <c r="N20" s="110"/>
      <c r="O20" s="110"/>
    </row>
    <row r="21" spans="1:15" s="110" customFormat="1" ht="24.95" customHeight="1" x14ac:dyDescent="0.2">
      <c r="A21" s="201" t="s">
        <v>150</v>
      </c>
      <c r="B21" s="202" t="s">
        <v>151</v>
      </c>
      <c r="C21" s="113">
        <v>6.5320433738068955</v>
      </c>
      <c r="D21" s="115">
        <v>1006</v>
      </c>
      <c r="E21" s="114">
        <v>1051</v>
      </c>
      <c r="F21" s="114">
        <v>1228</v>
      </c>
      <c r="G21" s="114">
        <v>1192</v>
      </c>
      <c r="H21" s="140">
        <v>1107</v>
      </c>
      <c r="I21" s="115">
        <v>-101</v>
      </c>
      <c r="J21" s="116">
        <v>-9.1237579042457089</v>
      </c>
    </row>
    <row r="22" spans="1:15" s="110" customFormat="1" ht="24.95" customHeight="1" x14ac:dyDescent="0.2">
      <c r="A22" s="201" t="s">
        <v>152</v>
      </c>
      <c r="B22" s="199" t="s">
        <v>153</v>
      </c>
      <c r="C22" s="113">
        <v>2.0712940718135187</v>
      </c>
      <c r="D22" s="115">
        <v>319</v>
      </c>
      <c r="E22" s="114">
        <v>178</v>
      </c>
      <c r="F22" s="114">
        <v>248</v>
      </c>
      <c r="G22" s="114">
        <v>159</v>
      </c>
      <c r="H22" s="140">
        <v>191</v>
      </c>
      <c r="I22" s="115">
        <v>128</v>
      </c>
      <c r="J22" s="116">
        <v>67.015706806282722</v>
      </c>
    </row>
    <row r="23" spans="1:15" s="110" customFormat="1" ht="24.95" customHeight="1" x14ac:dyDescent="0.2">
      <c r="A23" s="193" t="s">
        <v>154</v>
      </c>
      <c r="B23" s="199" t="s">
        <v>155</v>
      </c>
      <c r="C23" s="113">
        <v>1.6037919615609375</v>
      </c>
      <c r="D23" s="115">
        <v>247</v>
      </c>
      <c r="E23" s="114">
        <v>132</v>
      </c>
      <c r="F23" s="114">
        <v>288</v>
      </c>
      <c r="G23" s="114">
        <v>147</v>
      </c>
      <c r="H23" s="140">
        <v>135</v>
      </c>
      <c r="I23" s="115">
        <v>112</v>
      </c>
      <c r="J23" s="116">
        <v>82.962962962962962</v>
      </c>
    </row>
    <row r="24" spans="1:15" s="110" customFormat="1" ht="24.95" customHeight="1" x14ac:dyDescent="0.2">
      <c r="A24" s="193" t="s">
        <v>156</v>
      </c>
      <c r="B24" s="199" t="s">
        <v>221</v>
      </c>
      <c r="C24" s="113">
        <v>5.2593987403415365</v>
      </c>
      <c r="D24" s="115">
        <v>810</v>
      </c>
      <c r="E24" s="114">
        <v>599</v>
      </c>
      <c r="F24" s="114">
        <v>937</v>
      </c>
      <c r="G24" s="114">
        <v>538</v>
      </c>
      <c r="H24" s="140">
        <v>852</v>
      </c>
      <c r="I24" s="115">
        <v>-42</v>
      </c>
      <c r="J24" s="116">
        <v>-4.929577464788732</v>
      </c>
    </row>
    <row r="25" spans="1:15" s="110" customFormat="1" ht="24.95" customHeight="1" x14ac:dyDescent="0.2">
      <c r="A25" s="193" t="s">
        <v>222</v>
      </c>
      <c r="B25" s="204" t="s">
        <v>159</v>
      </c>
      <c r="C25" s="113">
        <v>5.1814817219661062</v>
      </c>
      <c r="D25" s="115">
        <v>798</v>
      </c>
      <c r="E25" s="114">
        <v>689</v>
      </c>
      <c r="F25" s="114">
        <v>981</v>
      </c>
      <c r="G25" s="114">
        <v>882</v>
      </c>
      <c r="H25" s="140">
        <v>965</v>
      </c>
      <c r="I25" s="115">
        <v>-167</v>
      </c>
      <c r="J25" s="116">
        <v>-17.305699481865286</v>
      </c>
    </row>
    <row r="26" spans="1:15" s="110" customFormat="1" ht="24.95" customHeight="1" x14ac:dyDescent="0.2">
      <c r="A26" s="201">
        <v>782.78300000000002</v>
      </c>
      <c r="B26" s="203" t="s">
        <v>160</v>
      </c>
      <c r="C26" s="113">
        <v>6.3697162521914166</v>
      </c>
      <c r="D26" s="115">
        <v>981</v>
      </c>
      <c r="E26" s="114">
        <v>625</v>
      </c>
      <c r="F26" s="114">
        <v>1190</v>
      </c>
      <c r="G26" s="114">
        <v>1117</v>
      </c>
      <c r="H26" s="140">
        <v>1309</v>
      </c>
      <c r="I26" s="115">
        <v>-328</v>
      </c>
      <c r="J26" s="116">
        <v>-25.057295645530939</v>
      </c>
    </row>
    <row r="27" spans="1:15" s="110" customFormat="1" ht="24.95" customHeight="1" x14ac:dyDescent="0.2">
      <c r="A27" s="193" t="s">
        <v>161</v>
      </c>
      <c r="B27" s="199" t="s">
        <v>162</v>
      </c>
      <c r="C27" s="113">
        <v>3.0972014804233492</v>
      </c>
      <c r="D27" s="115">
        <v>477</v>
      </c>
      <c r="E27" s="114">
        <v>360</v>
      </c>
      <c r="F27" s="114">
        <v>806</v>
      </c>
      <c r="G27" s="114">
        <v>357</v>
      </c>
      <c r="H27" s="140">
        <v>476</v>
      </c>
      <c r="I27" s="115">
        <v>1</v>
      </c>
      <c r="J27" s="116">
        <v>0.21008403361344538</v>
      </c>
    </row>
    <row r="28" spans="1:15" s="110" customFormat="1" ht="24.95" customHeight="1" x14ac:dyDescent="0.2">
      <c r="A28" s="193" t="s">
        <v>163</v>
      </c>
      <c r="B28" s="199" t="s">
        <v>164</v>
      </c>
      <c r="C28" s="113">
        <v>2.4673722485552885</v>
      </c>
      <c r="D28" s="115">
        <v>380</v>
      </c>
      <c r="E28" s="114">
        <v>311</v>
      </c>
      <c r="F28" s="114">
        <v>824</v>
      </c>
      <c r="G28" s="114">
        <v>239</v>
      </c>
      <c r="H28" s="140">
        <v>395</v>
      </c>
      <c r="I28" s="115">
        <v>-15</v>
      </c>
      <c r="J28" s="116">
        <v>-3.7974683544303796</v>
      </c>
    </row>
    <row r="29" spans="1:15" s="110" customFormat="1" ht="24.95" customHeight="1" x14ac:dyDescent="0.2">
      <c r="A29" s="193">
        <v>86</v>
      </c>
      <c r="B29" s="199" t="s">
        <v>165</v>
      </c>
      <c r="C29" s="113">
        <v>6.9800662294656188</v>
      </c>
      <c r="D29" s="115">
        <v>1075</v>
      </c>
      <c r="E29" s="114">
        <v>1000</v>
      </c>
      <c r="F29" s="114">
        <v>1209</v>
      </c>
      <c r="G29" s="114">
        <v>771</v>
      </c>
      <c r="H29" s="140">
        <v>918</v>
      </c>
      <c r="I29" s="115">
        <v>157</v>
      </c>
      <c r="J29" s="116">
        <v>17.102396514161221</v>
      </c>
    </row>
    <row r="30" spans="1:15" s="110" customFormat="1" ht="24.95" customHeight="1" x14ac:dyDescent="0.2">
      <c r="A30" s="193">
        <v>87.88</v>
      </c>
      <c r="B30" s="204" t="s">
        <v>166</v>
      </c>
      <c r="C30" s="113">
        <v>6.1424582819297449</v>
      </c>
      <c r="D30" s="115">
        <v>946</v>
      </c>
      <c r="E30" s="114">
        <v>1115</v>
      </c>
      <c r="F30" s="114">
        <v>1538</v>
      </c>
      <c r="G30" s="114">
        <v>770</v>
      </c>
      <c r="H30" s="140">
        <v>968</v>
      </c>
      <c r="I30" s="115">
        <v>-22</v>
      </c>
      <c r="J30" s="116">
        <v>-2.2727272727272729</v>
      </c>
    </row>
    <row r="31" spans="1:15" s="110" customFormat="1" ht="24.95" customHeight="1" x14ac:dyDescent="0.2">
      <c r="A31" s="193" t="s">
        <v>167</v>
      </c>
      <c r="B31" s="199" t="s">
        <v>168</v>
      </c>
      <c r="C31" s="113">
        <v>3.0062982923186805</v>
      </c>
      <c r="D31" s="115">
        <v>463</v>
      </c>
      <c r="E31" s="114">
        <v>367</v>
      </c>
      <c r="F31" s="114">
        <v>613</v>
      </c>
      <c r="G31" s="114">
        <v>442</v>
      </c>
      <c r="H31" s="140">
        <v>480</v>
      </c>
      <c r="I31" s="115">
        <v>-17</v>
      </c>
      <c r="J31" s="116">
        <v>-3.5416666666666665</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0.70774625024349069</v>
      </c>
      <c r="D34" s="115">
        <v>109</v>
      </c>
      <c r="E34" s="114">
        <v>54</v>
      </c>
      <c r="F34" s="114">
        <v>116</v>
      </c>
      <c r="G34" s="114">
        <v>104</v>
      </c>
      <c r="H34" s="140">
        <v>107</v>
      </c>
      <c r="I34" s="115">
        <v>2</v>
      </c>
      <c r="J34" s="116">
        <v>1.8691588785046729</v>
      </c>
    </row>
    <row r="35" spans="1:10" s="110" customFormat="1" ht="24.95" customHeight="1" x14ac:dyDescent="0.2">
      <c r="A35" s="292" t="s">
        <v>171</v>
      </c>
      <c r="B35" s="293" t="s">
        <v>172</v>
      </c>
      <c r="C35" s="113">
        <v>30.58892279722096</v>
      </c>
      <c r="D35" s="115">
        <v>4711</v>
      </c>
      <c r="E35" s="114">
        <v>3540</v>
      </c>
      <c r="F35" s="114">
        <v>6626</v>
      </c>
      <c r="G35" s="114">
        <v>4155</v>
      </c>
      <c r="H35" s="140">
        <v>6167</v>
      </c>
      <c r="I35" s="115">
        <v>-1456</v>
      </c>
      <c r="J35" s="116">
        <v>-23.609534619750285</v>
      </c>
    </row>
    <row r="36" spans="1:10" s="110" customFormat="1" ht="24.95" customHeight="1" x14ac:dyDescent="0.2">
      <c r="A36" s="294" t="s">
        <v>173</v>
      </c>
      <c r="B36" s="295" t="s">
        <v>174</v>
      </c>
      <c r="C36" s="125">
        <v>68.703330952535552</v>
      </c>
      <c r="D36" s="143">
        <v>10581</v>
      </c>
      <c r="E36" s="144">
        <v>9456</v>
      </c>
      <c r="F36" s="144">
        <v>14058</v>
      </c>
      <c r="G36" s="144">
        <v>9552</v>
      </c>
      <c r="H36" s="145">
        <v>11109</v>
      </c>
      <c r="I36" s="143">
        <v>-528</v>
      </c>
      <c r="J36" s="146">
        <v>-4.7529030515797999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15401</v>
      </c>
      <c r="F11" s="264">
        <v>13051</v>
      </c>
      <c r="G11" s="264">
        <v>20800</v>
      </c>
      <c r="H11" s="264">
        <v>13811</v>
      </c>
      <c r="I11" s="265">
        <v>17384</v>
      </c>
      <c r="J11" s="263">
        <v>-1983</v>
      </c>
      <c r="K11" s="266">
        <v>-11.407040957202025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29.238361145380171</v>
      </c>
      <c r="E13" s="115">
        <v>4503</v>
      </c>
      <c r="F13" s="114">
        <v>3924</v>
      </c>
      <c r="G13" s="114">
        <v>5618</v>
      </c>
      <c r="H13" s="114">
        <v>4899</v>
      </c>
      <c r="I13" s="140">
        <v>5210</v>
      </c>
      <c r="J13" s="115">
        <v>-707</v>
      </c>
      <c r="K13" s="116">
        <v>-13.570057581573897</v>
      </c>
    </row>
    <row r="14" spans="1:15" ht="15.95" customHeight="1" x14ac:dyDescent="0.2">
      <c r="A14" s="306" t="s">
        <v>230</v>
      </c>
      <c r="B14" s="307"/>
      <c r="C14" s="308"/>
      <c r="D14" s="113">
        <v>53.386143756898903</v>
      </c>
      <c r="E14" s="115">
        <v>8222</v>
      </c>
      <c r="F14" s="114">
        <v>6927</v>
      </c>
      <c r="G14" s="114">
        <v>12414</v>
      </c>
      <c r="H14" s="114">
        <v>7029</v>
      </c>
      <c r="I14" s="140">
        <v>9391</v>
      </c>
      <c r="J14" s="115">
        <v>-1169</v>
      </c>
      <c r="K14" s="116">
        <v>-12.448088595463743</v>
      </c>
    </row>
    <row r="15" spans="1:15" ht="15.95" customHeight="1" x14ac:dyDescent="0.2">
      <c r="A15" s="306" t="s">
        <v>231</v>
      </c>
      <c r="B15" s="307"/>
      <c r="C15" s="308"/>
      <c r="D15" s="113">
        <v>8.966950198039088</v>
      </c>
      <c r="E15" s="115">
        <v>1381</v>
      </c>
      <c r="F15" s="114">
        <v>1144</v>
      </c>
      <c r="G15" s="114">
        <v>1362</v>
      </c>
      <c r="H15" s="114">
        <v>1048</v>
      </c>
      <c r="I15" s="140">
        <v>1520</v>
      </c>
      <c r="J15" s="115">
        <v>-139</v>
      </c>
      <c r="K15" s="116">
        <v>-9.1447368421052637</v>
      </c>
    </row>
    <row r="16" spans="1:15" ht="15.95" customHeight="1" x14ac:dyDescent="0.2">
      <c r="A16" s="306" t="s">
        <v>232</v>
      </c>
      <c r="B16" s="307"/>
      <c r="C16" s="308"/>
      <c r="D16" s="113">
        <v>8.2916693721186938</v>
      </c>
      <c r="E16" s="115">
        <v>1277</v>
      </c>
      <c r="F16" s="114">
        <v>1048</v>
      </c>
      <c r="G16" s="114">
        <v>1353</v>
      </c>
      <c r="H16" s="114">
        <v>830</v>
      </c>
      <c r="I16" s="140">
        <v>1254</v>
      </c>
      <c r="J16" s="115">
        <v>23</v>
      </c>
      <c r="K16" s="116">
        <v>1.8341307814992025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0.76618401402506331</v>
      </c>
      <c r="E18" s="115">
        <v>118</v>
      </c>
      <c r="F18" s="114">
        <v>82</v>
      </c>
      <c r="G18" s="114">
        <v>139</v>
      </c>
      <c r="H18" s="114">
        <v>88</v>
      </c>
      <c r="I18" s="140">
        <v>164</v>
      </c>
      <c r="J18" s="115">
        <v>-46</v>
      </c>
      <c r="K18" s="116">
        <v>-28.048780487804876</v>
      </c>
    </row>
    <row r="19" spans="1:11" ht="14.1" customHeight="1" x14ac:dyDescent="0.2">
      <c r="A19" s="306" t="s">
        <v>235</v>
      </c>
      <c r="B19" s="307" t="s">
        <v>236</v>
      </c>
      <c r="C19" s="308"/>
      <c r="D19" s="113">
        <v>0.28569573404324394</v>
      </c>
      <c r="E19" s="115">
        <v>44</v>
      </c>
      <c r="F19" s="114">
        <v>35</v>
      </c>
      <c r="G19" s="114">
        <v>63</v>
      </c>
      <c r="H19" s="114">
        <v>44</v>
      </c>
      <c r="I19" s="140">
        <v>33</v>
      </c>
      <c r="J19" s="115">
        <v>11</v>
      </c>
      <c r="K19" s="116">
        <v>33.333333333333336</v>
      </c>
    </row>
    <row r="20" spans="1:11" ht="14.1" customHeight="1" x14ac:dyDescent="0.2">
      <c r="A20" s="306">
        <v>12</v>
      </c>
      <c r="B20" s="307" t="s">
        <v>237</v>
      </c>
      <c r="C20" s="308"/>
      <c r="D20" s="113">
        <v>1.0453866632036881</v>
      </c>
      <c r="E20" s="115">
        <v>161</v>
      </c>
      <c r="F20" s="114">
        <v>89</v>
      </c>
      <c r="G20" s="114">
        <v>208</v>
      </c>
      <c r="H20" s="114">
        <v>192</v>
      </c>
      <c r="I20" s="140">
        <v>165</v>
      </c>
      <c r="J20" s="115">
        <v>-4</v>
      </c>
      <c r="K20" s="116">
        <v>-2.4242424242424243</v>
      </c>
    </row>
    <row r="21" spans="1:11" ht="14.1" customHeight="1" x14ac:dyDescent="0.2">
      <c r="A21" s="306">
        <v>21</v>
      </c>
      <c r="B21" s="307" t="s">
        <v>238</v>
      </c>
      <c r="C21" s="308"/>
      <c r="D21" s="113">
        <v>0.16882020648009868</v>
      </c>
      <c r="E21" s="115">
        <v>26</v>
      </c>
      <c r="F21" s="114">
        <v>21</v>
      </c>
      <c r="G21" s="114">
        <v>25</v>
      </c>
      <c r="H21" s="114">
        <v>24</v>
      </c>
      <c r="I21" s="140">
        <v>23</v>
      </c>
      <c r="J21" s="115">
        <v>3</v>
      </c>
      <c r="K21" s="116">
        <v>13.043478260869565</v>
      </c>
    </row>
    <row r="22" spans="1:11" ht="14.1" customHeight="1" x14ac:dyDescent="0.2">
      <c r="A22" s="306">
        <v>22</v>
      </c>
      <c r="B22" s="307" t="s">
        <v>239</v>
      </c>
      <c r="C22" s="308"/>
      <c r="D22" s="113">
        <v>2.4154275696383354</v>
      </c>
      <c r="E22" s="115">
        <v>372</v>
      </c>
      <c r="F22" s="114">
        <v>256</v>
      </c>
      <c r="G22" s="114">
        <v>529</v>
      </c>
      <c r="H22" s="114">
        <v>343</v>
      </c>
      <c r="I22" s="140">
        <v>416</v>
      </c>
      <c r="J22" s="115">
        <v>-44</v>
      </c>
      <c r="K22" s="116">
        <v>-10.576923076923077</v>
      </c>
    </row>
    <row r="23" spans="1:11" ht="14.1" customHeight="1" x14ac:dyDescent="0.2">
      <c r="A23" s="306">
        <v>23</v>
      </c>
      <c r="B23" s="307" t="s">
        <v>240</v>
      </c>
      <c r="C23" s="308"/>
      <c r="D23" s="113">
        <v>0.61034997727420293</v>
      </c>
      <c r="E23" s="115">
        <v>94</v>
      </c>
      <c r="F23" s="114">
        <v>79</v>
      </c>
      <c r="G23" s="114">
        <v>204</v>
      </c>
      <c r="H23" s="114">
        <v>142</v>
      </c>
      <c r="I23" s="140">
        <v>119</v>
      </c>
      <c r="J23" s="115">
        <v>-25</v>
      </c>
      <c r="K23" s="116">
        <v>-21.008403361344538</v>
      </c>
    </row>
    <row r="24" spans="1:11" ht="14.1" customHeight="1" x14ac:dyDescent="0.2">
      <c r="A24" s="306">
        <v>24</v>
      </c>
      <c r="B24" s="307" t="s">
        <v>241</v>
      </c>
      <c r="C24" s="308"/>
      <c r="D24" s="113">
        <v>6.7787805986624248</v>
      </c>
      <c r="E24" s="115">
        <v>1044</v>
      </c>
      <c r="F24" s="114">
        <v>851</v>
      </c>
      <c r="G24" s="114">
        <v>1475</v>
      </c>
      <c r="H24" s="114">
        <v>1122</v>
      </c>
      <c r="I24" s="140">
        <v>1532</v>
      </c>
      <c r="J24" s="115">
        <v>-488</v>
      </c>
      <c r="K24" s="116">
        <v>-31.85378590078329</v>
      </c>
    </row>
    <row r="25" spans="1:11" ht="14.1" customHeight="1" x14ac:dyDescent="0.2">
      <c r="A25" s="306">
        <v>25</v>
      </c>
      <c r="B25" s="307" t="s">
        <v>242</v>
      </c>
      <c r="C25" s="308"/>
      <c r="D25" s="113">
        <v>6.8372183624439975</v>
      </c>
      <c r="E25" s="115">
        <v>1053</v>
      </c>
      <c r="F25" s="114">
        <v>547</v>
      </c>
      <c r="G25" s="114">
        <v>1436</v>
      </c>
      <c r="H25" s="114">
        <v>764</v>
      </c>
      <c r="I25" s="140">
        <v>1537</v>
      </c>
      <c r="J25" s="115">
        <v>-484</v>
      </c>
      <c r="K25" s="116">
        <v>-31.489915419648668</v>
      </c>
    </row>
    <row r="26" spans="1:11" ht="14.1" customHeight="1" x14ac:dyDescent="0.2">
      <c r="A26" s="306">
        <v>26</v>
      </c>
      <c r="B26" s="307" t="s">
        <v>243</v>
      </c>
      <c r="C26" s="308"/>
      <c r="D26" s="113">
        <v>3.240049347444971</v>
      </c>
      <c r="E26" s="115">
        <v>499</v>
      </c>
      <c r="F26" s="114">
        <v>276</v>
      </c>
      <c r="G26" s="114">
        <v>649</v>
      </c>
      <c r="H26" s="114">
        <v>248</v>
      </c>
      <c r="I26" s="140">
        <v>506</v>
      </c>
      <c r="J26" s="115">
        <v>-7</v>
      </c>
      <c r="K26" s="116">
        <v>-1.383399209486166</v>
      </c>
    </row>
    <row r="27" spans="1:11" ht="14.1" customHeight="1" x14ac:dyDescent="0.2">
      <c r="A27" s="306">
        <v>27</v>
      </c>
      <c r="B27" s="307" t="s">
        <v>244</v>
      </c>
      <c r="C27" s="308"/>
      <c r="D27" s="113">
        <v>2.4803584182845269</v>
      </c>
      <c r="E27" s="115">
        <v>382</v>
      </c>
      <c r="F27" s="114">
        <v>371</v>
      </c>
      <c r="G27" s="114">
        <v>484</v>
      </c>
      <c r="H27" s="114">
        <v>329</v>
      </c>
      <c r="I27" s="140">
        <v>546</v>
      </c>
      <c r="J27" s="115">
        <v>-164</v>
      </c>
      <c r="K27" s="116">
        <v>-30.036630036630036</v>
      </c>
    </row>
    <row r="28" spans="1:11" ht="14.1" customHeight="1" x14ac:dyDescent="0.2">
      <c r="A28" s="306">
        <v>28</v>
      </c>
      <c r="B28" s="307" t="s">
        <v>245</v>
      </c>
      <c r="C28" s="308"/>
      <c r="D28" s="113">
        <v>0.21427180053243297</v>
      </c>
      <c r="E28" s="115">
        <v>33</v>
      </c>
      <c r="F28" s="114">
        <v>27</v>
      </c>
      <c r="G28" s="114">
        <v>51</v>
      </c>
      <c r="H28" s="114">
        <v>35</v>
      </c>
      <c r="I28" s="140">
        <v>32</v>
      </c>
      <c r="J28" s="115">
        <v>1</v>
      </c>
      <c r="K28" s="116">
        <v>3.125</v>
      </c>
    </row>
    <row r="29" spans="1:11" ht="14.1" customHeight="1" x14ac:dyDescent="0.2">
      <c r="A29" s="306">
        <v>29</v>
      </c>
      <c r="B29" s="307" t="s">
        <v>246</v>
      </c>
      <c r="C29" s="308"/>
      <c r="D29" s="113">
        <v>3.8958509187715085</v>
      </c>
      <c r="E29" s="115">
        <v>600</v>
      </c>
      <c r="F29" s="114">
        <v>586</v>
      </c>
      <c r="G29" s="114">
        <v>768</v>
      </c>
      <c r="H29" s="114">
        <v>695</v>
      </c>
      <c r="I29" s="140">
        <v>796</v>
      </c>
      <c r="J29" s="115">
        <v>-196</v>
      </c>
      <c r="K29" s="116">
        <v>-24.623115577889447</v>
      </c>
    </row>
    <row r="30" spans="1:11" ht="14.1" customHeight="1" x14ac:dyDescent="0.2">
      <c r="A30" s="306" t="s">
        <v>247</v>
      </c>
      <c r="B30" s="307" t="s">
        <v>248</v>
      </c>
      <c r="C30" s="308"/>
      <c r="D30" s="113">
        <v>1.6362573858840335</v>
      </c>
      <c r="E30" s="115">
        <v>252</v>
      </c>
      <c r="F30" s="114">
        <v>229</v>
      </c>
      <c r="G30" s="114">
        <v>343</v>
      </c>
      <c r="H30" s="114">
        <v>289</v>
      </c>
      <c r="I30" s="140" t="s">
        <v>514</v>
      </c>
      <c r="J30" s="115" t="s">
        <v>514</v>
      </c>
      <c r="K30" s="116" t="s">
        <v>514</v>
      </c>
    </row>
    <row r="31" spans="1:11" ht="14.1" customHeight="1" x14ac:dyDescent="0.2">
      <c r="A31" s="306" t="s">
        <v>249</v>
      </c>
      <c r="B31" s="307" t="s">
        <v>250</v>
      </c>
      <c r="C31" s="308"/>
      <c r="D31" s="113">
        <v>2.233621193428998</v>
      </c>
      <c r="E31" s="115">
        <v>344</v>
      </c>
      <c r="F31" s="114">
        <v>353</v>
      </c>
      <c r="G31" s="114">
        <v>416</v>
      </c>
      <c r="H31" s="114">
        <v>403</v>
      </c>
      <c r="I31" s="140">
        <v>421</v>
      </c>
      <c r="J31" s="115">
        <v>-77</v>
      </c>
      <c r="K31" s="116">
        <v>-18.289786223277911</v>
      </c>
    </row>
    <row r="32" spans="1:11" ht="14.1" customHeight="1" x14ac:dyDescent="0.2">
      <c r="A32" s="306">
        <v>31</v>
      </c>
      <c r="B32" s="307" t="s">
        <v>251</v>
      </c>
      <c r="C32" s="308"/>
      <c r="D32" s="113">
        <v>0.65580157132653727</v>
      </c>
      <c r="E32" s="115">
        <v>101</v>
      </c>
      <c r="F32" s="114">
        <v>56</v>
      </c>
      <c r="G32" s="114">
        <v>84</v>
      </c>
      <c r="H32" s="114">
        <v>68</v>
      </c>
      <c r="I32" s="140">
        <v>70</v>
      </c>
      <c r="J32" s="115">
        <v>31</v>
      </c>
      <c r="K32" s="116">
        <v>44.285714285714285</v>
      </c>
    </row>
    <row r="33" spans="1:11" ht="14.1" customHeight="1" x14ac:dyDescent="0.2">
      <c r="A33" s="306">
        <v>32</v>
      </c>
      <c r="B33" s="307" t="s">
        <v>252</v>
      </c>
      <c r="C33" s="308"/>
      <c r="D33" s="113">
        <v>3.4023764690604508</v>
      </c>
      <c r="E33" s="115">
        <v>524</v>
      </c>
      <c r="F33" s="114">
        <v>355</v>
      </c>
      <c r="G33" s="114">
        <v>589</v>
      </c>
      <c r="H33" s="114">
        <v>533</v>
      </c>
      <c r="I33" s="140">
        <v>472</v>
      </c>
      <c r="J33" s="115">
        <v>52</v>
      </c>
      <c r="K33" s="116">
        <v>11.016949152542374</v>
      </c>
    </row>
    <row r="34" spans="1:11" ht="14.1" customHeight="1" x14ac:dyDescent="0.2">
      <c r="A34" s="306">
        <v>33</v>
      </c>
      <c r="B34" s="307" t="s">
        <v>253</v>
      </c>
      <c r="C34" s="308"/>
      <c r="D34" s="113">
        <v>1.973897798844231</v>
      </c>
      <c r="E34" s="115">
        <v>304</v>
      </c>
      <c r="F34" s="114">
        <v>146</v>
      </c>
      <c r="G34" s="114">
        <v>399</v>
      </c>
      <c r="H34" s="114">
        <v>251</v>
      </c>
      <c r="I34" s="140">
        <v>282</v>
      </c>
      <c r="J34" s="115">
        <v>22</v>
      </c>
      <c r="K34" s="116">
        <v>7.8014184397163122</v>
      </c>
    </row>
    <row r="35" spans="1:11" ht="14.1" customHeight="1" x14ac:dyDescent="0.2">
      <c r="A35" s="306">
        <v>34</v>
      </c>
      <c r="B35" s="307" t="s">
        <v>254</v>
      </c>
      <c r="C35" s="308"/>
      <c r="D35" s="113">
        <v>1.8635153561457047</v>
      </c>
      <c r="E35" s="115">
        <v>287</v>
      </c>
      <c r="F35" s="114">
        <v>199</v>
      </c>
      <c r="G35" s="114">
        <v>370</v>
      </c>
      <c r="H35" s="114">
        <v>239</v>
      </c>
      <c r="I35" s="140">
        <v>352</v>
      </c>
      <c r="J35" s="115">
        <v>-65</v>
      </c>
      <c r="K35" s="116">
        <v>-18.46590909090909</v>
      </c>
    </row>
    <row r="36" spans="1:11" ht="14.1" customHeight="1" x14ac:dyDescent="0.2">
      <c r="A36" s="306">
        <v>41</v>
      </c>
      <c r="B36" s="307" t="s">
        <v>255</v>
      </c>
      <c r="C36" s="308"/>
      <c r="D36" s="113">
        <v>0.59736380754496465</v>
      </c>
      <c r="E36" s="115">
        <v>92</v>
      </c>
      <c r="F36" s="114">
        <v>76</v>
      </c>
      <c r="G36" s="114">
        <v>112</v>
      </c>
      <c r="H36" s="114">
        <v>95</v>
      </c>
      <c r="I36" s="140">
        <v>116</v>
      </c>
      <c r="J36" s="115">
        <v>-24</v>
      </c>
      <c r="K36" s="116">
        <v>-20.689655172413794</v>
      </c>
    </row>
    <row r="37" spans="1:11" ht="14.1" customHeight="1" x14ac:dyDescent="0.2">
      <c r="A37" s="306">
        <v>42</v>
      </c>
      <c r="B37" s="307" t="s">
        <v>256</v>
      </c>
      <c r="C37" s="308"/>
      <c r="D37" s="113">
        <v>7.7917018375430164E-2</v>
      </c>
      <c r="E37" s="115">
        <v>12</v>
      </c>
      <c r="F37" s="114">
        <v>9</v>
      </c>
      <c r="G37" s="114" t="s">
        <v>514</v>
      </c>
      <c r="H37" s="114">
        <v>7</v>
      </c>
      <c r="I37" s="140">
        <v>15</v>
      </c>
      <c r="J37" s="115">
        <v>-3</v>
      </c>
      <c r="K37" s="116">
        <v>-20</v>
      </c>
    </row>
    <row r="38" spans="1:11" ht="14.1" customHeight="1" x14ac:dyDescent="0.2">
      <c r="A38" s="306">
        <v>43</v>
      </c>
      <c r="B38" s="307" t="s">
        <v>257</v>
      </c>
      <c r="C38" s="308"/>
      <c r="D38" s="113">
        <v>1.7141744042594638</v>
      </c>
      <c r="E38" s="115">
        <v>264</v>
      </c>
      <c r="F38" s="114">
        <v>180</v>
      </c>
      <c r="G38" s="114">
        <v>341</v>
      </c>
      <c r="H38" s="114">
        <v>151</v>
      </c>
      <c r="I38" s="140">
        <v>195</v>
      </c>
      <c r="J38" s="115">
        <v>69</v>
      </c>
      <c r="K38" s="116">
        <v>35.384615384615387</v>
      </c>
    </row>
    <row r="39" spans="1:11" ht="14.1" customHeight="1" x14ac:dyDescent="0.2">
      <c r="A39" s="306">
        <v>51</v>
      </c>
      <c r="B39" s="307" t="s">
        <v>258</v>
      </c>
      <c r="C39" s="308"/>
      <c r="D39" s="113">
        <v>7.7722225829491594</v>
      </c>
      <c r="E39" s="115">
        <v>1197</v>
      </c>
      <c r="F39" s="114">
        <v>1197</v>
      </c>
      <c r="G39" s="114">
        <v>1741</v>
      </c>
      <c r="H39" s="114">
        <v>1581</v>
      </c>
      <c r="I39" s="140">
        <v>1354</v>
      </c>
      <c r="J39" s="115">
        <v>-157</v>
      </c>
      <c r="K39" s="116">
        <v>-11.595273264401772</v>
      </c>
    </row>
    <row r="40" spans="1:11" ht="14.1" customHeight="1" x14ac:dyDescent="0.2">
      <c r="A40" s="306" t="s">
        <v>259</v>
      </c>
      <c r="B40" s="307" t="s">
        <v>260</v>
      </c>
      <c r="C40" s="308"/>
      <c r="D40" s="113">
        <v>7.2268034543211481</v>
      </c>
      <c r="E40" s="115">
        <v>1113</v>
      </c>
      <c r="F40" s="114">
        <v>1125</v>
      </c>
      <c r="G40" s="114">
        <v>1606</v>
      </c>
      <c r="H40" s="114">
        <v>1500</v>
      </c>
      <c r="I40" s="140">
        <v>1251</v>
      </c>
      <c r="J40" s="115">
        <v>-138</v>
      </c>
      <c r="K40" s="116">
        <v>-11.031175059952039</v>
      </c>
    </row>
    <row r="41" spans="1:11" ht="14.1" customHeight="1" x14ac:dyDescent="0.2">
      <c r="A41" s="306"/>
      <c r="B41" s="307" t="s">
        <v>261</v>
      </c>
      <c r="C41" s="308"/>
      <c r="D41" s="113">
        <v>5.8957210570742156</v>
      </c>
      <c r="E41" s="115">
        <v>908</v>
      </c>
      <c r="F41" s="114">
        <v>890</v>
      </c>
      <c r="G41" s="114">
        <v>1287</v>
      </c>
      <c r="H41" s="114">
        <v>1319</v>
      </c>
      <c r="I41" s="140">
        <v>1062</v>
      </c>
      <c r="J41" s="115">
        <v>-154</v>
      </c>
      <c r="K41" s="116">
        <v>-14.500941619585687</v>
      </c>
    </row>
    <row r="42" spans="1:11" ht="14.1" customHeight="1" x14ac:dyDescent="0.2">
      <c r="A42" s="306">
        <v>52</v>
      </c>
      <c r="B42" s="307" t="s">
        <v>262</v>
      </c>
      <c r="C42" s="308"/>
      <c r="D42" s="113">
        <v>4.0516849555223686</v>
      </c>
      <c r="E42" s="115">
        <v>624</v>
      </c>
      <c r="F42" s="114">
        <v>816</v>
      </c>
      <c r="G42" s="114">
        <v>734</v>
      </c>
      <c r="H42" s="114">
        <v>674</v>
      </c>
      <c r="I42" s="140">
        <v>778</v>
      </c>
      <c r="J42" s="115">
        <v>-154</v>
      </c>
      <c r="K42" s="116">
        <v>-19.794344473007712</v>
      </c>
    </row>
    <row r="43" spans="1:11" ht="14.1" customHeight="1" x14ac:dyDescent="0.2">
      <c r="A43" s="306" t="s">
        <v>263</v>
      </c>
      <c r="B43" s="307" t="s">
        <v>264</v>
      </c>
      <c r="C43" s="308"/>
      <c r="D43" s="113">
        <v>3.4283488085189275</v>
      </c>
      <c r="E43" s="115">
        <v>528</v>
      </c>
      <c r="F43" s="114">
        <v>717</v>
      </c>
      <c r="G43" s="114">
        <v>654</v>
      </c>
      <c r="H43" s="114">
        <v>608</v>
      </c>
      <c r="I43" s="140">
        <v>712</v>
      </c>
      <c r="J43" s="115">
        <v>-184</v>
      </c>
      <c r="K43" s="116">
        <v>-25.842696629213481</v>
      </c>
    </row>
    <row r="44" spans="1:11" ht="14.1" customHeight="1" x14ac:dyDescent="0.2">
      <c r="A44" s="306">
        <v>53</v>
      </c>
      <c r="B44" s="307" t="s">
        <v>265</v>
      </c>
      <c r="C44" s="308"/>
      <c r="D44" s="113">
        <v>1.2661515486007402</v>
      </c>
      <c r="E44" s="115">
        <v>195</v>
      </c>
      <c r="F44" s="114">
        <v>121</v>
      </c>
      <c r="G44" s="114">
        <v>126</v>
      </c>
      <c r="H44" s="114">
        <v>186</v>
      </c>
      <c r="I44" s="140">
        <v>126</v>
      </c>
      <c r="J44" s="115">
        <v>69</v>
      </c>
      <c r="K44" s="116">
        <v>54.761904761904759</v>
      </c>
    </row>
    <row r="45" spans="1:11" ht="14.1" customHeight="1" x14ac:dyDescent="0.2">
      <c r="A45" s="306" t="s">
        <v>266</v>
      </c>
      <c r="B45" s="307" t="s">
        <v>267</v>
      </c>
      <c r="C45" s="308"/>
      <c r="D45" s="113">
        <v>1.1557691059022142</v>
      </c>
      <c r="E45" s="115">
        <v>178</v>
      </c>
      <c r="F45" s="114">
        <v>116</v>
      </c>
      <c r="G45" s="114">
        <v>120</v>
      </c>
      <c r="H45" s="114">
        <v>173</v>
      </c>
      <c r="I45" s="140">
        <v>112</v>
      </c>
      <c r="J45" s="115">
        <v>66</v>
      </c>
      <c r="K45" s="116">
        <v>58.928571428571431</v>
      </c>
    </row>
    <row r="46" spans="1:11" ht="14.1" customHeight="1" x14ac:dyDescent="0.2">
      <c r="A46" s="306">
        <v>54</v>
      </c>
      <c r="B46" s="307" t="s">
        <v>268</v>
      </c>
      <c r="C46" s="308"/>
      <c r="D46" s="113">
        <v>3.4867865723004998</v>
      </c>
      <c r="E46" s="115">
        <v>537</v>
      </c>
      <c r="F46" s="114">
        <v>488</v>
      </c>
      <c r="G46" s="114">
        <v>608</v>
      </c>
      <c r="H46" s="114">
        <v>541</v>
      </c>
      <c r="I46" s="140">
        <v>621</v>
      </c>
      <c r="J46" s="115">
        <v>-84</v>
      </c>
      <c r="K46" s="116">
        <v>-13.526570048309178</v>
      </c>
    </row>
    <row r="47" spans="1:11" ht="14.1" customHeight="1" x14ac:dyDescent="0.2">
      <c r="A47" s="306">
        <v>61</v>
      </c>
      <c r="B47" s="307" t="s">
        <v>269</v>
      </c>
      <c r="C47" s="308"/>
      <c r="D47" s="113">
        <v>2.3829621453152394</v>
      </c>
      <c r="E47" s="115">
        <v>367</v>
      </c>
      <c r="F47" s="114">
        <v>264</v>
      </c>
      <c r="G47" s="114">
        <v>538</v>
      </c>
      <c r="H47" s="114">
        <v>310</v>
      </c>
      <c r="I47" s="140">
        <v>427</v>
      </c>
      <c r="J47" s="115">
        <v>-60</v>
      </c>
      <c r="K47" s="116">
        <v>-14.051522248243559</v>
      </c>
    </row>
    <row r="48" spans="1:11" ht="14.1" customHeight="1" x14ac:dyDescent="0.2">
      <c r="A48" s="306">
        <v>62</v>
      </c>
      <c r="B48" s="307" t="s">
        <v>270</v>
      </c>
      <c r="C48" s="308"/>
      <c r="D48" s="113">
        <v>7.863125771053828</v>
      </c>
      <c r="E48" s="115">
        <v>1211</v>
      </c>
      <c r="F48" s="114">
        <v>1124</v>
      </c>
      <c r="G48" s="114">
        <v>1539</v>
      </c>
      <c r="H48" s="114">
        <v>1037</v>
      </c>
      <c r="I48" s="140">
        <v>1255</v>
      </c>
      <c r="J48" s="115">
        <v>-44</v>
      </c>
      <c r="K48" s="116">
        <v>-3.5059760956175299</v>
      </c>
    </row>
    <row r="49" spans="1:11" ht="14.1" customHeight="1" x14ac:dyDescent="0.2">
      <c r="A49" s="306">
        <v>63</v>
      </c>
      <c r="B49" s="307" t="s">
        <v>271</v>
      </c>
      <c r="C49" s="308"/>
      <c r="D49" s="113">
        <v>3.8633854944484125</v>
      </c>
      <c r="E49" s="115">
        <v>595</v>
      </c>
      <c r="F49" s="114">
        <v>662</v>
      </c>
      <c r="G49" s="114">
        <v>852</v>
      </c>
      <c r="H49" s="114">
        <v>697</v>
      </c>
      <c r="I49" s="140">
        <v>632</v>
      </c>
      <c r="J49" s="115">
        <v>-37</v>
      </c>
      <c r="K49" s="116">
        <v>-5.8544303797468356</v>
      </c>
    </row>
    <row r="50" spans="1:11" ht="14.1" customHeight="1" x14ac:dyDescent="0.2">
      <c r="A50" s="306" t="s">
        <v>272</v>
      </c>
      <c r="B50" s="307" t="s">
        <v>273</v>
      </c>
      <c r="C50" s="308"/>
      <c r="D50" s="113">
        <v>0.83760794753587431</v>
      </c>
      <c r="E50" s="115">
        <v>129</v>
      </c>
      <c r="F50" s="114">
        <v>158</v>
      </c>
      <c r="G50" s="114">
        <v>251</v>
      </c>
      <c r="H50" s="114">
        <v>178</v>
      </c>
      <c r="I50" s="140">
        <v>151</v>
      </c>
      <c r="J50" s="115">
        <v>-22</v>
      </c>
      <c r="K50" s="116">
        <v>-14.569536423841059</v>
      </c>
    </row>
    <row r="51" spans="1:11" ht="14.1" customHeight="1" x14ac:dyDescent="0.2">
      <c r="A51" s="306" t="s">
        <v>274</v>
      </c>
      <c r="B51" s="307" t="s">
        <v>275</v>
      </c>
      <c r="C51" s="308"/>
      <c r="D51" s="113">
        <v>2.8504642555678203</v>
      </c>
      <c r="E51" s="115">
        <v>439</v>
      </c>
      <c r="F51" s="114">
        <v>472</v>
      </c>
      <c r="G51" s="114">
        <v>521</v>
      </c>
      <c r="H51" s="114">
        <v>501</v>
      </c>
      <c r="I51" s="140">
        <v>452</v>
      </c>
      <c r="J51" s="115">
        <v>-13</v>
      </c>
      <c r="K51" s="116">
        <v>-2.8761061946902653</v>
      </c>
    </row>
    <row r="52" spans="1:11" ht="14.1" customHeight="1" x14ac:dyDescent="0.2">
      <c r="A52" s="306">
        <v>71</v>
      </c>
      <c r="B52" s="307" t="s">
        <v>276</v>
      </c>
      <c r="C52" s="308"/>
      <c r="D52" s="113">
        <v>8.1423284202324524</v>
      </c>
      <c r="E52" s="115">
        <v>1254</v>
      </c>
      <c r="F52" s="114">
        <v>950</v>
      </c>
      <c r="G52" s="114">
        <v>1582</v>
      </c>
      <c r="H52" s="114">
        <v>941</v>
      </c>
      <c r="I52" s="140">
        <v>1428</v>
      </c>
      <c r="J52" s="115">
        <v>-174</v>
      </c>
      <c r="K52" s="116">
        <v>-12.184873949579831</v>
      </c>
    </row>
    <row r="53" spans="1:11" ht="14.1" customHeight="1" x14ac:dyDescent="0.2">
      <c r="A53" s="306" t="s">
        <v>277</v>
      </c>
      <c r="B53" s="307" t="s">
        <v>278</v>
      </c>
      <c r="C53" s="308"/>
      <c r="D53" s="113">
        <v>3.0387637166417765</v>
      </c>
      <c r="E53" s="115">
        <v>468</v>
      </c>
      <c r="F53" s="114">
        <v>407</v>
      </c>
      <c r="G53" s="114">
        <v>740</v>
      </c>
      <c r="H53" s="114">
        <v>371</v>
      </c>
      <c r="I53" s="140">
        <v>551</v>
      </c>
      <c r="J53" s="115">
        <v>-83</v>
      </c>
      <c r="K53" s="116">
        <v>-15.063520871143377</v>
      </c>
    </row>
    <row r="54" spans="1:11" ht="14.1" customHeight="1" x14ac:dyDescent="0.2">
      <c r="A54" s="306" t="s">
        <v>279</v>
      </c>
      <c r="B54" s="307" t="s">
        <v>280</v>
      </c>
      <c r="C54" s="308"/>
      <c r="D54" s="113">
        <v>4.1815466528147525</v>
      </c>
      <c r="E54" s="115">
        <v>644</v>
      </c>
      <c r="F54" s="114">
        <v>454</v>
      </c>
      <c r="G54" s="114">
        <v>727</v>
      </c>
      <c r="H54" s="114">
        <v>490</v>
      </c>
      <c r="I54" s="140">
        <v>735</v>
      </c>
      <c r="J54" s="115">
        <v>-91</v>
      </c>
      <c r="K54" s="116">
        <v>-12.380952380952381</v>
      </c>
    </row>
    <row r="55" spans="1:11" ht="14.1" customHeight="1" x14ac:dyDescent="0.2">
      <c r="A55" s="306">
        <v>72</v>
      </c>
      <c r="B55" s="307" t="s">
        <v>281</v>
      </c>
      <c r="C55" s="308"/>
      <c r="D55" s="113">
        <v>1.7661190831764171</v>
      </c>
      <c r="E55" s="115">
        <v>272</v>
      </c>
      <c r="F55" s="114">
        <v>200</v>
      </c>
      <c r="G55" s="114">
        <v>443</v>
      </c>
      <c r="H55" s="114">
        <v>243</v>
      </c>
      <c r="I55" s="140">
        <v>277</v>
      </c>
      <c r="J55" s="115">
        <v>-5</v>
      </c>
      <c r="K55" s="116">
        <v>-1.8050541516245486</v>
      </c>
    </row>
    <row r="56" spans="1:11" ht="14.1" customHeight="1" x14ac:dyDescent="0.2">
      <c r="A56" s="306" t="s">
        <v>282</v>
      </c>
      <c r="B56" s="307" t="s">
        <v>283</v>
      </c>
      <c r="C56" s="308"/>
      <c r="D56" s="113">
        <v>0.66878774105577565</v>
      </c>
      <c r="E56" s="115">
        <v>103</v>
      </c>
      <c r="F56" s="114">
        <v>77</v>
      </c>
      <c r="G56" s="114">
        <v>226</v>
      </c>
      <c r="H56" s="114">
        <v>104</v>
      </c>
      <c r="I56" s="140">
        <v>89</v>
      </c>
      <c r="J56" s="115">
        <v>14</v>
      </c>
      <c r="K56" s="116">
        <v>15.730337078651685</v>
      </c>
    </row>
    <row r="57" spans="1:11" ht="14.1" customHeight="1" x14ac:dyDescent="0.2">
      <c r="A57" s="306" t="s">
        <v>284</v>
      </c>
      <c r="B57" s="307" t="s">
        <v>285</v>
      </c>
      <c r="C57" s="308"/>
      <c r="D57" s="113">
        <v>0.80514252321277835</v>
      </c>
      <c r="E57" s="115">
        <v>124</v>
      </c>
      <c r="F57" s="114">
        <v>82</v>
      </c>
      <c r="G57" s="114">
        <v>115</v>
      </c>
      <c r="H57" s="114">
        <v>116</v>
      </c>
      <c r="I57" s="140">
        <v>147</v>
      </c>
      <c r="J57" s="115">
        <v>-23</v>
      </c>
      <c r="K57" s="116">
        <v>-15.646258503401361</v>
      </c>
    </row>
    <row r="58" spans="1:11" ht="14.1" customHeight="1" x14ac:dyDescent="0.2">
      <c r="A58" s="306">
        <v>73</v>
      </c>
      <c r="B58" s="307" t="s">
        <v>286</v>
      </c>
      <c r="C58" s="308"/>
      <c r="D58" s="113">
        <v>2.0128563080319459</v>
      </c>
      <c r="E58" s="115">
        <v>310</v>
      </c>
      <c r="F58" s="114">
        <v>177</v>
      </c>
      <c r="G58" s="114">
        <v>364</v>
      </c>
      <c r="H58" s="114">
        <v>180</v>
      </c>
      <c r="I58" s="140">
        <v>273</v>
      </c>
      <c r="J58" s="115">
        <v>37</v>
      </c>
      <c r="K58" s="116">
        <v>13.553113553113553</v>
      </c>
    </row>
    <row r="59" spans="1:11" ht="14.1" customHeight="1" x14ac:dyDescent="0.2">
      <c r="A59" s="306" t="s">
        <v>287</v>
      </c>
      <c r="B59" s="307" t="s">
        <v>288</v>
      </c>
      <c r="C59" s="308"/>
      <c r="D59" s="113">
        <v>1.4609440945393157</v>
      </c>
      <c r="E59" s="115">
        <v>225</v>
      </c>
      <c r="F59" s="114">
        <v>148</v>
      </c>
      <c r="G59" s="114">
        <v>297</v>
      </c>
      <c r="H59" s="114">
        <v>150</v>
      </c>
      <c r="I59" s="140">
        <v>215</v>
      </c>
      <c r="J59" s="115">
        <v>10</v>
      </c>
      <c r="K59" s="116">
        <v>4.6511627906976747</v>
      </c>
    </row>
    <row r="60" spans="1:11" ht="14.1" customHeight="1" x14ac:dyDescent="0.2">
      <c r="A60" s="306">
        <v>81</v>
      </c>
      <c r="B60" s="307" t="s">
        <v>289</v>
      </c>
      <c r="C60" s="308"/>
      <c r="D60" s="113">
        <v>7.6813193948444907</v>
      </c>
      <c r="E60" s="115">
        <v>1183</v>
      </c>
      <c r="F60" s="114">
        <v>1098</v>
      </c>
      <c r="G60" s="114">
        <v>1326</v>
      </c>
      <c r="H60" s="114">
        <v>780</v>
      </c>
      <c r="I60" s="140">
        <v>1027</v>
      </c>
      <c r="J60" s="115">
        <v>156</v>
      </c>
      <c r="K60" s="116">
        <v>15.189873417721518</v>
      </c>
    </row>
    <row r="61" spans="1:11" ht="14.1" customHeight="1" x14ac:dyDescent="0.2">
      <c r="A61" s="306" t="s">
        <v>290</v>
      </c>
      <c r="B61" s="307" t="s">
        <v>291</v>
      </c>
      <c r="C61" s="308"/>
      <c r="D61" s="113">
        <v>2.2466073631582364</v>
      </c>
      <c r="E61" s="115">
        <v>346</v>
      </c>
      <c r="F61" s="114">
        <v>228</v>
      </c>
      <c r="G61" s="114">
        <v>538</v>
      </c>
      <c r="H61" s="114">
        <v>181</v>
      </c>
      <c r="I61" s="140">
        <v>300</v>
      </c>
      <c r="J61" s="115">
        <v>46</v>
      </c>
      <c r="K61" s="116">
        <v>15.333333333333334</v>
      </c>
    </row>
    <row r="62" spans="1:11" ht="14.1" customHeight="1" x14ac:dyDescent="0.2">
      <c r="A62" s="306" t="s">
        <v>292</v>
      </c>
      <c r="B62" s="307" t="s">
        <v>293</v>
      </c>
      <c r="C62" s="308"/>
      <c r="D62" s="113">
        <v>2.9153951042140123</v>
      </c>
      <c r="E62" s="115">
        <v>449</v>
      </c>
      <c r="F62" s="114">
        <v>568</v>
      </c>
      <c r="G62" s="114">
        <v>492</v>
      </c>
      <c r="H62" s="114">
        <v>350</v>
      </c>
      <c r="I62" s="140">
        <v>361</v>
      </c>
      <c r="J62" s="115">
        <v>88</v>
      </c>
      <c r="K62" s="116">
        <v>24.37673130193906</v>
      </c>
    </row>
    <row r="63" spans="1:11" ht="14.1" customHeight="1" x14ac:dyDescent="0.2">
      <c r="A63" s="306"/>
      <c r="B63" s="307" t="s">
        <v>294</v>
      </c>
      <c r="C63" s="308"/>
      <c r="D63" s="113">
        <v>2.6102201155769107</v>
      </c>
      <c r="E63" s="115">
        <v>402</v>
      </c>
      <c r="F63" s="114">
        <v>443</v>
      </c>
      <c r="G63" s="114">
        <v>430</v>
      </c>
      <c r="H63" s="114">
        <v>326</v>
      </c>
      <c r="I63" s="140">
        <v>312</v>
      </c>
      <c r="J63" s="115">
        <v>90</v>
      </c>
      <c r="K63" s="116">
        <v>28.846153846153847</v>
      </c>
    </row>
    <row r="64" spans="1:11" ht="14.1" customHeight="1" x14ac:dyDescent="0.2">
      <c r="A64" s="306" t="s">
        <v>295</v>
      </c>
      <c r="B64" s="307" t="s">
        <v>296</v>
      </c>
      <c r="C64" s="308"/>
      <c r="D64" s="113">
        <v>1.1103175118498798</v>
      </c>
      <c r="E64" s="115">
        <v>171</v>
      </c>
      <c r="F64" s="114">
        <v>123</v>
      </c>
      <c r="G64" s="114">
        <v>115</v>
      </c>
      <c r="H64" s="114">
        <v>99</v>
      </c>
      <c r="I64" s="140">
        <v>147</v>
      </c>
      <c r="J64" s="115">
        <v>24</v>
      </c>
      <c r="K64" s="116">
        <v>16.326530612244898</v>
      </c>
    </row>
    <row r="65" spans="1:11" ht="14.1" customHeight="1" x14ac:dyDescent="0.2">
      <c r="A65" s="306" t="s">
        <v>297</v>
      </c>
      <c r="B65" s="307" t="s">
        <v>298</v>
      </c>
      <c r="C65" s="308"/>
      <c r="D65" s="113">
        <v>0.69476008051425231</v>
      </c>
      <c r="E65" s="115">
        <v>107</v>
      </c>
      <c r="F65" s="114">
        <v>98</v>
      </c>
      <c r="G65" s="114">
        <v>72</v>
      </c>
      <c r="H65" s="114">
        <v>75</v>
      </c>
      <c r="I65" s="140">
        <v>120</v>
      </c>
      <c r="J65" s="115">
        <v>-13</v>
      </c>
      <c r="K65" s="116">
        <v>-10.833333333333334</v>
      </c>
    </row>
    <row r="66" spans="1:11" ht="14.1" customHeight="1" x14ac:dyDescent="0.2">
      <c r="A66" s="306">
        <v>82</v>
      </c>
      <c r="B66" s="307" t="s">
        <v>299</v>
      </c>
      <c r="C66" s="308"/>
      <c r="D66" s="113">
        <v>3.4218557236543083</v>
      </c>
      <c r="E66" s="115">
        <v>527</v>
      </c>
      <c r="F66" s="114">
        <v>606</v>
      </c>
      <c r="G66" s="114">
        <v>738</v>
      </c>
      <c r="H66" s="114">
        <v>441</v>
      </c>
      <c r="I66" s="140">
        <v>458</v>
      </c>
      <c r="J66" s="115">
        <v>69</v>
      </c>
      <c r="K66" s="116">
        <v>15.065502183406114</v>
      </c>
    </row>
    <row r="67" spans="1:11" ht="14.1" customHeight="1" x14ac:dyDescent="0.2">
      <c r="A67" s="306" t="s">
        <v>300</v>
      </c>
      <c r="B67" s="307" t="s">
        <v>301</v>
      </c>
      <c r="C67" s="308"/>
      <c r="D67" s="113">
        <v>2.1297318355950914</v>
      </c>
      <c r="E67" s="115">
        <v>328</v>
      </c>
      <c r="F67" s="114">
        <v>462</v>
      </c>
      <c r="G67" s="114">
        <v>475</v>
      </c>
      <c r="H67" s="114">
        <v>305</v>
      </c>
      <c r="I67" s="140">
        <v>320</v>
      </c>
      <c r="J67" s="115">
        <v>8</v>
      </c>
      <c r="K67" s="116">
        <v>2.5</v>
      </c>
    </row>
    <row r="68" spans="1:11" ht="14.1" customHeight="1" x14ac:dyDescent="0.2">
      <c r="A68" s="306" t="s">
        <v>302</v>
      </c>
      <c r="B68" s="307" t="s">
        <v>303</v>
      </c>
      <c r="C68" s="308"/>
      <c r="D68" s="113">
        <v>0.71423933510810989</v>
      </c>
      <c r="E68" s="115">
        <v>110</v>
      </c>
      <c r="F68" s="114">
        <v>95</v>
      </c>
      <c r="G68" s="114">
        <v>168</v>
      </c>
      <c r="H68" s="114">
        <v>100</v>
      </c>
      <c r="I68" s="140">
        <v>87</v>
      </c>
      <c r="J68" s="115">
        <v>23</v>
      </c>
      <c r="K68" s="116">
        <v>26.436781609195403</v>
      </c>
    </row>
    <row r="69" spans="1:11" ht="14.1" customHeight="1" x14ac:dyDescent="0.2">
      <c r="A69" s="306">
        <v>83</v>
      </c>
      <c r="B69" s="307" t="s">
        <v>304</v>
      </c>
      <c r="C69" s="308"/>
      <c r="D69" s="113">
        <v>4.7139796117135253</v>
      </c>
      <c r="E69" s="115">
        <v>726</v>
      </c>
      <c r="F69" s="114">
        <v>758</v>
      </c>
      <c r="G69" s="114">
        <v>1508</v>
      </c>
      <c r="H69" s="114">
        <v>525</v>
      </c>
      <c r="I69" s="140">
        <v>893</v>
      </c>
      <c r="J69" s="115">
        <v>-167</v>
      </c>
      <c r="K69" s="116">
        <v>-18.701007838745802</v>
      </c>
    </row>
    <row r="70" spans="1:11" ht="14.1" customHeight="1" x14ac:dyDescent="0.2">
      <c r="A70" s="306" t="s">
        <v>305</v>
      </c>
      <c r="B70" s="307" t="s">
        <v>306</v>
      </c>
      <c r="C70" s="308"/>
      <c r="D70" s="113">
        <v>3.5192519966235958</v>
      </c>
      <c r="E70" s="115">
        <v>542</v>
      </c>
      <c r="F70" s="114">
        <v>565</v>
      </c>
      <c r="G70" s="114">
        <v>1220</v>
      </c>
      <c r="H70" s="114">
        <v>383</v>
      </c>
      <c r="I70" s="140">
        <v>701</v>
      </c>
      <c r="J70" s="115">
        <v>-159</v>
      </c>
      <c r="K70" s="116">
        <v>-22.681883024251071</v>
      </c>
    </row>
    <row r="71" spans="1:11" ht="14.1" customHeight="1" x14ac:dyDescent="0.2">
      <c r="A71" s="306"/>
      <c r="B71" s="307" t="s">
        <v>307</v>
      </c>
      <c r="C71" s="308"/>
      <c r="D71" s="113">
        <v>2.1232387507304722</v>
      </c>
      <c r="E71" s="115">
        <v>327</v>
      </c>
      <c r="F71" s="114">
        <v>301</v>
      </c>
      <c r="G71" s="114">
        <v>834</v>
      </c>
      <c r="H71" s="114">
        <v>231</v>
      </c>
      <c r="I71" s="140">
        <v>491</v>
      </c>
      <c r="J71" s="115">
        <v>-164</v>
      </c>
      <c r="K71" s="116">
        <v>-33.401221995926683</v>
      </c>
    </row>
    <row r="72" spans="1:11" ht="14.1" customHeight="1" x14ac:dyDescent="0.2">
      <c r="A72" s="306">
        <v>84</v>
      </c>
      <c r="B72" s="307" t="s">
        <v>308</v>
      </c>
      <c r="C72" s="308"/>
      <c r="D72" s="113">
        <v>1.0648659177975457</v>
      </c>
      <c r="E72" s="115">
        <v>164</v>
      </c>
      <c r="F72" s="114">
        <v>141</v>
      </c>
      <c r="G72" s="114">
        <v>363</v>
      </c>
      <c r="H72" s="114">
        <v>122</v>
      </c>
      <c r="I72" s="140">
        <v>181</v>
      </c>
      <c r="J72" s="115">
        <v>-17</v>
      </c>
      <c r="K72" s="116">
        <v>-9.3922651933701662</v>
      </c>
    </row>
    <row r="73" spans="1:11" ht="14.1" customHeight="1" x14ac:dyDescent="0.2">
      <c r="A73" s="306" t="s">
        <v>309</v>
      </c>
      <c r="B73" s="307" t="s">
        <v>310</v>
      </c>
      <c r="C73" s="308"/>
      <c r="D73" s="113">
        <v>0.31166807350172065</v>
      </c>
      <c r="E73" s="115">
        <v>48</v>
      </c>
      <c r="F73" s="114">
        <v>31</v>
      </c>
      <c r="G73" s="114">
        <v>131</v>
      </c>
      <c r="H73" s="114">
        <v>23</v>
      </c>
      <c r="I73" s="140">
        <v>55</v>
      </c>
      <c r="J73" s="115">
        <v>-7</v>
      </c>
      <c r="K73" s="116">
        <v>-12.727272727272727</v>
      </c>
    </row>
    <row r="74" spans="1:11" ht="14.1" customHeight="1" x14ac:dyDescent="0.2">
      <c r="A74" s="306" t="s">
        <v>311</v>
      </c>
      <c r="B74" s="307" t="s">
        <v>312</v>
      </c>
      <c r="C74" s="308"/>
      <c r="D74" s="113">
        <v>0.22076488539705214</v>
      </c>
      <c r="E74" s="115">
        <v>34</v>
      </c>
      <c r="F74" s="114">
        <v>30</v>
      </c>
      <c r="G74" s="114">
        <v>50</v>
      </c>
      <c r="H74" s="114">
        <v>24</v>
      </c>
      <c r="I74" s="140">
        <v>33</v>
      </c>
      <c r="J74" s="115">
        <v>1</v>
      </c>
      <c r="K74" s="116">
        <v>3.0303030303030303</v>
      </c>
    </row>
    <row r="75" spans="1:11" ht="14.1" customHeight="1" x14ac:dyDescent="0.2">
      <c r="A75" s="306" t="s">
        <v>313</v>
      </c>
      <c r="B75" s="307" t="s">
        <v>314</v>
      </c>
      <c r="C75" s="308"/>
      <c r="D75" s="113">
        <v>0.11038244269852607</v>
      </c>
      <c r="E75" s="115">
        <v>17</v>
      </c>
      <c r="F75" s="114">
        <v>12</v>
      </c>
      <c r="G75" s="114">
        <v>16</v>
      </c>
      <c r="H75" s="114">
        <v>7</v>
      </c>
      <c r="I75" s="140">
        <v>10</v>
      </c>
      <c r="J75" s="115">
        <v>7</v>
      </c>
      <c r="K75" s="116">
        <v>70</v>
      </c>
    </row>
    <row r="76" spans="1:11" ht="14.1" customHeight="1" x14ac:dyDescent="0.2">
      <c r="A76" s="306">
        <v>91</v>
      </c>
      <c r="B76" s="307" t="s">
        <v>315</v>
      </c>
      <c r="C76" s="308"/>
      <c r="D76" s="113">
        <v>0.11038244269852607</v>
      </c>
      <c r="E76" s="115">
        <v>17</v>
      </c>
      <c r="F76" s="114">
        <v>16</v>
      </c>
      <c r="G76" s="114">
        <v>33</v>
      </c>
      <c r="H76" s="114">
        <v>16</v>
      </c>
      <c r="I76" s="140">
        <v>25</v>
      </c>
      <c r="J76" s="115">
        <v>-8</v>
      </c>
      <c r="K76" s="116">
        <v>-32</v>
      </c>
    </row>
    <row r="77" spans="1:11" ht="14.1" customHeight="1" x14ac:dyDescent="0.2">
      <c r="A77" s="306">
        <v>92</v>
      </c>
      <c r="B77" s="307" t="s">
        <v>316</v>
      </c>
      <c r="C77" s="308"/>
      <c r="D77" s="113">
        <v>0.95448347509901954</v>
      </c>
      <c r="E77" s="115">
        <v>147</v>
      </c>
      <c r="F77" s="114">
        <v>158</v>
      </c>
      <c r="G77" s="114">
        <v>207</v>
      </c>
      <c r="H77" s="114">
        <v>156</v>
      </c>
      <c r="I77" s="140">
        <v>194</v>
      </c>
      <c r="J77" s="115">
        <v>-47</v>
      </c>
      <c r="K77" s="116">
        <v>-24.226804123711339</v>
      </c>
    </row>
    <row r="78" spans="1:11" ht="14.1" customHeight="1" x14ac:dyDescent="0.2">
      <c r="A78" s="306">
        <v>93</v>
      </c>
      <c r="B78" s="307" t="s">
        <v>317</v>
      </c>
      <c r="C78" s="308"/>
      <c r="D78" s="113">
        <v>0.35062658268943575</v>
      </c>
      <c r="E78" s="115">
        <v>54</v>
      </c>
      <c r="F78" s="114">
        <v>33</v>
      </c>
      <c r="G78" s="114">
        <v>95</v>
      </c>
      <c r="H78" s="114">
        <v>27</v>
      </c>
      <c r="I78" s="140">
        <v>62</v>
      </c>
      <c r="J78" s="115">
        <v>-8</v>
      </c>
      <c r="K78" s="116">
        <v>-12.903225806451612</v>
      </c>
    </row>
    <row r="79" spans="1:11" ht="14.1" customHeight="1" x14ac:dyDescent="0.2">
      <c r="A79" s="306">
        <v>94</v>
      </c>
      <c r="B79" s="307" t="s">
        <v>318</v>
      </c>
      <c r="C79" s="308"/>
      <c r="D79" s="113">
        <v>0.22076488539705214</v>
      </c>
      <c r="E79" s="115">
        <v>34</v>
      </c>
      <c r="F79" s="114">
        <v>28</v>
      </c>
      <c r="G79" s="114">
        <v>64</v>
      </c>
      <c r="H79" s="114">
        <v>21</v>
      </c>
      <c r="I79" s="140">
        <v>25</v>
      </c>
      <c r="J79" s="115">
        <v>9</v>
      </c>
      <c r="K79" s="116">
        <v>36</v>
      </c>
    </row>
    <row r="80" spans="1:11" ht="14.1" customHeight="1" x14ac:dyDescent="0.2">
      <c r="A80" s="306" t="s">
        <v>319</v>
      </c>
      <c r="B80" s="307" t="s">
        <v>320</v>
      </c>
      <c r="C80" s="308"/>
      <c r="D80" s="113">
        <v>1.9479254593857541E-2</v>
      </c>
      <c r="E80" s="115">
        <v>3</v>
      </c>
      <c r="F80" s="114">
        <v>0</v>
      </c>
      <c r="G80" s="114" t="s">
        <v>514</v>
      </c>
      <c r="H80" s="114" t="s">
        <v>514</v>
      </c>
      <c r="I80" s="140" t="s">
        <v>514</v>
      </c>
      <c r="J80" s="115" t="s">
        <v>514</v>
      </c>
      <c r="K80" s="116" t="s">
        <v>514</v>
      </c>
    </row>
    <row r="81" spans="1:11" ht="14.1" customHeight="1" x14ac:dyDescent="0.2">
      <c r="A81" s="310" t="s">
        <v>321</v>
      </c>
      <c r="B81" s="311" t="s">
        <v>334</v>
      </c>
      <c r="C81" s="312"/>
      <c r="D81" s="125">
        <v>0.11687552756314525</v>
      </c>
      <c r="E81" s="143">
        <v>18</v>
      </c>
      <c r="F81" s="144">
        <v>8</v>
      </c>
      <c r="G81" s="144">
        <v>53</v>
      </c>
      <c r="H81" s="144" t="s">
        <v>514</v>
      </c>
      <c r="I81" s="145" t="s">
        <v>514</v>
      </c>
      <c r="J81" s="143" t="s">
        <v>514</v>
      </c>
      <c r="K81" s="146" t="s">
        <v>514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16991</v>
      </c>
      <c r="E11" s="114">
        <v>14307</v>
      </c>
      <c r="F11" s="114">
        <v>18317</v>
      </c>
      <c r="G11" s="114">
        <v>13471</v>
      </c>
      <c r="H11" s="140">
        <v>17425</v>
      </c>
      <c r="I11" s="115">
        <v>-434</v>
      </c>
      <c r="J11" s="116">
        <v>-2.490674318507891</v>
      </c>
    </row>
    <row r="12" spans="1:15" s="110" customFormat="1" ht="24.95" customHeight="1" x14ac:dyDescent="0.2">
      <c r="A12" s="193" t="s">
        <v>132</v>
      </c>
      <c r="B12" s="194" t="s">
        <v>133</v>
      </c>
      <c r="C12" s="113">
        <v>0.4531810958742864</v>
      </c>
      <c r="D12" s="115">
        <v>77</v>
      </c>
      <c r="E12" s="114">
        <v>130</v>
      </c>
      <c r="F12" s="114">
        <v>86</v>
      </c>
      <c r="G12" s="114">
        <v>76</v>
      </c>
      <c r="H12" s="140">
        <v>108</v>
      </c>
      <c r="I12" s="115">
        <v>-31</v>
      </c>
      <c r="J12" s="116">
        <v>-28.703703703703702</v>
      </c>
    </row>
    <row r="13" spans="1:15" s="110" customFormat="1" ht="24.95" customHeight="1" x14ac:dyDescent="0.2">
      <c r="A13" s="193" t="s">
        <v>134</v>
      </c>
      <c r="B13" s="199" t="s">
        <v>214</v>
      </c>
      <c r="C13" s="113">
        <v>0.51203578365016778</v>
      </c>
      <c r="D13" s="115">
        <v>87</v>
      </c>
      <c r="E13" s="114">
        <v>109</v>
      </c>
      <c r="F13" s="114">
        <v>88</v>
      </c>
      <c r="G13" s="114">
        <v>83</v>
      </c>
      <c r="H13" s="140">
        <v>113</v>
      </c>
      <c r="I13" s="115">
        <v>-26</v>
      </c>
      <c r="J13" s="116">
        <v>-23.008849557522122</v>
      </c>
    </row>
    <row r="14" spans="1:15" s="287" customFormat="1" ht="24.95" customHeight="1" x14ac:dyDescent="0.2">
      <c r="A14" s="193" t="s">
        <v>215</v>
      </c>
      <c r="B14" s="199" t="s">
        <v>137</v>
      </c>
      <c r="C14" s="113">
        <v>24.99558589841681</v>
      </c>
      <c r="D14" s="115">
        <v>4247</v>
      </c>
      <c r="E14" s="114">
        <v>3236</v>
      </c>
      <c r="F14" s="114">
        <v>4429</v>
      </c>
      <c r="G14" s="114">
        <v>3304</v>
      </c>
      <c r="H14" s="140">
        <v>4729</v>
      </c>
      <c r="I14" s="115">
        <v>-482</v>
      </c>
      <c r="J14" s="116">
        <v>-10.192429689152041</v>
      </c>
      <c r="K14" s="110"/>
      <c r="L14" s="110"/>
      <c r="M14" s="110"/>
      <c r="N14" s="110"/>
      <c r="O14" s="110"/>
    </row>
    <row r="15" spans="1:15" s="110" customFormat="1" ht="24.95" customHeight="1" x14ac:dyDescent="0.2">
      <c r="A15" s="193" t="s">
        <v>216</v>
      </c>
      <c r="B15" s="199" t="s">
        <v>217</v>
      </c>
      <c r="C15" s="113">
        <v>3.1134129833441233</v>
      </c>
      <c r="D15" s="115">
        <v>529</v>
      </c>
      <c r="E15" s="114">
        <v>468</v>
      </c>
      <c r="F15" s="114">
        <v>680</v>
      </c>
      <c r="G15" s="114">
        <v>611</v>
      </c>
      <c r="H15" s="140">
        <v>799</v>
      </c>
      <c r="I15" s="115">
        <v>-270</v>
      </c>
      <c r="J15" s="116">
        <v>-33.792240300375468</v>
      </c>
    </row>
    <row r="16" spans="1:15" s="287" customFormat="1" ht="24.95" customHeight="1" x14ac:dyDescent="0.2">
      <c r="A16" s="193" t="s">
        <v>218</v>
      </c>
      <c r="B16" s="199" t="s">
        <v>141</v>
      </c>
      <c r="C16" s="113">
        <v>19.28079571537873</v>
      </c>
      <c r="D16" s="115">
        <v>3276</v>
      </c>
      <c r="E16" s="114">
        <v>2326</v>
      </c>
      <c r="F16" s="114">
        <v>3178</v>
      </c>
      <c r="G16" s="114">
        <v>2310</v>
      </c>
      <c r="H16" s="140">
        <v>3514</v>
      </c>
      <c r="I16" s="115">
        <v>-238</v>
      </c>
      <c r="J16" s="116">
        <v>-6.7729083665338647</v>
      </c>
      <c r="K16" s="110"/>
      <c r="L16" s="110"/>
      <c r="M16" s="110"/>
      <c r="N16" s="110"/>
      <c r="O16" s="110"/>
    </row>
    <row r="17" spans="1:15" s="110" customFormat="1" ht="24.95" customHeight="1" x14ac:dyDescent="0.2">
      <c r="A17" s="193" t="s">
        <v>142</v>
      </c>
      <c r="B17" s="199" t="s">
        <v>220</v>
      </c>
      <c r="C17" s="113">
        <v>2.6013771996939554</v>
      </c>
      <c r="D17" s="115">
        <v>442</v>
      </c>
      <c r="E17" s="114">
        <v>442</v>
      </c>
      <c r="F17" s="114">
        <v>571</v>
      </c>
      <c r="G17" s="114">
        <v>383</v>
      </c>
      <c r="H17" s="140">
        <v>416</v>
      </c>
      <c r="I17" s="115">
        <v>26</v>
      </c>
      <c r="J17" s="116">
        <v>6.25</v>
      </c>
    </row>
    <row r="18" spans="1:15" s="287" customFormat="1" ht="24.95" customHeight="1" x14ac:dyDescent="0.2">
      <c r="A18" s="201" t="s">
        <v>144</v>
      </c>
      <c r="B18" s="202" t="s">
        <v>145</v>
      </c>
      <c r="C18" s="113">
        <v>7.1214172208816429</v>
      </c>
      <c r="D18" s="115">
        <v>1210</v>
      </c>
      <c r="E18" s="114">
        <v>1036</v>
      </c>
      <c r="F18" s="114">
        <v>1077</v>
      </c>
      <c r="G18" s="114">
        <v>963</v>
      </c>
      <c r="H18" s="140">
        <v>1065</v>
      </c>
      <c r="I18" s="115">
        <v>145</v>
      </c>
      <c r="J18" s="116">
        <v>13.615023474178404</v>
      </c>
      <c r="K18" s="110"/>
      <c r="L18" s="110"/>
      <c r="M18" s="110"/>
      <c r="N18" s="110"/>
      <c r="O18" s="110"/>
    </row>
    <row r="19" spans="1:15" s="110" customFormat="1" ht="24.95" customHeight="1" x14ac:dyDescent="0.2">
      <c r="A19" s="193" t="s">
        <v>146</v>
      </c>
      <c r="B19" s="199" t="s">
        <v>147</v>
      </c>
      <c r="C19" s="113">
        <v>16.049673356482845</v>
      </c>
      <c r="D19" s="115">
        <v>2727</v>
      </c>
      <c r="E19" s="114">
        <v>1955</v>
      </c>
      <c r="F19" s="114">
        <v>2691</v>
      </c>
      <c r="G19" s="114">
        <v>1868</v>
      </c>
      <c r="H19" s="140">
        <v>2841</v>
      </c>
      <c r="I19" s="115">
        <v>-114</v>
      </c>
      <c r="J19" s="116">
        <v>-4.0126715945089755</v>
      </c>
    </row>
    <row r="20" spans="1:15" s="287" customFormat="1" ht="24.95" customHeight="1" x14ac:dyDescent="0.2">
      <c r="A20" s="193" t="s">
        <v>148</v>
      </c>
      <c r="B20" s="199" t="s">
        <v>149</v>
      </c>
      <c r="C20" s="113">
        <v>4.973221117061974</v>
      </c>
      <c r="D20" s="115">
        <v>845</v>
      </c>
      <c r="E20" s="114">
        <v>1017</v>
      </c>
      <c r="F20" s="114">
        <v>915</v>
      </c>
      <c r="G20" s="114">
        <v>840</v>
      </c>
      <c r="H20" s="140">
        <v>918</v>
      </c>
      <c r="I20" s="115">
        <v>-73</v>
      </c>
      <c r="J20" s="116">
        <v>-7.9520697167755987</v>
      </c>
      <c r="K20" s="110"/>
      <c r="L20" s="110"/>
      <c r="M20" s="110"/>
      <c r="N20" s="110"/>
      <c r="O20" s="110"/>
    </row>
    <row r="21" spans="1:15" s="110" customFormat="1" ht="24.95" customHeight="1" x14ac:dyDescent="0.2">
      <c r="A21" s="201" t="s">
        <v>150</v>
      </c>
      <c r="B21" s="202" t="s">
        <v>151</v>
      </c>
      <c r="C21" s="113">
        <v>6.9801659702195282</v>
      </c>
      <c r="D21" s="115">
        <v>1186</v>
      </c>
      <c r="E21" s="114">
        <v>1139</v>
      </c>
      <c r="F21" s="114">
        <v>1248</v>
      </c>
      <c r="G21" s="114">
        <v>923</v>
      </c>
      <c r="H21" s="140">
        <v>1069</v>
      </c>
      <c r="I21" s="115">
        <v>117</v>
      </c>
      <c r="J21" s="116">
        <v>10.944808231992516</v>
      </c>
    </row>
    <row r="22" spans="1:15" s="110" customFormat="1" ht="24.95" customHeight="1" x14ac:dyDescent="0.2">
      <c r="A22" s="201" t="s">
        <v>152</v>
      </c>
      <c r="B22" s="199" t="s">
        <v>153</v>
      </c>
      <c r="C22" s="113">
        <v>1.3360014125125066</v>
      </c>
      <c r="D22" s="115">
        <v>227</v>
      </c>
      <c r="E22" s="114">
        <v>159</v>
      </c>
      <c r="F22" s="114">
        <v>210</v>
      </c>
      <c r="G22" s="114">
        <v>177</v>
      </c>
      <c r="H22" s="140">
        <v>194</v>
      </c>
      <c r="I22" s="115">
        <v>33</v>
      </c>
      <c r="J22" s="116">
        <v>17.010309278350515</v>
      </c>
    </row>
    <row r="23" spans="1:15" s="110" customFormat="1" ht="24.95" customHeight="1" x14ac:dyDescent="0.2">
      <c r="A23" s="193" t="s">
        <v>154</v>
      </c>
      <c r="B23" s="199" t="s">
        <v>155</v>
      </c>
      <c r="C23" s="113">
        <v>1.1005826614089813</v>
      </c>
      <c r="D23" s="115">
        <v>187</v>
      </c>
      <c r="E23" s="114">
        <v>155</v>
      </c>
      <c r="F23" s="114">
        <v>195</v>
      </c>
      <c r="G23" s="114">
        <v>144</v>
      </c>
      <c r="H23" s="140">
        <v>220</v>
      </c>
      <c r="I23" s="115">
        <v>-33</v>
      </c>
      <c r="J23" s="116">
        <v>-15</v>
      </c>
    </row>
    <row r="24" spans="1:15" s="110" customFormat="1" ht="24.95" customHeight="1" x14ac:dyDescent="0.2">
      <c r="A24" s="193" t="s">
        <v>156</v>
      </c>
      <c r="B24" s="199" t="s">
        <v>221</v>
      </c>
      <c r="C24" s="113">
        <v>4.6377493967394505</v>
      </c>
      <c r="D24" s="115">
        <v>788</v>
      </c>
      <c r="E24" s="114">
        <v>552</v>
      </c>
      <c r="F24" s="114">
        <v>711</v>
      </c>
      <c r="G24" s="114">
        <v>569</v>
      </c>
      <c r="H24" s="140">
        <v>688</v>
      </c>
      <c r="I24" s="115">
        <v>100</v>
      </c>
      <c r="J24" s="116">
        <v>14.534883720930232</v>
      </c>
    </row>
    <row r="25" spans="1:15" s="110" customFormat="1" ht="24.95" customHeight="1" x14ac:dyDescent="0.2">
      <c r="A25" s="193" t="s">
        <v>222</v>
      </c>
      <c r="B25" s="204" t="s">
        <v>159</v>
      </c>
      <c r="C25" s="113">
        <v>4.7966570537343296</v>
      </c>
      <c r="D25" s="115">
        <v>815</v>
      </c>
      <c r="E25" s="114">
        <v>798</v>
      </c>
      <c r="F25" s="114">
        <v>1042</v>
      </c>
      <c r="G25" s="114">
        <v>842</v>
      </c>
      <c r="H25" s="140">
        <v>830</v>
      </c>
      <c r="I25" s="115">
        <v>-15</v>
      </c>
      <c r="J25" s="116">
        <v>-1.8072289156626506</v>
      </c>
    </row>
    <row r="26" spans="1:15" s="110" customFormat="1" ht="24.95" customHeight="1" x14ac:dyDescent="0.2">
      <c r="A26" s="201">
        <v>782.78300000000002</v>
      </c>
      <c r="B26" s="203" t="s">
        <v>160</v>
      </c>
      <c r="C26" s="113">
        <v>6.6446942498970039</v>
      </c>
      <c r="D26" s="115">
        <v>1129</v>
      </c>
      <c r="E26" s="114">
        <v>1261</v>
      </c>
      <c r="F26" s="114">
        <v>1172</v>
      </c>
      <c r="G26" s="114">
        <v>1152</v>
      </c>
      <c r="H26" s="140">
        <v>1244</v>
      </c>
      <c r="I26" s="115">
        <v>-115</v>
      </c>
      <c r="J26" s="116">
        <v>-9.244372990353698</v>
      </c>
    </row>
    <row r="27" spans="1:15" s="110" customFormat="1" ht="24.95" customHeight="1" x14ac:dyDescent="0.2">
      <c r="A27" s="193" t="s">
        <v>161</v>
      </c>
      <c r="B27" s="199" t="s">
        <v>162</v>
      </c>
      <c r="C27" s="113">
        <v>3.5607086104408214</v>
      </c>
      <c r="D27" s="115">
        <v>605</v>
      </c>
      <c r="E27" s="114">
        <v>350</v>
      </c>
      <c r="F27" s="114">
        <v>571</v>
      </c>
      <c r="G27" s="114">
        <v>297</v>
      </c>
      <c r="H27" s="140">
        <v>502</v>
      </c>
      <c r="I27" s="115">
        <v>103</v>
      </c>
      <c r="J27" s="116">
        <v>20.517928286852591</v>
      </c>
    </row>
    <row r="28" spans="1:15" s="110" customFormat="1" ht="24.95" customHeight="1" x14ac:dyDescent="0.2">
      <c r="A28" s="193" t="s">
        <v>163</v>
      </c>
      <c r="B28" s="199" t="s">
        <v>164</v>
      </c>
      <c r="C28" s="113">
        <v>2.1128832911541404</v>
      </c>
      <c r="D28" s="115">
        <v>359</v>
      </c>
      <c r="E28" s="114">
        <v>218</v>
      </c>
      <c r="F28" s="114">
        <v>839</v>
      </c>
      <c r="G28" s="114">
        <v>255</v>
      </c>
      <c r="H28" s="140">
        <v>491</v>
      </c>
      <c r="I28" s="115">
        <v>-132</v>
      </c>
      <c r="J28" s="116">
        <v>-26.883910386965375</v>
      </c>
    </row>
    <row r="29" spans="1:15" s="110" customFormat="1" ht="24.95" customHeight="1" x14ac:dyDescent="0.2">
      <c r="A29" s="193">
        <v>86</v>
      </c>
      <c r="B29" s="199" t="s">
        <v>165</v>
      </c>
      <c r="C29" s="113">
        <v>6.4975575304573008</v>
      </c>
      <c r="D29" s="115">
        <v>1104</v>
      </c>
      <c r="E29" s="114">
        <v>871</v>
      </c>
      <c r="F29" s="114">
        <v>1114</v>
      </c>
      <c r="G29" s="114">
        <v>794</v>
      </c>
      <c r="H29" s="140">
        <v>892</v>
      </c>
      <c r="I29" s="115">
        <v>212</v>
      </c>
      <c r="J29" s="116">
        <v>23.766816143497756</v>
      </c>
    </row>
    <row r="30" spans="1:15" s="110" customFormat="1" ht="24.95" customHeight="1" x14ac:dyDescent="0.2">
      <c r="A30" s="193">
        <v>87.88</v>
      </c>
      <c r="B30" s="204" t="s">
        <v>166</v>
      </c>
      <c r="C30" s="113">
        <v>5.3381201812724379</v>
      </c>
      <c r="D30" s="115">
        <v>907</v>
      </c>
      <c r="E30" s="114">
        <v>924</v>
      </c>
      <c r="F30" s="114">
        <v>1286</v>
      </c>
      <c r="G30" s="114">
        <v>730</v>
      </c>
      <c r="H30" s="140">
        <v>961</v>
      </c>
      <c r="I30" s="115">
        <v>-54</v>
      </c>
      <c r="J30" s="116">
        <v>-5.6191467221644125</v>
      </c>
    </row>
    <row r="31" spans="1:15" s="110" customFormat="1" ht="24.95" customHeight="1" x14ac:dyDescent="0.2">
      <c r="A31" s="193" t="s">
        <v>167</v>
      </c>
      <c r="B31" s="199" t="s">
        <v>168</v>
      </c>
      <c r="C31" s="113">
        <v>2.889765169795774</v>
      </c>
      <c r="D31" s="115">
        <v>491</v>
      </c>
      <c r="E31" s="114">
        <v>396</v>
      </c>
      <c r="F31" s="114">
        <v>643</v>
      </c>
      <c r="G31" s="114">
        <v>454</v>
      </c>
      <c r="H31" s="140">
        <v>559</v>
      </c>
      <c r="I31" s="115">
        <v>-68</v>
      </c>
      <c r="J31" s="116">
        <v>-12.164579606440071</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0.4531810958742864</v>
      </c>
      <c r="D34" s="115">
        <v>77</v>
      </c>
      <c r="E34" s="114">
        <v>130</v>
      </c>
      <c r="F34" s="114">
        <v>86</v>
      </c>
      <c r="G34" s="114">
        <v>76</v>
      </c>
      <c r="H34" s="140">
        <v>108</v>
      </c>
      <c r="I34" s="115">
        <v>-31</v>
      </c>
      <c r="J34" s="116">
        <v>-28.703703703703702</v>
      </c>
    </row>
    <row r="35" spans="1:10" s="110" customFormat="1" ht="24.95" customHeight="1" x14ac:dyDescent="0.2">
      <c r="A35" s="292" t="s">
        <v>171</v>
      </c>
      <c r="B35" s="293" t="s">
        <v>172</v>
      </c>
      <c r="C35" s="113">
        <v>32.629038902948622</v>
      </c>
      <c r="D35" s="115">
        <v>5544</v>
      </c>
      <c r="E35" s="114">
        <v>4381</v>
      </c>
      <c r="F35" s="114">
        <v>5594</v>
      </c>
      <c r="G35" s="114">
        <v>4350</v>
      </c>
      <c r="H35" s="140">
        <v>5907</v>
      </c>
      <c r="I35" s="115">
        <v>-363</v>
      </c>
      <c r="J35" s="116">
        <v>-6.1452513966480451</v>
      </c>
    </row>
    <row r="36" spans="1:10" s="110" customFormat="1" ht="24.95" customHeight="1" x14ac:dyDescent="0.2">
      <c r="A36" s="294" t="s">
        <v>173</v>
      </c>
      <c r="B36" s="295" t="s">
        <v>174</v>
      </c>
      <c r="C36" s="125">
        <v>66.917780001177093</v>
      </c>
      <c r="D36" s="143">
        <v>11370</v>
      </c>
      <c r="E36" s="144">
        <v>9795</v>
      </c>
      <c r="F36" s="144">
        <v>12637</v>
      </c>
      <c r="G36" s="144">
        <v>9045</v>
      </c>
      <c r="H36" s="145">
        <v>11409</v>
      </c>
      <c r="I36" s="143">
        <v>-39</v>
      </c>
      <c r="J36" s="146">
        <v>-0.3418353931107021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16991</v>
      </c>
      <c r="F11" s="264">
        <v>14307</v>
      </c>
      <c r="G11" s="264">
        <v>18317</v>
      </c>
      <c r="H11" s="264">
        <v>13471</v>
      </c>
      <c r="I11" s="265">
        <v>17425</v>
      </c>
      <c r="J11" s="263">
        <v>-434</v>
      </c>
      <c r="K11" s="266">
        <v>-2.490674318507891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27.755870755105644</v>
      </c>
      <c r="E13" s="115">
        <v>4716</v>
      </c>
      <c r="F13" s="114">
        <v>4623</v>
      </c>
      <c r="G13" s="114">
        <v>5717</v>
      </c>
      <c r="H13" s="114">
        <v>4363</v>
      </c>
      <c r="I13" s="140">
        <v>4885</v>
      </c>
      <c r="J13" s="115">
        <v>-169</v>
      </c>
      <c r="K13" s="116">
        <v>-3.4595701125895597</v>
      </c>
    </row>
    <row r="14" spans="1:17" ht="15.95" customHeight="1" x14ac:dyDescent="0.2">
      <c r="A14" s="306" t="s">
        <v>230</v>
      </c>
      <c r="B14" s="307"/>
      <c r="C14" s="308"/>
      <c r="D14" s="113">
        <v>56.32393620151845</v>
      </c>
      <c r="E14" s="115">
        <v>9570</v>
      </c>
      <c r="F14" s="114">
        <v>7658</v>
      </c>
      <c r="G14" s="114">
        <v>9955</v>
      </c>
      <c r="H14" s="114">
        <v>7095</v>
      </c>
      <c r="I14" s="140">
        <v>9852</v>
      </c>
      <c r="J14" s="115">
        <v>-282</v>
      </c>
      <c r="K14" s="116">
        <v>-2.8623629719853838</v>
      </c>
    </row>
    <row r="15" spans="1:17" ht="15.95" customHeight="1" x14ac:dyDescent="0.2">
      <c r="A15" s="306" t="s">
        <v>231</v>
      </c>
      <c r="B15" s="307"/>
      <c r="C15" s="308"/>
      <c r="D15" s="113">
        <v>8.4162203519510328</v>
      </c>
      <c r="E15" s="115">
        <v>1430</v>
      </c>
      <c r="F15" s="114">
        <v>1134</v>
      </c>
      <c r="G15" s="114">
        <v>1217</v>
      </c>
      <c r="H15" s="114">
        <v>1122</v>
      </c>
      <c r="I15" s="140">
        <v>1484</v>
      </c>
      <c r="J15" s="115">
        <v>-54</v>
      </c>
      <c r="K15" s="116">
        <v>-3.6388140161725069</v>
      </c>
    </row>
    <row r="16" spans="1:17" ht="15.95" customHeight="1" x14ac:dyDescent="0.2">
      <c r="A16" s="306" t="s">
        <v>232</v>
      </c>
      <c r="B16" s="307"/>
      <c r="C16" s="308"/>
      <c r="D16" s="113">
        <v>7.368606909540345</v>
      </c>
      <c r="E16" s="115">
        <v>1252</v>
      </c>
      <c r="F16" s="114">
        <v>885</v>
      </c>
      <c r="G16" s="114">
        <v>1405</v>
      </c>
      <c r="H16" s="114">
        <v>879</v>
      </c>
      <c r="I16" s="140">
        <v>1199</v>
      </c>
      <c r="J16" s="115">
        <v>53</v>
      </c>
      <c r="K16" s="116">
        <v>4.4203502919099247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1.3242304749573304</v>
      </c>
      <c r="E18" s="115">
        <v>225</v>
      </c>
      <c r="F18" s="114">
        <v>133</v>
      </c>
      <c r="G18" s="114">
        <v>121</v>
      </c>
      <c r="H18" s="114">
        <v>75</v>
      </c>
      <c r="I18" s="140">
        <v>181</v>
      </c>
      <c r="J18" s="115">
        <v>44</v>
      </c>
      <c r="K18" s="116">
        <v>24.30939226519337</v>
      </c>
    </row>
    <row r="19" spans="1:11" ht="14.1" customHeight="1" x14ac:dyDescent="0.2">
      <c r="A19" s="306" t="s">
        <v>235</v>
      </c>
      <c r="B19" s="307" t="s">
        <v>236</v>
      </c>
      <c r="C19" s="308"/>
      <c r="D19" s="113">
        <v>0.17656406332764404</v>
      </c>
      <c r="E19" s="115">
        <v>30</v>
      </c>
      <c r="F19" s="114">
        <v>57</v>
      </c>
      <c r="G19" s="114">
        <v>60</v>
      </c>
      <c r="H19" s="114">
        <v>28</v>
      </c>
      <c r="I19" s="140">
        <v>37</v>
      </c>
      <c r="J19" s="115">
        <v>-7</v>
      </c>
      <c r="K19" s="116">
        <v>-18.918918918918919</v>
      </c>
    </row>
    <row r="20" spans="1:11" ht="14.1" customHeight="1" x14ac:dyDescent="0.2">
      <c r="A20" s="306">
        <v>12</v>
      </c>
      <c r="B20" s="307" t="s">
        <v>237</v>
      </c>
      <c r="C20" s="308"/>
      <c r="D20" s="113">
        <v>0.75334000353128128</v>
      </c>
      <c r="E20" s="115">
        <v>128</v>
      </c>
      <c r="F20" s="114">
        <v>173</v>
      </c>
      <c r="G20" s="114">
        <v>167</v>
      </c>
      <c r="H20" s="114">
        <v>125</v>
      </c>
      <c r="I20" s="140">
        <v>150</v>
      </c>
      <c r="J20" s="115">
        <v>-22</v>
      </c>
      <c r="K20" s="116">
        <v>-14.666666666666666</v>
      </c>
    </row>
    <row r="21" spans="1:11" ht="14.1" customHeight="1" x14ac:dyDescent="0.2">
      <c r="A21" s="306">
        <v>21</v>
      </c>
      <c r="B21" s="307" t="s">
        <v>238</v>
      </c>
      <c r="C21" s="308"/>
      <c r="D21" s="113">
        <v>0.17067859455005591</v>
      </c>
      <c r="E21" s="115">
        <v>29</v>
      </c>
      <c r="F21" s="114">
        <v>30</v>
      </c>
      <c r="G21" s="114">
        <v>21</v>
      </c>
      <c r="H21" s="114">
        <v>25</v>
      </c>
      <c r="I21" s="140">
        <v>28</v>
      </c>
      <c r="J21" s="115">
        <v>1</v>
      </c>
      <c r="K21" s="116">
        <v>3.5714285714285716</v>
      </c>
    </row>
    <row r="22" spans="1:11" ht="14.1" customHeight="1" x14ac:dyDescent="0.2">
      <c r="A22" s="306">
        <v>22</v>
      </c>
      <c r="B22" s="307" t="s">
        <v>239</v>
      </c>
      <c r="C22" s="308"/>
      <c r="D22" s="113">
        <v>2.1423106350420813</v>
      </c>
      <c r="E22" s="115">
        <v>364</v>
      </c>
      <c r="F22" s="114">
        <v>337</v>
      </c>
      <c r="G22" s="114">
        <v>513</v>
      </c>
      <c r="H22" s="114">
        <v>318</v>
      </c>
      <c r="I22" s="140">
        <v>405</v>
      </c>
      <c r="J22" s="115">
        <v>-41</v>
      </c>
      <c r="K22" s="116">
        <v>-10.123456790123457</v>
      </c>
    </row>
    <row r="23" spans="1:11" ht="14.1" customHeight="1" x14ac:dyDescent="0.2">
      <c r="A23" s="306">
        <v>23</v>
      </c>
      <c r="B23" s="307" t="s">
        <v>240</v>
      </c>
      <c r="C23" s="308"/>
      <c r="D23" s="113">
        <v>0.65917250308987108</v>
      </c>
      <c r="E23" s="115">
        <v>112</v>
      </c>
      <c r="F23" s="114">
        <v>131</v>
      </c>
      <c r="G23" s="114">
        <v>201</v>
      </c>
      <c r="H23" s="114">
        <v>117</v>
      </c>
      <c r="I23" s="140">
        <v>164</v>
      </c>
      <c r="J23" s="115">
        <v>-52</v>
      </c>
      <c r="K23" s="116">
        <v>-31.707317073170731</v>
      </c>
    </row>
    <row r="24" spans="1:11" ht="14.1" customHeight="1" x14ac:dyDescent="0.2">
      <c r="A24" s="306">
        <v>24</v>
      </c>
      <c r="B24" s="307" t="s">
        <v>241</v>
      </c>
      <c r="C24" s="308"/>
      <c r="D24" s="113">
        <v>8.4397622270613848</v>
      </c>
      <c r="E24" s="115">
        <v>1434</v>
      </c>
      <c r="F24" s="114">
        <v>1253</v>
      </c>
      <c r="G24" s="114">
        <v>1452</v>
      </c>
      <c r="H24" s="114">
        <v>1238</v>
      </c>
      <c r="I24" s="140">
        <v>1648</v>
      </c>
      <c r="J24" s="115">
        <v>-214</v>
      </c>
      <c r="K24" s="116">
        <v>-12.985436893203884</v>
      </c>
    </row>
    <row r="25" spans="1:11" ht="14.1" customHeight="1" x14ac:dyDescent="0.2">
      <c r="A25" s="306">
        <v>25</v>
      </c>
      <c r="B25" s="307" t="s">
        <v>242</v>
      </c>
      <c r="C25" s="308"/>
      <c r="D25" s="113">
        <v>7.2450120652109939</v>
      </c>
      <c r="E25" s="115">
        <v>1231</v>
      </c>
      <c r="F25" s="114">
        <v>862</v>
      </c>
      <c r="G25" s="114">
        <v>1193</v>
      </c>
      <c r="H25" s="114">
        <v>724</v>
      </c>
      <c r="I25" s="140">
        <v>1308</v>
      </c>
      <c r="J25" s="115">
        <v>-77</v>
      </c>
      <c r="K25" s="116">
        <v>-5.8868501529051986</v>
      </c>
    </row>
    <row r="26" spans="1:11" ht="14.1" customHeight="1" x14ac:dyDescent="0.2">
      <c r="A26" s="306">
        <v>26</v>
      </c>
      <c r="B26" s="307" t="s">
        <v>243</v>
      </c>
      <c r="C26" s="308"/>
      <c r="D26" s="113">
        <v>3.4312282973338828</v>
      </c>
      <c r="E26" s="115">
        <v>583</v>
      </c>
      <c r="F26" s="114">
        <v>309</v>
      </c>
      <c r="G26" s="114">
        <v>492</v>
      </c>
      <c r="H26" s="114">
        <v>313</v>
      </c>
      <c r="I26" s="140">
        <v>522</v>
      </c>
      <c r="J26" s="115">
        <v>61</v>
      </c>
      <c r="K26" s="116">
        <v>11.685823754789272</v>
      </c>
    </row>
    <row r="27" spans="1:11" ht="14.1" customHeight="1" x14ac:dyDescent="0.2">
      <c r="A27" s="306">
        <v>27</v>
      </c>
      <c r="B27" s="307" t="s">
        <v>244</v>
      </c>
      <c r="C27" s="308"/>
      <c r="D27" s="113">
        <v>2.7014301689129541</v>
      </c>
      <c r="E27" s="115">
        <v>459</v>
      </c>
      <c r="F27" s="114">
        <v>375</v>
      </c>
      <c r="G27" s="114">
        <v>408</v>
      </c>
      <c r="H27" s="114">
        <v>387</v>
      </c>
      <c r="I27" s="140">
        <v>551</v>
      </c>
      <c r="J27" s="115">
        <v>-92</v>
      </c>
      <c r="K27" s="116">
        <v>-16.696914700544465</v>
      </c>
    </row>
    <row r="28" spans="1:11" ht="14.1" customHeight="1" x14ac:dyDescent="0.2">
      <c r="A28" s="306">
        <v>28</v>
      </c>
      <c r="B28" s="307" t="s">
        <v>245</v>
      </c>
      <c r="C28" s="308"/>
      <c r="D28" s="113">
        <v>0.27073156376905422</v>
      </c>
      <c r="E28" s="115">
        <v>46</v>
      </c>
      <c r="F28" s="114">
        <v>40</v>
      </c>
      <c r="G28" s="114">
        <v>62</v>
      </c>
      <c r="H28" s="114">
        <v>40</v>
      </c>
      <c r="I28" s="140">
        <v>43</v>
      </c>
      <c r="J28" s="115">
        <v>3</v>
      </c>
      <c r="K28" s="116">
        <v>6.9767441860465116</v>
      </c>
    </row>
    <row r="29" spans="1:11" ht="14.1" customHeight="1" x14ac:dyDescent="0.2">
      <c r="A29" s="306">
        <v>29</v>
      </c>
      <c r="B29" s="307" t="s">
        <v>246</v>
      </c>
      <c r="C29" s="308"/>
      <c r="D29" s="113">
        <v>4.2610793949738097</v>
      </c>
      <c r="E29" s="115">
        <v>724</v>
      </c>
      <c r="F29" s="114">
        <v>620</v>
      </c>
      <c r="G29" s="114">
        <v>755</v>
      </c>
      <c r="H29" s="114">
        <v>656</v>
      </c>
      <c r="I29" s="140">
        <v>746</v>
      </c>
      <c r="J29" s="115">
        <v>-22</v>
      </c>
      <c r="K29" s="116">
        <v>-2.9490616621983916</v>
      </c>
    </row>
    <row r="30" spans="1:11" ht="14.1" customHeight="1" x14ac:dyDescent="0.2">
      <c r="A30" s="306" t="s">
        <v>247</v>
      </c>
      <c r="B30" s="307" t="s">
        <v>248</v>
      </c>
      <c r="C30" s="308"/>
      <c r="D30" s="113">
        <v>1.6302748513919134</v>
      </c>
      <c r="E30" s="115">
        <v>277</v>
      </c>
      <c r="F30" s="114" t="s">
        <v>514</v>
      </c>
      <c r="G30" s="114">
        <v>311</v>
      </c>
      <c r="H30" s="114">
        <v>318</v>
      </c>
      <c r="I30" s="140">
        <v>317</v>
      </c>
      <c r="J30" s="115">
        <v>-40</v>
      </c>
      <c r="K30" s="116">
        <v>-12.618296529968454</v>
      </c>
    </row>
    <row r="31" spans="1:11" ht="14.1" customHeight="1" x14ac:dyDescent="0.2">
      <c r="A31" s="306" t="s">
        <v>249</v>
      </c>
      <c r="B31" s="307" t="s">
        <v>250</v>
      </c>
      <c r="C31" s="308"/>
      <c r="D31" s="113">
        <v>2.6072626684715439</v>
      </c>
      <c r="E31" s="115">
        <v>443</v>
      </c>
      <c r="F31" s="114">
        <v>371</v>
      </c>
      <c r="G31" s="114">
        <v>435</v>
      </c>
      <c r="H31" s="114">
        <v>335</v>
      </c>
      <c r="I31" s="140">
        <v>426</v>
      </c>
      <c r="J31" s="115">
        <v>17</v>
      </c>
      <c r="K31" s="116">
        <v>3.9906103286384975</v>
      </c>
    </row>
    <row r="32" spans="1:11" ht="14.1" customHeight="1" x14ac:dyDescent="0.2">
      <c r="A32" s="306">
        <v>31</v>
      </c>
      <c r="B32" s="307" t="s">
        <v>251</v>
      </c>
      <c r="C32" s="308"/>
      <c r="D32" s="113">
        <v>0.5708904714260491</v>
      </c>
      <c r="E32" s="115">
        <v>97</v>
      </c>
      <c r="F32" s="114">
        <v>44</v>
      </c>
      <c r="G32" s="114">
        <v>78</v>
      </c>
      <c r="H32" s="114">
        <v>52</v>
      </c>
      <c r="I32" s="140">
        <v>85</v>
      </c>
      <c r="J32" s="115">
        <v>12</v>
      </c>
      <c r="K32" s="116">
        <v>14.117647058823529</v>
      </c>
    </row>
    <row r="33" spans="1:11" ht="14.1" customHeight="1" x14ac:dyDescent="0.2">
      <c r="A33" s="306">
        <v>32</v>
      </c>
      <c r="B33" s="307" t="s">
        <v>252</v>
      </c>
      <c r="C33" s="308"/>
      <c r="D33" s="113">
        <v>2.5601789182508385</v>
      </c>
      <c r="E33" s="115">
        <v>435</v>
      </c>
      <c r="F33" s="114">
        <v>517</v>
      </c>
      <c r="G33" s="114">
        <v>423</v>
      </c>
      <c r="H33" s="114">
        <v>459</v>
      </c>
      <c r="I33" s="140">
        <v>363</v>
      </c>
      <c r="J33" s="115">
        <v>72</v>
      </c>
      <c r="K33" s="116">
        <v>19.834710743801654</v>
      </c>
    </row>
    <row r="34" spans="1:11" ht="14.1" customHeight="1" x14ac:dyDescent="0.2">
      <c r="A34" s="306">
        <v>33</v>
      </c>
      <c r="B34" s="307" t="s">
        <v>253</v>
      </c>
      <c r="C34" s="308"/>
      <c r="D34" s="113">
        <v>1.7656406332764405</v>
      </c>
      <c r="E34" s="115">
        <v>300</v>
      </c>
      <c r="F34" s="114">
        <v>235</v>
      </c>
      <c r="G34" s="114">
        <v>323</v>
      </c>
      <c r="H34" s="114">
        <v>198</v>
      </c>
      <c r="I34" s="140">
        <v>244</v>
      </c>
      <c r="J34" s="115">
        <v>56</v>
      </c>
      <c r="K34" s="116">
        <v>22.950819672131146</v>
      </c>
    </row>
    <row r="35" spans="1:11" ht="14.1" customHeight="1" x14ac:dyDescent="0.2">
      <c r="A35" s="306">
        <v>34</v>
      </c>
      <c r="B35" s="307" t="s">
        <v>254</v>
      </c>
      <c r="C35" s="308"/>
      <c r="D35" s="113">
        <v>2.1128832911541404</v>
      </c>
      <c r="E35" s="115">
        <v>359</v>
      </c>
      <c r="F35" s="114">
        <v>212</v>
      </c>
      <c r="G35" s="114">
        <v>264</v>
      </c>
      <c r="H35" s="114">
        <v>248</v>
      </c>
      <c r="I35" s="140">
        <v>413</v>
      </c>
      <c r="J35" s="115">
        <v>-54</v>
      </c>
      <c r="K35" s="116">
        <v>-13.075060532687651</v>
      </c>
    </row>
    <row r="36" spans="1:11" ht="14.1" customHeight="1" x14ac:dyDescent="0.2">
      <c r="A36" s="306">
        <v>41</v>
      </c>
      <c r="B36" s="307" t="s">
        <v>255</v>
      </c>
      <c r="C36" s="308"/>
      <c r="D36" s="113">
        <v>0.44141015831911012</v>
      </c>
      <c r="E36" s="115">
        <v>75</v>
      </c>
      <c r="F36" s="114">
        <v>82</v>
      </c>
      <c r="G36" s="114">
        <v>117</v>
      </c>
      <c r="H36" s="114">
        <v>52</v>
      </c>
      <c r="I36" s="140">
        <v>105</v>
      </c>
      <c r="J36" s="115">
        <v>-30</v>
      </c>
      <c r="K36" s="116">
        <v>-28.571428571428573</v>
      </c>
    </row>
    <row r="37" spans="1:11" ht="14.1" customHeight="1" x14ac:dyDescent="0.2">
      <c r="A37" s="306">
        <v>42</v>
      </c>
      <c r="B37" s="307" t="s">
        <v>256</v>
      </c>
      <c r="C37" s="308"/>
      <c r="D37" s="113" t="s">
        <v>514</v>
      </c>
      <c r="E37" s="115" t="s">
        <v>514</v>
      </c>
      <c r="F37" s="114" t="s">
        <v>514</v>
      </c>
      <c r="G37" s="114" t="s">
        <v>514</v>
      </c>
      <c r="H37" s="114">
        <v>15</v>
      </c>
      <c r="I37" s="140">
        <v>14</v>
      </c>
      <c r="J37" s="115" t="s">
        <v>514</v>
      </c>
      <c r="K37" s="116" t="s">
        <v>514</v>
      </c>
    </row>
    <row r="38" spans="1:11" ht="14.1" customHeight="1" x14ac:dyDescent="0.2">
      <c r="A38" s="306">
        <v>43</v>
      </c>
      <c r="B38" s="307" t="s">
        <v>257</v>
      </c>
      <c r="C38" s="308"/>
      <c r="D38" s="113">
        <v>1.3771996939556235</v>
      </c>
      <c r="E38" s="115">
        <v>234</v>
      </c>
      <c r="F38" s="114">
        <v>153</v>
      </c>
      <c r="G38" s="114">
        <v>195</v>
      </c>
      <c r="H38" s="114">
        <v>129</v>
      </c>
      <c r="I38" s="140">
        <v>160</v>
      </c>
      <c r="J38" s="115">
        <v>74</v>
      </c>
      <c r="K38" s="116">
        <v>46.25</v>
      </c>
    </row>
    <row r="39" spans="1:11" ht="14.1" customHeight="1" x14ac:dyDescent="0.2">
      <c r="A39" s="306">
        <v>51</v>
      </c>
      <c r="B39" s="307" t="s">
        <v>258</v>
      </c>
      <c r="C39" s="308"/>
      <c r="D39" s="113">
        <v>8.5751280089459119</v>
      </c>
      <c r="E39" s="115">
        <v>1457</v>
      </c>
      <c r="F39" s="114">
        <v>1388</v>
      </c>
      <c r="G39" s="114">
        <v>1707</v>
      </c>
      <c r="H39" s="114">
        <v>1377</v>
      </c>
      <c r="I39" s="140">
        <v>1613</v>
      </c>
      <c r="J39" s="115">
        <v>-156</v>
      </c>
      <c r="K39" s="116">
        <v>-9.6714197148171106</v>
      </c>
    </row>
    <row r="40" spans="1:11" ht="14.1" customHeight="1" x14ac:dyDescent="0.2">
      <c r="A40" s="306" t="s">
        <v>259</v>
      </c>
      <c r="B40" s="307" t="s">
        <v>260</v>
      </c>
      <c r="C40" s="308"/>
      <c r="D40" s="113">
        <v>8.0336648814078035</v>
      </c>
      <c r="E40" s="115">
        <v>1365</v>
      </c>
      <c r="F40" s="114">
        <v>1302</v>
      </c>
      <c r="G40" s="114">
        <v>1599</v>
      </c>
      <c r="H40" s="114">
        <v>1288</v>
      </c>
      <c r="I40" s="140">
        <v>1524</v>
      </c>
      <c r="J40" s="115">
        <v>-159</v>
      </c>
      <c r="K40" s="116">
        <v>-10.433070866141732</v>
      </c>
    </row>
    <row r="41" spans="1:11" ht="14.1" customHeight="1" x14ac:dyDescent="0.2">
      <c r="A41" s="306"/>
      <c r="B41" s="307" t="s">
        <v>261</v>
      </c>
      <c r="C41" s="308"/>
      <c r="D41" s="113">
        <v>6.6505797186745923</v>
      </c>
      <c r="E41" s="115">
        <v>1130</v>
      </c>
      <c r="F41" s="114">
        <v>1094</v>
      </c>
      <c r="G41" s="114">
        <v>1335</v>
      </c>
      <c r="H41" s="114">
        <v>1078</v>
      </c>
      <c r="I41" s="140">
        <v>1295</v>
      </c>
      <c r="J41" s="115">
        <v>-165</v>
      </c>
      <c r="K41" s="116">
        <v>-12.741312741312742</v>
      </c>
    </row>
    <row r="42" spans="1:11" ht="14.1" customHeight="1" x14ac:dyDescent="0.2">
      <c r="A42" s="306">
        <v>52</v>
      </c>
      <c r="B42" s="307" t="s">
        <v>262</v>
      </c>
      <c r="C42" s="308"/>
      <c r="D42" s="113">
        <v>3.7255017362132894</v>
      </c>
      <c r="E42" s="115">
        <v>633</v>
      </c>
      <c r="F42" s="114">
        <v>801</v>
      </c>
      <c r="G42" s="114">
        <v>628</v>
      </c>
      <c r="H42" s="114">
        <v>637</v>
      </c>
      <c r="I42" s="140">
        <v>737</v>
      </c>
      <c r="J42" s="115">
        <v>-104</v>
      </c>
      <c r="K42" s="116">
        <v>-14.111261872455902</v>
      </c>
    </row>
    <row r="43" spans="1:11" ht="14.1" customHeight="1" x14ac:dyDescent="0.2">
      <c r="A43" s="306" t="s">
        <v>263</v>
      </c>
      <c r="B43" s="307" t="s">
        <v>264</v>
      </c>
      <c r="C43" s="308"/>
      <c r="D43" s="113">
        <v>3.2782061091165913</v>
      </c>
      <c r="E43" s="115">
        <v>557</v>
      </c>
      <c r="F43" s="114">
        <v>723</v>
      </c>
      <c r="G43" s="114">
        <v>553</v>
      </c>
      <c r="H43" s="114">
        <v>574</v>
      </c>
      <c r="I43" s="140">
        <v>669</v>
      </c>
      <c r="J43" s="115">
        <v>-112</v>
      </c>
      <c r="K43" s="116">
        <v>-16.741405082212257</v>
      </c>
    </row>
    <row r="44" spans="1:11" ht="14.1" customHeight="1" x14ac:dyDescent="0.2">
      <c r="A44" s="306">
        <v>53</v>
      </c>
      <c r="B44" s="307" t="s">
        <v>265</v>
      </c>
      <c r="C44" s="308"/>
      <c r="D44" s="113">
        <v>1.0652698487434524</v>
      </c>
      <c r="E44" s="115">
        <v>181</v>
      </c>
      <c r="F44" s="114">
        <v>125</v>
      </c>
      <c r="G44" s="114">
        <v>192</v>
      </c>
      <c r="H44" s="114">
        <v>125</v>
      </c>
      <c r="I44" s="140">
        <v>91</v>
      </c>
      <c r="J44" s="115">
        <v>90</v>
      </c>
      <c r="K44" s="116">
        <v>98.901098901098905</v>
      </c>
    </row>
    <row r="45" spans="1:11" ht="14.1" customHeight="1" x14ac:dyDescent="0.2">
      <c r="A45" s="306" t="s">
        <v>266</v>
      </c>
      <c r="B45" s="307" t="s">
        <v>267</v>
      </c>
      <c r="C45" s="308"/>
      <c r="D45" s="113">
        <v>1.0064151609675711</v>
      </c>
      <c r="E45" s="115">
        <v>171</v>
      </c>
      <c r="F45" s="114">
        <v>114</v>
      </c>
      <c r="G45" s="114">
        <v>183</v>
      </c>
      <c r="H45" s="114">
        <v>108</v>
      </c>
      <c r="I45" s="140">
        <v>84</v>
      </c>
      <c r="J45" s="115">
        <v>87</v>
      </c>
      <c r="K45" s="116">
        <v>103.57142857142857</v>
      </c>
    </row>
    <row r="46" spans="1:11" ht="14.1" customHeight="1" x14ac:dyDescent="0.2">
      <c r="A46" s="306">
        <v>54</v>
      </c>
      <c r="B46" s="307" t="s">
        <v>268</v>
      </c>
      <c r="C46" s="308"/>
      <c r="D46" s="113">
        <v>3.06044376434583</v>
      </c>
      <c r="E46" s="115">
        <v>520</v>
      </c>
      <c r="F46" s="114">
        <v>526</v>
      </c>
      <c r="G46" s="114">
        <v>539</v>
      </c>
      <c r="H46" s="114">
        <v>497</v>
      </c>
      <c r="I46" s="140">
        <v>551</v>
      </c>
      <c r="J46" s="115">
        <v>-31</v>
      </c>
      <c r="K46" s="116">
        <v>-5.626134301270417</v>
      </c>
    </row>
    <row r="47" spans="1:11" ht="14.1" customHeight="1" x14ac:dyDescent="0.2">
      <c r="A47" s="306">
        <v>61</v>
      </c>
      <c r="B47" s="307" t="s">
        <v>269</v>
      </c>
      <c r="C47" s="308"/>
      <c r="D47" s="113">
        <v>2.2541345418162555</v>
      </c>
      <c r="E47" s="115">
        <v>383</v>
      </c>
      <c r="F47" s="114">
        <v>297</v>
      </c>
      <c r="G47" s="114">
        <v>406</v>
      </c>
      <c r="H47" s="114">
        <v>287</v>
      </c>
      <c r="I47" s="140">
        <v>394</v>
      </c>
      <c r="J47" s="115">
        <v>-11</v>
      </c>
      <c r="K47" s="116">
        <v>-2.7918781725888326</v>
      </c>
    </row>
    <row r="48" spans="1:11" ht="14.1" customHeight="1" x14ac:dyDescent="0.2">
      <c r="A48" s="306">
        <v>62</v>
      </c>
      <c r="B48" s="307" t="s">
        <v>270</v>
      </c>
      <c r="C48" s="308"/>
      <c r="D48" s="113">
        <v>7.2626684715437584</v>
      </c>
      <c r="E48" s="115">
        <v>1234</v>
      </c>
      <c r="F48" s="114">
        <v>1094</v>
      </c>
      <c r="G48" s="114">
        <v>1456</v>
      </c>
      <c r="H48" s="114">
        <v>1048</v>
      </c>
      <c r="I48" s="140">
        <v>1342</v>
      </c>
      <c r="J48" s="115">
        <v>-108</v>
      </c>
      <c r="K48" s="116">
        <v>-8.0476900149031305</v>
      </c>
    </row>
    <row r="49" spans="1:11" ht="14.1" customHeight="1" x14ac:dyDescent="0.2">
      <c r="A49" s="306">
        <v>63</v>
      </c>
      <c r="B49" s="307" t="s">
        <v>271</v>
      </c>
      <c r="C49" s="308"/>
      <c r="D49" s="113">
        <v>4.1374845506444586</v>
      </c>
      <c r="E49" s="115">
        <v>703</v>
      </c>
      <c r="F49" s="114">
        <v>704</v>
      </c>
      <c r="G49" s="114">
        <v>808</v>
      </c>
      <c r="H49" s="114">
        <v>534</v>
      </c>
      <c r="I49" s="140">
        <v>628</v>
      </c>
      <c r="J49" s="115">
        <v>75</v>
      </c>
      <c r="K49" s="116">
        <v>11.942675159235669</v>
      </c>
    </row>
    <row r="50" spans="1:11" ht="14.1" customHeight="1" x14ac:dyDescent="0.2">
      <c r="A50" s="306" t="s">
        <v>272</v>
      </c>
      <c r="B50" s="307" t="s">
        <v>273</v>
      </c>
      <c r="C50" s="308"/>
      <c r="D50" s="113">
        <v>1.0005296921899829</v>
      </c>
      <c r="E50" s="115">
        <v>170</v>
      </c>
      <c r="F50" s="114">
        <v>161</v>
      </c>
      <c r="G50" s="114">
        <v>230</v>
      </c>
      <c r="H50" s="114">
        <v>122</v>
      </c>
      <c r="I50" s="140">
        <v>151</v>
      </c>
      <c r="J50" s="115">
        <v>19</v>
      </c>
      <c r="K50" s="116">
        <v>12.582781456953642</v>
      </c>
    </row>
    <row r="51" spans="1:11" ht="14.1" customHeight="1" x14ac:dyDescent="0.2">
      <c r="A51" s="306" t="s">
        <v>274</v>
      </c>
      <c r="B51" s="307" t="s">
        <v>275</v>
      </c>
      <c r="C51" s="308"/>
      <c r="D51" s="113">
        <v>2.9603907951268318</v>
      </c>
      <c r="E51" s="115">
        <v>503</v>
      </c>
      <c r="F51" s="114">
        <v>505</v>
      </c>
      <c r="G51" s="114">
        <v>521</v>
      </c>
      <c r="H51" s="114">
        <v>384</v>
      </c>
      <c r="I51" s="140">
        <v>443</v>
      </c>
      <c r="J51" s="115">
        <v>60</v>
      </c>
      <c r="K51" s="116">
        <v>13.544018058690744</v>
      </c>
    </row>
    <row r="52" spans="1:11" ht="14.1" customHeight="1" x14ac:dyDescent="0.2">
      <c r="A52" s="306">
        <v>71</v>
      </c>
      <c r="B52" s="307" t="s">
        <v>276</v>
      </c>
      <c r="C52" s="308"/>
      <c r="D52" s="113">
        <v>8.7281501971632043</v>
      </c>
      <c r="E52" s="115">
        <v>1483</v>
      </c>
      <c r="F52" s="114">
        <v>1031</v>
      </c>
      <c r="G52" s="114">
        <v>1318</v>
      </c>
      <c r="H52" s="114">
        <v>1106</v>
      </c>
      <c r="I52" s="140">
        <v>1427</v>
      </c>
      <c r="J52" s="115">
        <v>56</v>
      </c>
      <c r="K52" s="116">
        <v>3.9243167484232657</v>
      </c>
    </row>
    <row r="53" spans="1:11" ht="14.1" customHeight="1" x14ac:dyDescent="0.2">
      <c r="A53" s="306" t="s">
        <v>277</v>
      </c>
      <c r="B53" s="307" t="s">
        <v>278</v>
      </c>
      <c r="C53" s="308"/>
      <c r="D53" s="113">
        <v>3.2605497027838268</v>
      </c>
      <c r="E53" s="115">
        <v>554</v>
      </c>
      <c r="F53" s="114">
        <v>433</v>
      </c>
      <c r="G53" s="114">
        <v>549</v>
      </c>
      <c r="H53" s="114">
        <v>443</v>
      </c>
      <c r="I53" s="140">
        <v>566</v>
      </c>
      <c r="J53" s="115">
        <v>-12</v>
      </c>
      <c r="K53" s="116">
        <v>-2.1201413427561837</v>
      </c>
    </row>
    <row r="54" spans="1:11" ht="14.1" customHeight="1" x14ac:dyDescent="0.2">
      <c r="A54" s="306" t="s">
        <v>279</v>
      </c>
      <c r="B54" s="307" t="s">
        <v>280</v>
      </c>
      <c r="C54" s="308"/>
      <c r="D54" s="113">
        <v>4.5612383026308043</v>
      </c>
      <c r="E54" s="115">
        <v>775</v>
      </c>
      <c r="F54" s="114">
        <v>500</v>
      </c>
      <c r="G54" s="114">
        <v>655</v>
      </c>
      <c r="H54" s="114">
        <v>572</v>
      </c>
      <c r="I54" s="140">
        <v>735</v>
      </c>
      <c r="J54" s="115">
        <v>40</v>
      </c>
      <c r="K54" s="116">
        <v>5.4421768707482991</v>
      </c>
    </row>
    <row r="55" spans="1:11" ht="14.1" customHeight="1" x14ac:dyDescent="0.2">
      <c r="A55" s="306">
        <v>72</v>
      </c>
      <c r="B55" s="307" t="s">
        <v>281</v>
      </c>
      <c r="C55" s="308"/>
      <c r="D55" s="113">
        <v>1.8715790712730269</v>
      </c>
      <c r="E55" s="115">
        <v>318</v>
      </c>
      <c r="F55" s="114">
        <v>252</v>
      </c>
      <c r="G55" s="114">
        <v>323</v>
      </c>
      <c r="H55" s="114">
        <v>262</v>
      </c>
      <c r="I55" s="140">
        <v>376</v>
      </c>
      <c r="J55" s="115">
        <v>-58</v>
      </c>
      <c r="K55" s="116">
        <v>-15.425531914893616</v>
      </c>
    </row>
    <row r="56" spans="1:11" ht="14.1" customHeight="1" x14ac:dyDescent="0.2">
      <c r="A56" s="306" t="s">
        <v>282</v>
      </c>
      <c r="B56" s="307" t="s">
        <v>283</v>
      </c>
      <c r="C56" s="308"/>
      <c r="D56" s="113">
        <v>0.81808016008475071</v>
      </c>
      <c r="E56" s="115">
        <v>139</v>
      </c>
      <c r="F56" s="114">
        <v>106</v>
      </c>
      <c r="G56" s="114">
        <v>153</v>
      </c>
      <c r="H56" s="114">
        <v>105</v>
      </c>
      <c r="I56" s="140">
        <v>182</v>
      </c>
      <c r="J56" s="115">
        <v>-43</v>
      </c>
      <c r="K56" s="116">
        <v>-23.626373626373628</v>
      </c>
    </row>
    <row r="57" spans="1:11" ht="14.1" customHeight="1" x14ac:dyDescent="0.2">
      <c r="A57" s="306" t="s">
        <v>284</v>
      </c>
      <c r="B57" s="307" t="s">
        <v>285</v>
      </c>
      <c r="C57" s="308"/>
      <c r="D57" s="113">
        <v>0.67682890942263552</v>
      </c>
      <c r="E57" s="115">
        <v>115</v>
      </c>
      <c r="F57" s="114">
        <v>98</v>
      </c>
      <c r="G57" s="114">
        <v>108</v>
      </c>
      <c r="H57" s="114">
        <v>111</v>
      </c>
      <c r="I57" s="140">
        <v>146</v>
      </c>
      <c r="J57" s="115">
        <v>-31</v>
      </c>
      <c r="K57" s="116">
        <v>-21.232876712328768</v>
      </c>
    </row>
    <row r="58" spans="1:11" ht="14.1" customHeight="1" x14ac:dyDescent="0.2">
      <c r="A58" s="306">
        <v>73</v>
      </c>
      <c r="B58" s="307" t="s">
        <v>286</v>
      </c>
      <c r="C58" s="308"/>
      <c r="D58" s="113">
        <v>1.9010064151609676</v>
      </c>
      <c r="E58" s="115">
        <v>323</v>
      </c>
      <c r="F58" s="114">
        <v>173</v>
      </c>
      <c r="G58" s="114">
        <v>233</v>
      </c>
      <c r="H58" s="114">
        <v>197</v>
      </c>
      <c r="I58" s="140">
        <v>285</v>
      </c>
      <c r="J58" s="115">
        <v>38</v>
      </c>
      <c r="K58" s="116">
        <v>13.333333333333334</v>
      </c>
    </row>
    <row r="59" spans="1:11" ht="14.1" customHeight="1" x14ac:dyDescent="0.2">
      <c r="A59" s="306" t="s">
        <v>287</v>
      </c>
      <c r="B59" s="307" t="s">
        <v>288</v>
      </c>
      <c r="C59" s="308"/>
      <c r="D59" s="113">
        <v>1.4007415690659761</v>
      </c>
      <c r="E59" s="115">
        <v>238</v>
      </c>
      <c r="F59" s="114">
        <v>148</v>
      </c>
      <c r="G59" s="114">
        <v>195</v>
      </c>
      <c r="H59" s="114">
        <v>148</v>
      </c>
      <c r="I59" s="140">
        <v>233</v>
      </c>
      <c r="J59" s="115">
        <v>5</v>
      </c>
      <c r="K59" s="116">
        <v>2.1459227467811157</v>
      </c>
    </row>
    <row r="60" spans="1:11" ht="14.1" customHeight="1" x14ac:dyDescent="0.2">
      <c r="A60" s="306">
        <v>81</v>
      </c>
      <c r="B60" s="307" t="s">
        <v>289</v>
      </c>
      <c r="C60" s="308"/>
      <c r="D60" s="113">
        <v>7.0802189394385264</v>
      </c>
      <c r="E60" s="115">
        <v>1203</v>
      </c>
      <c r="F60" s="114">
        <v>939</v>
      </c>
      <c r="G60" s="114">
        <v>1209</v>
      </c>
      <c r="H60" s="114">
        <v>824</v>
      </c>
      <c r="I60" s="140">
        <v>1007</v>
      </c>
      <c r="J60" s="115">
        <v>196</v>
      </c>
      <c r="K60" s="116">
        <v>19.463753723932474</v>
      </c>
    </row>
    <row r="61" spans="1:11" ht="14.1" customHeight="1" x14ac:dyDescent="0.2">
      <c r="A61" s="306" t="s">
        <v>290</v>
      </c>
      <c r="B61" s="307" t="s">
        <v>291</v>
      </c>
      <c r="C61" s="308"/>
      <c r="D61" s="113">
        <v>2.1540815725972573</v>
      </c>
      <c r="E61" s="115">
        <v>366</v>
      </c>
      <c r="F61" s="114">
        <v>275</v>
      </c>
      <c r="G61" s="114">
        <v>437</v>
      </c>
      <c r="H61" s="114">
        <v>211</v>
      </c>
      <c r="I61" s="140">
        <v>305</v>
      </c>
      <c r="J61" s="115">
        <v>61</v>
      </c>
      <c r="K61" s="116">
        <v>20</v>
      </c>
    </row>
    <row r="62" spans="1:11" ht="14.1" customHeight="1" x14ac:dyDescent="0.2">
      <c r="A62" s="306" t="s">
        <v>292</v>
      </c>
      <c r="B62" s="307" t="s">
        <v>293</v>
      </c>
      <c r="C62" s="308"/>
      <c r="D62" s="113">
        <v>2.5954917309163674</v>
      </c>
      <c r="E62" s="115">
        <v>441</v>
      </c>
      <c r="F62" s="114">
        <v>418</v>
      </c>
      <c r="G62" s="114">
        <v>478</v>
      </c>
      <c r="H62" s="114">
        <v>358</v>
      </c>
      <c r="I62" s="140">
        <v>363</v>
      </c>
      <c r="J62" s="115">
        <v>78</v>
      </c>
      <c r="K62" s="116">
        <v>21.487603305785125</v>
      </c>
    </row>
    <row r="63" spans="1:11" ht="14.1" customHeight="1" x14ac:dyDescent="0.2">
      <c r="A63" s="306"/>
      <c r="B63" s="307" t="s">
        <v>294</v>
      </c>
      <c r="C63" s="308"/>
      <c r="D63" s="113">
        <v>2.3541875110352541</v>
      </c>
      <c r="E63" s="115">
        <v>400</v>
      </c>
      <c r="F63" s="114">
        <v>338</v>
      </c>
      <c r="G63" s="114">
        <v>422</v>
      </c>
      <c r="H63" s="114">
        <v>336</v>
      </c>
      <c r="I63" s="140">
        <v>316</v>
      </c>
      <c r="J63" s="115">
        <v>84</v>
      </c>
      <c r="K63" s="116">
        <v>26.582278481012658</v>
      </c>
    </row>
    <row r="64" spans="1:11" ht="14.1" customHeight="1" x14ac:dyDescent="0.2">
      <c r="A64" s="306" t="s">
        <v>295</v>
      </c>
      <c r="B64" s="307" t="s">
        <v>296</v>
      </c>
      <c r="C64" s="308"/>
      <c r="D64" s="113">
        <v>0.92401859808133713</v>
      </c>
      <c r="E64" s="115">
        <v>157</v>
      </c>
      <c r="F64" s="114">
        <v>105</v>
      </c>
      <c r="G64" s="114">
        <v>115</v>
      </c>
      <c r="H64" s="114">
        <v>97</v>
      </c>
      <c r="I64" s="140">
        <v>128</v>
      </c>
      <c r="J64" s="115">
        <v>29</v>
      </c>
      <c r="K64" s="116">
        <v>22.65625</v>
      </c>
    </row>
    <row r="65" spans="1:11" ht="14.1" customHeight="1" x14ac:dyDescent="0.2">
      <c r="A65" s="306" t="s">
        <v>297</v>
      </c>
      <c r="B65" s="307" t="s">
        <v>298</v>
      </c>
      <c r="C65" s="308"/>
      <c r="D65" s="113">
        <v>0.68271437820022363</v>
      </c>
      <c r="E65" s="115">
        <v>116</v>
      </c>
      <c r="F65" s="114">
        <v>78</v>
      </c>
      <c r="G65" s="114">
        <v>93</v>
      </c>
      <c r="H65" s="114">
        <v>86</v>
      </c>
      <c r="I65" s="140">
        <v>104</v>
      </c>
      <c r="J65" s="115">
        <v>12</v>
      </c>
      <c r="K65" s="116">
        <v>11.538461538461538</v>
      </c>
    </row>
    <row r="66" spans="1:11" ht="14.1" customHeight="1" x14ac:dyDescent="0.2">
      <c r="A66" s="306">
        <v>82</v>
      </c>
      <c r="B66" s="307" t="s">
        <v>299</v>
      </c>
      <c r="C66" s="308"/>
      <c r="D66" s="113">
        <v>3.1546112647872402</v>
      </c>
      <c r="E66" s="115">
        <v>536</v>
      </c>
      <c r="F66" s="114">
        <v>557</v>
      </c>
      <c r="G66" s="114">
        <v>667</v>
      </c>
      <c r="H66" s="114">
        <v>439</v>
      </c>
      <c r="I66" s="140">
        <v>523</v>
      </c>
      <c r="J66" s="115">
        <v>13</v>
      </c>
      <c r="K66" s="116">
        <v>2.4856596558317401</v>
      </c>
    </row>
    <row r="67" spans="1:11" ht="14.1" customHeight="1" x14ac:dyDescent="0.2">
      <c r="A67" s="306" t="s">
        <v>300</v>
      </c>
      <c r="B67" s="307" t="s">
        <v>301</v>
      </c>
      <c r="C67" s="308"/>
      <c r="D67" s="113">
        <v>1.8244953210523218</v>
      </c>
      <c r="E67" s="115">
        <v>310</v>
      </c>
      <c r="F67" s="114">
        <v>423</v>
      </c>
      <c r="G67" s="114">
        <v>443</v>
      </c>
      <c r="H67" s="114">
        <v>288</v>
      </c>
      <c r="I67" s="140">
        <v>334</v>
      </c>
      <c r="J67" s="115">
        <v>-24</v>
      </c>
      <c r="K67" s="116">
        <v>-7.1856287425149699</v>
      </c>
    </row>
    <row r="68" spans="1:11" ht="14.1" customHeight="1" x14ac:dyDescent="0.2">
      <c r="A68" s="306" t="s">
        <v>302</v>
      </c>
      <c r="B68" s="307" t="s">
        <v>303</v>
      </c>
      <c r="C68" s="308"/>
      <c r="D68" s="113">
        <v>0.8121946913071626</v>
      </c>
      <c r="E68" s="115">
        <v>138</v>
      </c>
      <c r="F68" s="114">
        <v>81</v>
      </c>
      <c r="G68" s="114">
        <v>152</v>
      </c>
      <c r="H68" s="114">
        <v>114</v>
      </c>
      <c r="I68" s="140">
        <v>110</v>
      </c>
      <c r="J68" s="115">
        <v>28</v>
      </c>
      <c r="K68" s="116">
        <v>25.454545454545453</v>
      </c>
    </row>
    <row r="69" spans="1:11" ht="14.1" customHeight="1" x14ac:dyDescent="0.2">
      <c r="A69" s="306">
        <v>83</v>
      </c>
      <c r="B69" s="307" t="s">
        <v>304</v>
      </c>
      <c r="C69" s="308"/>
      <c r="D69" s="113">
        <v>4.3493614266376319</v>
      </c>
      <c r="E69" s="115">
        <v>739</v>
      </c>
      <c r="F69" s="114">
        <v>571</v>
      </c>
      <c r="G69" s="114">
        <v>1191</v>
      </c>
      <c r="H69" s="114">
        <v>554</v>
      </c>
      <c r="I69" s="140">
        <v>881</v>
      </c>
      <c r="J69" s="115">
        <v>-142</v>
      </c>
      <c r="K69" s="116">
        <v>-16.118047673098751</v>
      </c>
    </row>
    <row r="70" spans="1:11" ht="14.1" customHeight="1" x14ac:dyDescent="0.2">
      <c r="A70" s="306" t="s">
        <v>305</v>
      </c>
      <c r="B70" s="307" t="s">
        <v>306</v>
      </c>
      <c r="C70" s="308"/>
      <c r="D70" s="113">
        <v>3.1487257960096522</v>
      </c>
      <c r="E70" s="115">
        <v>535</v>
      </c>
      <c r="F70" s="114">
        <v>406</v>
      </c>
      <c r="G70" s="114">
        <v>941</v>
      </c>
      <c r="H70" s="114">
        <v>386</v>
      </c>
      <c r="I70" s="140">
        <v>684</v>
      </c>
      <c r="J70" s="115">
        <v>-149</v>
      </c>
      <c r="K70" s="116">
        <v>-21.783625730994153</v>
      </c>
    </row>
    <row r="71" spans="1:11" ht="14.1" customHeight="1" x14ac:dyDescent="0.2">
      <c r="A71" s="306"/>
      <c r="B71" s="307" t="s">
        <v>307</v>
      </c>
      <c r="C71" s="308"/>
      <c r="D71" s="113">
        <v>1.8127243834971456</v>
      </c>
      <c r="E71" s="115">
        <v>308</v>
      </c>
      <c r="F71" s="114">
        <v>207</v>
      </c>
      <c r="G71" s="114">
        <v>595</v>
      </c>
      <c r="H71" s="114">
        <v>221</v>
      </c>
      <c r="I71" s="140">
        <v>482</v>
      </c>
      <c r="J71" s="115">
        <v>-174</v>
      </c>
      <c r="K71" s="116">
        <v>-36.099585062240664</v>
      </c>
    </row>
    <row r="72" spans="1:11" ht="14.1" customHeight="1" x14ac:dyDescent="0.2">
      <c r="A72" s="306">
        <v>84</v>
      </c>
      <c r="B72" s="307" t="s">
        <v>308</v>
      </c>
      <c r="C72" s="308"/>
      <c r="D72" s="113">
        <v>0.8121946913071626</v>
      </c>
      <c r="E72" s="115">
        <v>138</v>
      </c>
      <c r="F72" s="114">
        <v>99</v>
      </c>
      <c r="G72" s="114">
        <v>485</v>
      </c>
      <c r="H72" s="114">
        <v>110</v>
      </c>
      <c r="I72" s="140">
        <v>152</v>
      </c>
      <c r="J72" s="115">
        <v>-14</v>
      </c>
      <c r="K72" s="116">
        <v>-9.2105263157894743</v>
      </c>
    </row>
    <row r="73" spans="1:11" ht="14.1" customHeight="1" x14ac:dyDescent="0.2">
      <c r="A73" s="306" t="s">
        <v>309</v>
      </c>
      <c r="B73" s="307" t="s">
        <v>310</v>
      </c>
      <c r="C73" s="308"/>
      <c r="D73" s="113">
        <v>0.15302218821729149</v>
      </c>
      <c r="E73" s="115">
        <v>26</v>
      </c>
      <c r="F73" s="114">
        <v>7</v>
      </c>
      <c r="G73" s="114">
        <v>214</v>
      </c>
      <c r="H73" s="114">
        <v>12</v>
      </c>
      <c r="I73" s="140">
        <v>23</v>
      </c>
      <c r="J73" s="115">
        <v>3</v>
      </c>
      <c r="K73" s="116">
        <v>13.043478260869565</v>
      </c>
    </row>
    <row r="74" spans="1:11" ht="14.1" customHeight="1" x14ac:dyDescent="0.2">
      <c r="A74" s="306" t="s">
        <v>311</v>
      </c>
      <c r="B74" s="307" t="s">
        <v>312</v>
      </c>
      <c r="C74" s="308"/>
      <c r="D74" s="113">
        <v>0.17656406332764404</v>
      </c>
      <c r="E74" s="115">
        <v>30</v>
      </c>
      <c r="F74" s="114">
        <v>25</v>
      </c>
      <c r="G74" s="114">
        <v>99</v>
      </c>
      <c r="H74" s="114">
        <v>27</v>
      </c>
      <c r="I74" s="140">
        <v>38</v>
      </c>
      <c r="J74" s="115">
        <v>-8</v>
      </c>
      <c r="K74" s="116">
        <v>-21.05263157894737</v>
      </c>
    </row>
    <row r="75" spans="1:11" ht="14.1" customHeight="1" x14ac:dyDescent="0.2">
      <c r="A75" s="306" t="s">
        <v>313</v>
      </c>
      <c r="B75" s="307" t="s">
        <v>314</v>
      </c>
      <c r="C75" s="308"/>
      <c r="D75" s="113">
        <v>8.8282031663822022E-2</v>
      </c>
      <c r="E75" s="115">
        <v>15</v>
      </c>
      <c r="F75" s="114">
        <v>14</v>
      </c>
      <c r="G75" s="114">
        <v>19</v>
      </c>
      <c r="H75" s="114">
        <v>12</v>
      </c>
      <c r="I75" s="140">
        <v>17</v>
      </c>
      <c r="J75" s="115">
        <v>-2</v>
      </c>
      <c r="K75" s="116">
        <v>-11.764705882352942</v>
      </c>
    </row>
    <row r="76" spans="1:11" ht="14.1" customHeight="1" x14ac:dyDescent="0.2">
      <c r="A76" s="306">
        <v>91</v>
      </c>
      <c r="B76" s="307" t="s">
        <v>315</v>
      </c>
      <c r="C76" s="308"/>
      <c r="D76" s="113">
        <v>6.4740156553469486E-2</v>
      </c>
      <c r="E76" s="115">
        <v>11</v>
      </c>
      <c r="F76" s="114">
        <v>28</v>
      </c>
      <c r="G76" s="114">
        <v>18</v>
      </c>
      <c r="H76" s="114">
        <v>12</v>
      </c>
      <c r="I76" s="140">
        <v>22</v>
      </c>
      <c r="J76" s="115">
        <v>-11</v>
      </c>
      <c r="K76" s="116">
        <v>-50</v>
      </c>
    </row>
    <row r="77" spans="1:11" ht="14.1" customHeight="1" x14ac:dyDescent="0.2">
      <c r="A77" s="306">
        <v>92</v>
      </c>
      <c r="B77" s="307" t="s">
        <v>316</v>
      </c>
      <c r="C77" s="308"/>
      <c r="D77" s="113">
        <v>0.91813312930374902</v>
      </c>
      <c r="E77" s="115">
        <v>156</v>
      </c>
      <c r="F77" s="114">
        <v>132</v>
      </c>
      <c r="G77" s="114">
        <v>179</v>
      </c>
      <c r="H77" s="114">
        <v>189</v>
      </c>
      <c r="I77" s="140">
        <v>166</v>
      </c>
      <c r="J77" s="115">
        <v>-10</v>
      </c>
      <c r="K77" s="116">
        <v>-6.024096385542169</v>
      </c>
    </row>
    <row r="78" spans="1:11" ht="14.1" customHeight="1" x14ac:dyDescent="0.2">
      <c r="A78" s="306">
        <v>93</v>
      </c>
      <c r="B78" s="307" t="s">
        <v>317</v>
      </c>
      <c r="C78" s="308"/>
      <c r="D78" s="113">
        <v>0.40021187687599319</v>
      </c>
      <c r="E78" s="115">
        <v>68</v>
      </c>
      <c r="F78" s="114">
        <v>46</v>
      </c>
      <c r="G78" s="114">
        <v>70</v>
      </c>
      <c r="H78" s="114">
        <v>44</v>
      </c>
      <c r="I78" s="140">
        <v>67</v>
      </c>
      <c r="J78" s="115">
        <v>1</v>
      </c>
      <c r="K78" s="116">
        <v>1.4925373134328359</v>
      </c>
    </row>
    <row r="79" spans="1:11" ht="14.1" customHeight="1" x14ac:dyDescent="0.2">
      <c r="A79" s="306">
        <v>94</v>
      </c>
      <c r="B79" s="307" t="s">
        <v>318</v>
      </c>
      <c r="C79" s="308"/>
      <c r="D79" s="113">
        <v>0.21776234477076098</v>
      </c>
      <c r="E79" s="115">
        <v>37</v>
      </c>
      <c r="F79" s="114">
        <v>23</v>
      </c>
      <c r="G79" s="114">
        <v>68</v>
      </c>
      <c r="H79" s="114">
        <v>46</v>
      </c>
      <c r="I79" s="140">
        <v>28</v>
      </c>
      <c r="J79" s="115">
        <v>9</v>
      </c>
      <c r="K79" s="116">
        <v>32.142857142857146</v>
      </c>
    </row>
    <row r="80" spans="1:11" ht="14.1" customHeight="1" x14ac:dyDescent="0.2">
      <c r="A80" s="306" t="s">
        <v>319</v>
      </c>
      <c r="B80" s="307" t="s">
        <v>320</v>
      </c>
      <c r="C80" s="308"/>
      <c r="D80" s="113" t="s">
        <v>514</v>
      </c>
      <c r="E80" s="115" t="s">
        <v>514</v>
      </c>
      <c r="F80" s="114" t="s">
        <v>514</v>
      </c>
      <c r="G80" s="114" t="s">
        <v>514</v>
      </c>
      <c r="H80" s="114">
        <v>0</v>
      </c>
      <c r="I80" s="140">
        <v>0</v>
      </c>
      <c r="J80" s="115" t="s">
        <v>514</v>
      </c>
      <c r="K80" s="116" t="s">
        <v>514</v>
      </c>
    </row>
    <row r="81" spans="1:11" ht="14.1" customHeight="1" x14ac:dyDescent="0.2">
      <c r="A81" s="310" t="s">
        <v>321</v>
      </c>
      <c r="B81" s="311" t="s">
        <v>334</v>
      </c>
      <c r="C81" s="312"/>
      <c r="D81" s="125">
        <v>0.13536578188452711</v>
      </c>
      <c r="E81" s="143">
        <v>23</v>
      </c>
      <c r="F81" s="144">
        <v>7</v>
      </c>
      <c r="G81" s="144">
        <v>23</v>
      </c>
      <c r="H81" s="144">
        <v>12</v>
      </c>
      <c r="I81" s="145">
        <v>5</v>
      </c>
      <c r="J81" s="143">
        <v>18</v>
      </c>
      <c r="K81" s="146" t="s">
        <v>515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180543</v>
      </c>
      <c r="C10" s="114">
        <v>96244</v>
      </c>
      <c r="D10" s="114">
        <v>84299</v>
      </c>
      <c r="E10" s="114">
        <v>145542</v>
      </c>
      <c r="F10" s="114">
        <v>33668</v>
      </c>
      <c r="G10" s="114">
        <v>23777</v>
      </c>
      <c r="H10" s="114">
        <v>48408</v>
      </c>
      <c r="I10" s="115">
        <v>53251</v>
      </c>
      <c r="J10" s="114">
        <v>34768</v>
      </c>
      <c r="K10" s="114">
        <v>18483</v>
      </c>
      <c r="L10" s="423">
        <v>11997</v>
      </c>
      <c r="M10" s="424">
        <v>12271</v>
      </c>
    </row>
    <row r="11" spans="1:13" ht="11.1" customHeight="1" x14ac:dyDescent="0.2">
      <c r="A11" s="422" t="s">
        <v>388</v>
      </c>
      <c r="B11" s="115">
        <v>182430</v>
      </c>
      <c r="C11" s="114">
        <v>97618</v>
      </c>
      <c r="D11" s="114">
        <v>84812</v>
      </c>
      <c r="E11" s="114">
        <v>147130</v>
      </c>
      <c r="F11" s="114">
        <v>33991</v>
      </c>
      <c r="G11" s="114">
        <v>23635</v>
      </c>
      <c r="H11" s="114">
        <v>49314</v>
      </c>
      <c r="I11" s="115">
        <v>54372</v>
      </c>
      <c r="J11" s="114">
        <v>35311</v>
      </c>
      <c r="K11" s="114">
        <v>19061</v>
      </c>
      <c r="L11" s="423">
        <v>10831</v>
      </c>
      <c r="M11" s="424">
        <v>9301</v>
      </c>
    </row>
    <row r="12" spans="1:13" ht="11.1" customHeight="1" x14ac:dyDescent="0.2">
      <c r="A12" s="422" t="s">
        <v>389</v>
      </c>
      <c r="B12" s="115">
        <v>185643</v>
      </c>
      <c r="C12" s="114">
        <v>99683</v>
      </c>
      <c r="D12" s="114">
        <v>85960</v>
      </c>
      <c r="E12" s="114">
        <v>150008</v>
      </c>
      <c r="F12" s="114">
        <v>34326</v>
      </c>
      <c r="G12" s="114">
        <v>25489</v>
      </c>
      <c r="H12" s="114">
        <v>50123</v>
      </c>
      <c r="I12" s="115">
        <v>54753</v>
      </c>
      <c r="J12" s="114">
        <v>34943</v>
      </c>
      <c r="K12" s="114">
        <v>19810</v>
      </c>
      <c r="L12" s="423">
        <v>18183</v>
      </c>
      <c r="M12" s="424">
        <v>15486</v>
      </c>
    </row>
    <row r="13" spans="1:13" s="110" customFormat="1" ht="11.1" customHeight="1" x14ac:dyDescent="0.2">
      <c r="A13" s="422" t="s">
        <v>390</v>
      </c>
      <c r="B13" s="115">
        <v>185057</v>
      </c>
      <c r="C13" s="114">
        <v>98848</v>
      </c>
      <c r="D13" s="114">
        <v>86209</v>
      </c>
      <c r="E13" s="114">
        <v>148798</v>
      </c>
      <c r="F13" s="114">
        <v>34900</v>
      </c>
      <c r="G13" s="114">
        <v>24605</v>
      </c>
      <c r="H13" s="114">
        <v>50758</v>
      </c>
      <c r="I13" s="115">
        <v>55151</v>
      </c>
      <c r="J13" s="114">
        <v>35198</v>
      </c>
      <c r="K13" s="114">
        <v>19953</v>
      </c>
      <c r="L13" s="423">
        <v>12342</v>
      </c>
      <c r="M13" s="424">
        <v>13250</v>
      </c>
    </row>
    <row r="14" spans="1:13" ht="15" customHeight="1" x14ac:dyDescent="0.2">
      <c r="A14" s="422" t="s">
        <v>391</v>
      </c>
      <c r="B14" s="115">
        <v>185707</v>
      </c>
      <c r="C14" s="114">
        <v>99466</v>
      </c>
      <c r="D14" s="114">
        <v>86241</v>
      </c>
      <c r="E14" s="114">
        <v>143666</v>
      </c>
      <c r="F14" s="114">
        <v>40851</v>
      </c>
      <c r="G14" s="114">
        <v>23886</v>
      </c>
      <c r="H14" s="114">
        <v>51748</v>
      </c>
      <c r="I14" s="115">
        <v>54416</v>
      </c>
      <c r="J14" s="114">
        <v>34442</v>
      </c>
      <c r="K14" s="114">
        <v>19974</v>
      </c>
      <c r="L14" s="423">
        <v>13968</v>
      </c>
      <c r="M14" s="424">
        <v>13589</v>
      </c>
    </row>
    <row r="15" spans="1:13" ht="11.1" customHeight="1" x14ac:dyDescent="0.2">
      <c r="A15" s="422" t="s">
        <v>388</v>
      </c>
      <c r="B15" s="115">
        <v>187375</v>
      </c>
      <c r="C15" s="114">
        <v>100730</v>
      </c>
      <c r="D15" s="114">
        <v>86645</v>
      </c>
      <c r="E15" s="114">
        <v>144322</v>
      </c>
      <c r="F15" s="114">
        <v>41951</v>
      </c>
      <c r="G15" s="114">
        <v>23723</v>
      </c>
      <c r="H15" s="114">
        <v>52817</v>
      </c>
      <c r="I15" s="115">
        <v>55430</v>
      </c>
      <c r="J15" s="114">
        <v>34918</v>
      </c>
      <c r="K15" s="114">
        <v>20512</v>
      </c>
      <c r="L15" s="423">
        <v>11999</v>
      </c>
      <c r="M15" s="424">
        <v>10578</v>
      </c>
    </row>
    <row r="16" spans="1:13" ht="11.1" customHeight="1" x14ac:dyDescent="0.2">
      <c r="A16" s="422" t="s">
        <v>389</v>
      </c>
      <c r="B16" s="115">
        <v>190388</v>
      </c>
      <c r="C16" s="114">
        <v>102559</v>
      </c>
      <c r="D16" s="114">
        <v>87829</v>
      </c>
      <c r="E16" s="114">
        <v>147159</v>
      </c>
      <c r="F16" s="114">
        <v>42431</v>
      </c>
      <c r="G16" s="114">
        <v>25786</v>
      </c>
      <c r="H16" s="114">
        <v>53594</v>
      </c>
      <c r="I16" s="115">
        <v>55778</v>
      </c>
      <c r="J16" s="114">
        <v>34548</v>
      </c>
      <c r="K16" s="114">
        <v>21230</v>
      </c>
      <c r="L16" s="423">
        <v>18883</v>
      </c>
      <c r="M16" s="424">
        <v>16378</v>
      </c>
    </row>
    <row r="17" spans="1:13" s="110" customFormat="1" ht="11.1" customHeight="1" x14ac:dyDescent="0.2">
      <c r="A17" s="422" t="s">
        <v>390</v>
      </c>
      <c r="B17" s="115">
        <v>189951</v>
      </c>
      <c r="C17" s="114">
        <v>101817</v>
      </c>
      <c r="D17" s="114">
        <v>88134</v>
      </c>
      <c r="E17" s="114">
        <v>147193</v>
      </c>
      <c r="F17" s="114">
        <v>42630</v>
      </c>
      <c r="G17" s="114">
        <v>25076</v>
      </c>
      <c r="H17" s="114">
        <v>54236</v>
      </c>
      <c r="I17" s="115">
        <v>55950</v>
      </c>
      <c r="J17" s="114">
        <v>34761</v>
      </c>
      <c r="K17" s="114">
        <v>21189</v>
      </c>
      <c r="L17" s="423">
        <v>10920</v>
      </c>
      <c r="M17" s="424">
        <v>11751</v>
      </c>
    </row>
    <row r="18" spans="1:13" ht="15" customHeight="1" x14ac:dyDescent="0.2">
      <c r="A18" s="422" t="s">
        <v>392</v>
      </c>
      <c r="B18" s="115">
        <v>190251</v>
      </c>
      <c r="C18" s="114">
        <v>101894</v>
      </c>
      <c r="D18" s="114">
        <v>88357</v>
      </c>
      <c r="E18" s="114">
        <v>146155</v>
      </c>
      <c r="F18" s="114">
        <v>43857</v>
      </c>
      <c r="G18" s="114">
        <v>24651</v>
      </c>
      <c r="H18" s="114">
        <v>54946</v>
      </c>
      <c r="I18" s="115">
        <v>55026</v>
      </c>
      <c r="J18" s="114">
        <v>34267</v>
      </c>
      <c r="K18" s="114">
        <v>20759</v>
      </c>
      <c r="L18" s="423">
        <v>14510</v>
      </c>
      <c r="M18" s="424">
        <v>14228</v>
      </c>
    </row>
    <row r="19" spans="1:13" ht="11.1" customHeight="1" x14ac:dyDescent="0.2">
      <c r="A19" s="422" t="s">
        <v>388</v>
      </c>
      <c r="B19" s="115">
        <v>191241</v>
      </c>
      <c r="C19" s="114">
        <v>102523</v>
      </c>
      <c r="D19" s="114">
        <v>88718</v>
      </c>
      <c r="E19" s="114">
        <v>146799</v>
      </c>
      <c r="F19" s="114">
        <v>44208</v>
      </c>
      <c r="G19" s="114">
        <v>24066</v>
      </c>
      <c r="H19" s="114">
        <v>56103</v>
      </c>
      <c r="I19" s="115">
        <v>56180</v>
      </c>
      <c r="J19" s="114">
        <v>34996</v>
      </c>
      <c r="K19" s="114">
        <v>21184</v>
      </c>
      <c r="L19" s="423">
        <v>10856</v>
      </c>
      <c r="M19" s="424">
        <v>10312</v>
      </c>
    </row>
    <row r="20" spans="1:13" ht="11.1" customHeight="1" x14ac:dyDescent="0.2">
      <c r="A20" s="422" t="s">
        <v>389</v>
      </c>
      <c r="B20" s="115">
        <v>194230</v>
      </c>
      <c r="C20" s="114">
        <v>104281</v>
      </c>
      <c r="D20" s="114">
        <v>89949</v>
      </c>
      <c r="E20" s="114">
        <v>149291</v>
      </c>
      <c r="F20" s="114">
        <v>44618</v>
      </c>
      <c r="G20" s="114">
        <v>26068</v>
      </c>
      <c r="H20" s="114">
        <v>56979</v>
      </c>
      <c r="I20" s="115">
        <v>56489</v>
      </c>
      <c r="J20" s="114">
        <v>34491</v>
      </c>
      <c r="K20" s="114">
        <v>21998</v>
      </c>
      <c r="L20" s="423">
        <v>18247</v>
      </c>
      <c r="M20" s="424">
        <v>15673</v>
      </c>
    </row>
    <row r="21" spans="1:13" s="110" customFormat="1" ht="11.1" customHeight="1" x14ac:dyDescent="0.2">
      <c r="A21" s="422" t="s">
        <v>390</v>
      </c>
      <c r="B21" s="115">
        <v>194953</v>
      </c>
      <c r="C21" s="114">
        <v>104515</v>
      </c>
      <c r="D21" s="114">
        <v>90438</v>
      </c>
      <c r="E21" s="114">
        <v>150337</v>
      </c>
      <c r="F21" s="114">
        <v>44544</v>
      </c>
      <c r="G21" s="114">
        <v>25800</v>
      </c>
      <c r="H21" s="114">
        <v>57575</v>
      </c>
      <c r="I21" s="115">
        <v>57037</v>
      </c>
      <c r="J21" s="114">
        <v>34634</v>
      </c>
      <c r="K21" s="114">
        <v>22403</v>
      </c>
      <c r="L21" s="423">
        <v>12302</v>
      </c>
      <c r="M21" s="424">
        <v>11953</v>
      </c>
    </row>
    <row r="22" spans="1:13" ht="15" customHeight="1" x14ac:dyDescent="0.2">
      <c r="A22" s="422" t="s">
        <v>393</v>
      </c>
      <c r="B22" s="115">
        <v>193270</v>
      </c>
      <c r="C22" s="114">
        <v>103064</v>
      </c>
      <c r="D22" s="114">
        <v>90206</v>
      </c>
      <c r="E22" s="114">
        <v>148641</v>
      </c>
      <c r="F22" s="114">
        <v>44339</v>
      </c>
      <c r="G22" s="114">
        <v>24536</v>
      </c>
      <c r="H22" s="114">
        <v>58113</v>
      </c>
      <c r="I22" s="115">
        <v>56424</v>
      </c>
      <c r="J22" s="114">
        <v>34360</v>
      </c>
      <c r="K22" s="114">
        <v>22064</v>
      </c>
      <c r="L22" s="423">
        <v>12287</v>
      </c>
      <c r="M22" s="424">
        <v>13994</v>
      </c>
    </row>
    <row r="23" spans="1:13" ht="11.1" customHeight="1" x14ac:dyDescent="0.2">
      <c r="A23" s="422" t="s">
        <v>388</v>
      </c>
      <c r="B23" s="115">
        <v>194013</v>
      </c>
      <c r="C23" s="114">
        <v>103752</v>
      </c>
      <c r="D23" s="114">
        <v>90261</v>
      </c>
      <c r="E23" s="114">
        <v>149040</v>
      </c>
      <c r="F23" s="114">
        <v>44655</v>
      </c>
      <c r="G23" s="114">
        <v>24005</v>
      </c>
      <c r="H23" s="114">
        <v>59088</v>
      </c>
      <c r="I23" s="115">
        <v>57294</v>
      </c>
      <c r="J23" s="114">
        <v>35005</v>
      </c>
      <c r="K23" s="114">
        <v>22289</v>
      </c>
      <c r="L23" s="423">
        <v>10475</v>
      </c>
      <c r="M23" s="424">
        <v>9835</v>
      </c>
    </row>
    <row r="24" spans="1:13" ht="11.1" customHeight="1" x14ac:dyDescent="0.2">
      <c r="A24" s="422" t="s">
        <v>389</v>
      </c>
      <c r="B24" s="115">
        <v>197616</v>
      </c>
      <c r="C24" s="114">
        <v>105730</v>
      </c>
      <c r="D24" s="114">
        <v>91886</v>
      </c>
      <c r="E24" s="114">
        <v>151065</v>
      </c>
      <c r="F24" s="114">
        <v>45262</v>
      </c>
      <c r="G24" s="114">
        <v>26100</v>
      </c>
      <c r="H24" s="114">
        <v>60003</v>
      </c>
      <c r="I24" s="115">
        <v>57641</v>
      </c>
      <c r="J24" s="114">
        <v>34585</v>
      </c>
      <c r="K24" s="114">
        <v>23056</v>
      </c>
      <c r="L24" s="423">
        <v>18819</v>
      </c>
      <c r="M24" s="424">
        <v>15702</v>
      </c>
    </row>
    <row r="25" spans="1:13" s="110" customFormat="1" ht="11.1" customHeight="1" x14ac:dyDescent="0.2">
      <c r="A25" s="422" t="s">
        <v>390</v>
      </c>
      <c r="B25" s="115">
        <v>196842</v>
      </c>
      <c r="C25" s="114">
        <v>104946</v>
      </c>
      <c r="D25" s="114">
        <v>91896</v>
      </c>
      <c r="E25" s="114">
        <v>150004</v>
      </c>
      <c r="F25" s="114">
        <v>45551</v>
      </c>
      <c r="G25" s="114">
        <v>25349</v>
      </c>
      <c r="H25" s="114">
        <v>60563</v>
      </c>
      <c r="I25" s="115">
        <v>57741</v>
      </c>
      <c r="J25" s="114">
        <v>34701</v>
      </c>
      <c r="K25" s="114">
        <v>23040</v>
      </c>
      <c r="L25" s="423">
        <v>10863</v>
      </c>
      <c r="M25" s="424">
        <v>11765</v>
      </c>
    </row>
    <row r="26" spans="1:13" ht="15" customHeight="1" x14ac:dyDescent="0.2">
      <c r="A26" s="422" t="s">
        <v>394</v>
      </c>
      <c r="B26" s="115">
        <v>196931</v>
      </c>
      <c r="C26" s="114">
        <v>104908</v>
      </c>
      <c r="D26" s="114">
        <v>92023</v>
      </c>
      <c r="E26" s="114">
        <v>149647</v>
      </c>
      <c r="F26" s="114">
        <v>46012</v>
      </c>
      <c r="G26" s="114">
        <v>24540</v>
      </c>
      <c r="H26" s="114">
        <v>61345</v>
      </c>
      <c r="I26" s="115">
        <v>57127</v>
      </c>
      <c r="J26" s="114">
        <v>34308</v>
      </c>
      <c r="K26" s="114">
        <v>22819</v>
      </c>
      <c r="L26" s="423">
        <v>13591</v>
      </c>
      <c r="M26" s="424">
        <v>14155</v>
      </c>
    </row>
    <row r="27" spans="1:13" ht="11.1" customHeight="1" x14ac:dyDescent="0.2">
      <c r="A27" s="422" t="s">
        <v>388</v>
      </c>
      <c r="B27" s="115">
        <v>198044</v>
      </c>
      <c r="C27" s="114">
        <v>105721</v>
      </c>
      <c r="D27" s="114">
        <v>92323</v>
      </c>
      <c r="E27" s="114">
        <v>150184</v>
      </c>
      <c r="F27" s="114">
        <v>46605</v>
      </c>
      <c r="G27" s="114">
        <v>24075</v>
      </c>
      <c r="H27" s="114">
        <v>62415</v>
      </c>
      <c r="I27" s="115">
        <v>58332</v>
      </c>
      <c r="J27" s="114">
        <v>35013</v>
      </c>
      <c r="K27" s="114">
        <v>23319</v>
      </c>
      <c r="L27" s="423">
        <v>10945</v>
      </c>
      <c r="M27" s="424">
        <v>10127</v>
      </c>
    </row>
    <row r="28" spans="1:13" ht="11.1" customHeight="1" x14ac:dyDescent="0.2">
      <c r="A28" s="422" t="s">
        <v>389</v>
      </c>
      <c r="B28" s="115">
        <v>200387</v>
      </c>
      <c r="C28" s="114">
        <v>106883</v>
      </c>
      <c r="D28" s="114">
        <v>93504</v>
      </c>
      <c r="E28" s="114">
        <v>153127</v>
      </c>
      <c r="F28" s="114">
        <v>47004</v>
      </c>
      <c r="G28" s="114">
        <v>25865</v>
      </c>
      <c r="H28" s="114">
        <v>62931</v>
      </c>
      <c r="I28" s="115">
        <v>58377</v>
      </c>
      <c r="J28" s="114">
        <v>34548</v>
      </c>
      <c r="K28" s="114">
        <v>23829</v>
      </c>
      <c r="L28" s="423">
        <v>18300</v>
      </c>
      <c r="M28" s="424">
        <v>16552</v>
      </c>
    </row>
    <row r="29" spans="1:13" s="110" customFormat="1" ht="11.1" customHeight="1" x14ac:dyDescent="0.2">
      <c r="A29" s="422" t="s">
        <v>390</v>
      </c>
      <c r="B29" s="115">
        <v>199574</v>
      </c>
      <c r="C29" s="114">
        <v>106155</v>
      </c>
      <c r="D29" s="114">
        <v>93419</v>
      </c>
      <c r="E29" s="114">
        <v>152157</v>
      </c>
      <c r="F29" s="114">
        <v>47372</v>
      </c>
      <c r="G29" s="114">
        <v>25263</v>
      </c>
      <c r="H29" s="114">
        <v>63254</v>
      </c>
      <c r="I29" s="115">
        <v>58362</v>
      </c>
      <c r="J29" s="114">
        <v>34720</v>
      </c>
      <c r="K29" s="114">
        <v>23642</v>
      </c>
      <c r="L29" s="423">
        <v>11154</v>
      </c>
      <c r="M29" s="424">
        <v>12057</v>
      </c>
    </row>
    <row r="30" spans="1:13" ht="15" customHeight="1" x14ac:dyDescent="0.2">
      <c r="A30" s="422" t="s">
        <v>395</v>
      </c>
      <c r="B30" s="115">
        <v>200054</v>
      </c>
      <c r="C30" s="114">
        <v>106309</v>
      </c>
      <c r="D30" s="114">
        <v>93745</v>
      </c>
      <c r="E30" s="114">
        <v>151964</v>
      </c>
      <c r="F30" s="114">
        <v>48059</v>
      </c>
      <c r="G30" s="114">
        <v>24472</v>
      </c>
      <c r="H30" s="114">
        <v>63998</v>
      </c>
      <c r="I30" s="115">
        <v>57063</v>
      </c>
      <c r="J30" s="114">
        <v>33856</v>
      </c>
      <c r="K30" s="114">
        <v>23207</v>
      </c>
      <c r="L30" s="423">
        <v>15094</v>
      </c>
      <c r="M30" s="424">
        <v>14722</v>
      </c>
    </row>
    <row r="31" spans="1:13" ht="11.1" customHeight="1" x14ac:dyDescent="0.2">
      <c r="A31" s="422" t="s">
        <v>388</v>
      </c>
      <c r="B31" s="115">
        <v>201312</v>
      </c>
      <c r="C31" s="114">
        <v>107185</v>
      </c>
      <c r="D31" s="114">
        <v>94127</v>
      </c>
      <c r="E31" s="114">
        <v>152645</v>
      </c>
      <c r="F31" s="114">
        <v>48655</v>
      </c>
      <c r="G31" s="114">
        <v>24083</v>
      </c>
      <c r="H31" s="114">
        <v>65008</v>
      </c>
      <c r="I31" s="115">
        <v>58107</v>
      </c>
      <c r="J31" s="114">
        <v>34454</v>
      </c>
      <c r="K31" s="114">
        <v>23653</v>
      </c>
      <c r="L31" s="423">
        <v>11857</v>
      </c>
      <c r="M31" s="424">
        <v>10753</v>
      </c>
    </row>
    <row r="32" spans="1:13" ht="11.1" customHeight="1" x14ac:dyDescent="0.2">
      <c r="A32" s="422" t="s">
        <v>389</v>
      </c>
      <c r="B32" s="115">
        <v>204338</v>
      </c>
      <c r="C32" s="114">
        <v>108931</v>
      </c>
      <c r="D32" s="114">
        <v>95407</v>
      </c>
      <c r="E32" s="114">
        <v>155098</v>
      </c>
      <c r="F32" s="114">
        <v>49227</v>
      </c>
      <c r="G32" s="114">
        <v>25918</v>
      </c>
      <c r="H32" s="114">
        <v>65730</v>
      </c>
      <c r="I32" s="115">
        <v>58238</v>
      </c>
      <c r="J32" s="114">
        <v>33932</v>
      </c>
      <c r="K32" s="114">
        <v>24306</v>
      </c>
      <c r="L32" s="423">
        <v>19837</v>
      </c>
      <c r="M32" s="424">
        <v>17311</v>
      </c>
    </row>
    <row r="33" spans="1:13" s="110" customFormat="1" ht="11.1" customHeight="1" x14ac:dyDescent="0.2">
      <c r="A33" s="422" t="s">
        <v>390</v>
      </c>
      <c r="B33" s="115">
        <v>203964</v>
      </c>
      <c r="C33" s="114">
        <v>108510</v>
      </c>
      <c r="D33" s="114">
        <v>95454</v>
      </c>
      <c r="E33" s="114">
        <v>154209</v>
      </c>
      <c r="F33" s="114">
        <v>49747</v>
      </c>
      <c r="G33" s="114">
        <v>25312</v>
      </c>
      <c r="H33" s="114">
        <v>66053</v>
      </c>
      <c r="I33" s="115">
        <v>57908</v>
      </c>
      <c r="J33" s="114">
        <v>33936</v>
      </c>
      <c r="K33" s="114">
        <v>23972</v>
      </c>
      <c r="L33" s="423">
        <v>11883</v>
      </c>
      <c r="M33" s="424">
        <v>12455</v>
      </c>
    </row>
    <row r="34" spans="1:13" ht="15" customHeight="1" x14ac:dyDescent="0.2">
      <c r="A34" s="422" t="s">
        <v>396</v>
      </c>
      <c r="B34" s="115">
        <v>204042</v>
      </c>
      <c r="C34" s="114">
        <v>108642</v>
      </c>
      <c r="D34" s="114">
        <v>95400</v>
      </c>
      <c r="E34" s="114">
        <v>153853</v>
      </c>
      <c r="F34" s="114">
        <v>50188</v>
      </c>
      <c r="G34" s="114">
        <v>24375</v>
      </c>
      <c r="H34" s="114">
        <v>66859</v>
      </c>
      <c r="I34" s="115">
        <v>57354</v>
      </c>
      <c r="J34" s="114">
        <v>33441</v>
      </c>
      <c r="K34" s="114">
        <v>23913</v>
      </c>
      <c r="L34" s="423">
        <v>14635</v>
      </c>
      <c r="M34" s="424">
        <v>14365</v>
      </c>
    </row>
    <row r="35" spans="1:13" ht="11.1" customHeight="1" x14ac:dyDescent="0.2">
      <c r="A35" s="422" t="s">
        <v>388</v>
      </c>
      <c r="B35" s="115">
        <v>205246</v>
      </c>
      <c r="C35" s="114">
        <v>109593</v>
      </c>
      <c r="D35" s="114">
        <v>95653</v>
      </c>
      <c r="E35" s="114">
        <v>154581</v>
      </c>
      <c r="F35" s="114">
        <v>50665</v>
      </c>
      <c r="G35" s="114">
        <v>23756</v>
      </c>
      <c r="H35" s="114">
        <v>67905</v>
      </c>
      <c r="I35" s="115">
        <v>58253</v>
      </c>
      <c r="J35" s="114">
        <v>33981</v>
      </c>
      <c r="K35" s="114">
        <v>24272</v>
      </c>
      <c r="L35" s="423">
        <v>12355</v>
      </c>
      <c r="M35" s="424">
        <v>11248</v>
      </c>
    </row>
    <row r="36" spans="1:13" ht="11.1" customHeight="1" x14ac:dyDescent="0.2">
      <c r="A36" s="422" t="s">
        <v>389</v>
      </c>
      <c r="B36" s="115">
        <v>208949</v>
      </c>
      <c r="C36" s="114">
        <v>111827</v>
      </c>
      <c r="D36" s="114">
        <v>97122</v>
      </c>
      <c r="E36" s="114">
        <v>157735</v>
      </c>
      <c r="F36" s="114">
        <v>51214</v>
      </c>
      <c r="G36" s="114">
        <v>25861</v>
      </c>
      <c r="H36" s="114">
        <v>68817</v>
      </c>
      <c r="I36" s="115">
        <v>58569</v>
      </c>
      <c r="J36" s="114">
        <v>33524</v>
      </c>
      <c r="K36" s="114">
        <v>25045</v>
      </c>
      <c r="L36" s="423">
        <v>20839</v>
      </c>
      <c r="M36" s="424">
        <v>17537</v>
      </c>
    </row>
    <row r="37" spans="1:13" s="110" customFormat="1" ht="11.1" customHeight="1" x14ac:dyDescent="0.2">
      <c r="A37" s="422" t="s">
        <v>390</v>
      </c>
      <c r="B37" s="115">
        <v>208652</v>
      </c>
      <c r="C37" s="114">
        <v>111319</v>
      </c>
      <c r="D37" s="114">
        <v>97333</v>
      </c>
      <c r="E37" s="114">
        <v>157059</v>
      </c>
      <c r="F37" s="114">
        <v>51593</v>
      </c>
      <c r="G37" s="114">
        <v>25558</v>
      </c>
      <c r="H37" s="114">
        <v>69216</v>
      </c>
      <c r="I37" s="115">
        <v>58717</v>
      </c>
      <c r="J37" s="114">
        <v>33750</v>
      </c>
      <c r="K37" s="114">
        <v>24967</v>
      </c>
      <c r="L37" s="423">
        <v>12179</v>
      </c>
      <c r="M37" s="424">
        <v>12657</v>
      </c>
    </row>
    <row r="38" spans="1:13" ht="15" customHeight="1" x14ac:dyDescent="0.2">
      <c r="A38" s="425" t="s">
        <v>397</v>
      </c>
      <c r="B38" s="115">
        <v>209067</v>
      </c>
      <c r="C38" s="114">
        <v>111620</v>
      </c>
      <c r="D38" s="114">
        <v>97447</v>
      </c>
      <c r="E38" s="114">
        <v>157071</v>
      </c>
      <c r="F38" s="114">
        <v>51996</v>
      </c>
      <c r="G38" s="114">
        <v>24742</v>
      </c>
      <c r="H38" s="114">
        <v>69875</v>
      </c>
      <c r="I38" s="115">
        <v>58493</v>
      </c>
      <c r="J38" s="114">
        <v>33496</v>
      </c>
      <c r="K38" s="114">
        <v>24997</v>
      </c>
      <c r="L38" s="423">
        <v>15134</v>
      </c>
      <c r="M38" s="424">
        <v>14977</v>
      </c>
    </row>
    <row r="39" spans="1:13" ht="11.1" customHeight="1" x14ac:dyDescent="0.2">
      <c r="A39" s="422" t="s">
        <v>388</v>
      </c>
      <c r="B39" s="115">
        <v>210690</v>
      </c>
      <c r="C39" s="114">
        <v>112898</v>
      </c>
      <c r="D39" s="114">
        <v>97792</v>
      </c>
      <c r="E39" s="114">
        <v>157997</v>
      </c>
      <c r="F39" s="114">
        <v>52693</v>
      </c>
      <c r="G39" s="114">
        <v>24395</v>
      </c>
      <c r="H39" s="114">
        <v>71062</v>
      </c>
      <c r="I39" s="115">
        <v>59431</v>
      </c>
      <c r="J39" s="114">
        <v>33967</v>
      </c>
      <c r="K39" s="114">
        <v>25464</v>
      </c>
      <c r="L39" s="423">
        <v>13737</v>
      </c>
      <c r="M39" s="424">
        <v>12385</v>
      </c>
    </row>
    <row r="40" spans="1:13" ht="11.1" customHeight="1" x14ac:dyDescent="0.2">
      <c r="A40" s="425" t="s">
        <v>389</v>
      </c>
      <c r="B40" s="115">
        <v>214645</v>
      </c>
      <c r="C40" s="114">
        <v>115195</v>
      </c>
      <c r="D40" s="114">
        <v>99450</v>
      </c>
      <c r="E40" s="114">
        <v>161363</v>
      </c>
      <c r="F40" s="114">
        <v>53282</v>
      </c>
      <c r="G40" s="114">
        <v>26823</v>
      </c>
      <c r="H40" s="114">
        <v>71653</v>
      </c>
      <c r="I40" s="115">
        <v>59180</v>
      </c>
      <c r="J40" s="114">
        <v>33192</v>
      </c>
      <c r="K40" s="114">
        <v>25988</v>
      </c>
      <c r="L40" s="423">
        <v>22102</v>
      </c>
      <c r="M40" s="424">
        <v>18607</v>
      </c>
    </row>
    <row r="41" spans="1:13" s="110" customFormat="1" ht="11.1" customHeight="1" x14ac:dyDescent="0.2">
      <c r="A41" s="422" t="s">
        <v>390</v>
      </c>
      <c r="B41" s="115">
        <v>214296</v>
      </c>
      <c r="C41" s="114">
        <v>114688</v>
      </c>
      <c r="D41" s="114">
        <v>99608</v>
      </c>
      <c r="E41" s="114">
        <v>160687</v>
      </c>
      <c r="F41" s="114">
        <v>53609</v>
      </c>
      <c r="G41" s="114">
        <v>26284</v>
      </c>
      <c r="H41" s="114">
        <v>72035</v>
      </c>
      <c r="I41" s="115">
        <v>59347</v>
      </c>
      <c r="J41" s="114">
        <v>33230</v>
      </c>
      <c r="K41" s="114">
        <v>26117</v>
      </c>
      <c r="L41" s="423">
        <v>13189</v>
      </c>
      <c r="M41" s="424">
        <v>13603</v>
      </c>
    </row>
    <row r="42" spans="1:13" ht="15" customHeight="1" x14ac:dyDescent="0.2">
      <c r="A42" s="422" t="s">
        <v>398</v>
      </c>
      <c r="B42" s="115">
        <v>213972</v>
      </c>
      <c r="C42" s="114">
        <v>114545</v>
      </c>
      <c r="D42" s="114">
        <v>99427</v>
      </c>
      <c r="E42" s="114">
        <v>160123</v>
      </c>
      <c r="F42" s="114">
        <v>53849</v>
      </c>
      <c r="G42" s="114">
        <v>25475</v>
      </c>
      <c r="H42" s="114">
        <v>72420</v>
      </c>
      <c r="I42" s="115">
        <v>58573</v>
      </c>
      <c r="J42" s="114">
        <v>32659</v>
      </c>
      <c r="K42" s="114">
        <v>25914</v>
      </c>
      <c r="L42" s="423">
        <v>16138</v>
      </c>
      <c r="M42" s="424">
        <v>16040</v>
      </c>
    </row>
    <row r="43" spans="1:13" ht="11.1" customHeight="1" x14ac:dyDescent="0.2">
      <c r="A43" s="422" t="s">
        <v>388</v>
      </c>
      <c r="B43" s="115">
        <v>215416</v>
      </c>
      <c r="C43" s="114">
        <v>115595</v>
      </c>
      <c r="D43" s="114">
        <v>99821</v>
      </c>
      <c r="E43" s="114">
        <v>160920</v>
      </c>
      <c r="F43" s="114">
        <v>54496</v>
      </c>
      <c r="G43" s="114">
        <v>25086</v>
      </c>
      <c r="H43" s="114">
        <v>73430</v>
      </c>
      <c r="I43" s="115">
        <v>59930</v>
      </c>
      <c r="J43" s="114">
        <v>33282</v>
      </c>
      <c r="K43" s="114">
        <v>26648</v>
      </c>
      <c r="L43" s="423">
        <v>14538</v>
      </c>
      <c r="M43" s="424">
        <v>13186</v>
      </c>
    </row>
    <row r="44" spans="1:13" ht="11.1" customHeight="1" x14ac:dyDescent="0.2">
      <c r="A44" s="422" t="s">
        <v>389</v>
      </c>
      <c r="B44" s="115">
        <v>219079</v>
      </c>
      <c r="C44" s="114">
        <v>117847</v>
      </c>
      <c r="D44" s="114">
        <v>101232</v>
      </c>
      <c r="E44" s="114">
        <v>163862</v>
      </c>
      <c r="F44" s="114">
        <v>55217</v>
      </c>
      <c r="G44" s="114">
        <v>27437</v>
      </c>
      <c r="H44" s="114">
        <v>74065</v>
      </c>
      <c r="I44" s="115">
        <v>59632</v>
      </c>
      <c r="J44" s="114">
        <v>32419</v>
      </c>
      <c r="K44" s="114">
        <v>27213</v>
      </c>
      <c r="L44" s="423">
        <v>22677</v>
      </c>
      <c r="M44" s="424">
        <v>19827</v>
      </c>
    </row>
    <row r="45" spans="1:13" s="110" customFormat="1" ht="11.1" customHeight="1" x14ac:dyDescent="0.2">
      <c r="A45" s="422" t="s">
        <v>390</v>
      </c>
      <c r="B45" s="115">
        <v>218961</v>
      </c>
      <c r="C45" s="114">
        <v>117431</v>
      </c>
      <c r="D45" s="114">
        <v>101530</v>
      </c>
      <c r="E45" s="114">
        <v>163230</v>
      </c>
      <c r="F45" s="114">
        <v>55731</v>
      </c>
      <c r="G45" s="114">
        <v>27013</v>
      </c>
      <c r="H45" s="114">
        <v>74423</v>
      </c>
      <c r="I45" s="115">
        <v>59361</v>
      </c>
      <c r="J45" s="114">
        <v>32420</v>
      </c>
      <c r="K45" s="114">
        <v>26941</v>
      </c>
      <c r="L45" s="423">
        <v>13623</v>
      </c>
      <c r="M45" s="424">
        <v>13897</v>
      </c>
    </row>
    <row r="46" spans="1:13" ht="15" customHeight="1" x14ac:dyDescent="0.2">
      <c r="A46" s="422" t="s">
        <v>399</v>
      </c>
      <c r="B46" s="115">
        <v>219099</v>
      </c>
      <c r="C46" s="114">
        <v>117584</v>
      </c>
      <c r="D46" s="114">
        <v>101515</v>
      </c>
      <c r="E46" s="114">
        <v>162991</v>
      </c>
      <c r="F46" s="114">
        <v>56108</v>
      </c>
      <c r="G46" s="114">
        <v>26250</v>
      </c>
      <c r="H46" s="114">
        <v>74906</v>
      </c>
      <c r="I46" s="115">
        <v>58862</v>
      </c>
      <c r="J46" s="114">
        <v>32029</v>
      </c>
      <c r="K46" s="114">
        <v>26833</v>
      </c>
      <c r="L46" s="423">
        <v>17384</v>
      </c>
      <c r="M46" s="424">
        <v>17425</v>
      </c>
    </row>
    <row r="47" spans="1:13" ht="11.1" customHeight="1" x14ac:dyDescent="0.2">
      <c r="A47" s="422" t="s">
        <v>388</v>
      </c>
      <c r="B47" s="115">
        <v>219549</v>
      </c>
      <c r="C47" s="114">
        <v>118021</v>
      </c>
      <c r="D47" s="114">
        <v>101528</v>
      </c>
      <c r="E47" s="114">
        <v>163158</v>
      </c>
      <c r="F47" s="114">
        <v>56391</v>
      </c>
      <c r="G47" s="114">
        <v>25652</v>
      </c>
      <c r="H47" s="114">
        <v>75637</v>
      </c>
      <c r="I47" s="115">
        <v>59887</v>
      </c>
      <c r="J47" s="114">
        <v>32586</v>
      </c>
      <c r="K47" s="114">
        <v>27301</v>
      </c>
      <c r="L47" s="423">
        <v>13811</v>
      </c>
      <c r="M47" s="424">
        <v>13471</v>
      </c>
    </row>
    <row r="48" spans="1:13" ht="11.1" customHeight="1" x14ac:dyDescent="0.2">
      <c r="A48" s="422" t="s">
        <v>389</v>
      </c>
      <c r="B48" s="115">
        <v>222783</v>
      </c>
      <c r="C48" s="114">
        <v>119763</v>
      </c>
      <c r="D48" s="114">
        <v>103020</v>
      </c>
      <c r="E48" s="114">
        <v>165726</v>
      </c>
      <c r="F48" s="114">
        <v>57057</v>
      </c>
      <c r="G48" s="114">
        <v>27572</v>
      </c>
      <c r="H48" s="114">
        <v>76309</v>
      </c>
      <c r="I48" s="115">
        <v>59651</v>
      </c>
      <c r="J48" s="114">
        <v>31759</v>
      </c>
      <c r="K48" s="114">
        <v>27892</v>
      </c>
      <c r="L48" s="423">
        <v>20800</v>
      </c>
      <c r="M48" s="424">
        <v>18317</v>
      </c>
    </row>
    <row r="49" spans="1:17" s="110" customFormat="1" ht="11.1" customHeight="1" x14ac:dyDescent="0.2">
      <c r="A49" s="422" t="s">
        <v>390</v>
      </c>
      <c r="B49" s="115">
        <v>221792</v>
      </c>
      <c r="C49" s="114">
        <v>118739</v>
      </c>
      <c r="D49" s="114">
        <v>103053</v>
      </c>
      <c r="E49" s="114">
        <v>164299</v>
      </c>
      <c r="F49" s="114">
        <v>57493</v>
      </c>
      <c r="G49" s="114">
        <v>26991</v>
      </c>
      <c r="H49" s="114">
        <v>76524</v>
      </c>
      <c r="I49" s="115">
        <v>59156</v>
      </c>
      <c r="J49" s="114">
        <v>31551</v>
      </c>
      <c r="K49" s="114">
        <v>27605</v>
      </c>
      <c r="L49" s="423">
        <v>13051</v>
      </c>
      <c r="M49" s="424">
        <v>14307</v>
      </c>
    </row>
    <row r="50" spans="1:17" ht="15" customHeight="1" x14ac:dyDescent="0.2">
      <c r="A50" s="422" t="s">
        <v>400</v>
      </c>
      <c r="B50" s="143">
        <v>220331</v>
      </c>
      <c r="C50" s="144">
        <v>117986</v>
      </c>
      <c r="D50" s="144">
        <v>102345</v>
      </c>
      <c r="E50" s="144">
        <v>162769</v>
      </c>
      <c r="F50" s="144">
        <v>57562</v>
      </c>
      <c r="G50" s="144">
        <v>25938</v>
      </c>
      <c r="H50" s="144">
        <v>76596</v>
      </c>
      <c r="I50" s="143">
        <v>57328</v>
      </c>
      <c r="J50" s="144">
        <v>30689</v>
      </c>
      <c r="K50" s="144">
        <v>26639</v>
      </c>
      <c r="L50" s="426">
        <v>15401</v>
      </c>
      <c r="M50" s="427">
        <v>16991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0.56230288591002242</v>
      </c>
      <c r="C6" s="480">
        <f>'Tabelle 3.3'!J11</f>
        <v>-2.6060956134687916</v>
      </c>
      <c r="D6" s="481">
        <f t="shared" ref="D6:E9" si="0">IF(OR(AND(B6&gt;=-50,B6&lt;=50),ISNUMBER(B6)=FALSE),B6,"")</f>
        <v>0.56230288591002242</v>
      </c>
      <c r="E6" s="481">
        <f t="shared" si="0"/>
        <v>-2.6060956134687916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0.56230288591002242</v>
      </c>
      <c r="C14" s="480">
        <f>'Tabelle 3.3'!J11</f>
        <v>-2.6060956134687916</v>
      </c>
      <c r="D14" s="481">
        <f>IF(OR(AND(B14&gt;=-50,B14&lt;=50),ISNUMBER(B14)=FALSE),B14,"")</f>
        <v>0.56230288591002242</v>
      </c>
      <c r="E14" s="481">
        <f>IF(OR(AND(C14&gt;=-50,C14&lt;=50),ISNUMBER(C14)=FALSE),C14,"")</f>
        <v>-2.6060956134687916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1.1952191235059761</v>
      </c>
      <c r="C15" s="480">
        <f>'Tabelle 3.3'!J12</f>
        <v>7.4652777777777777</v>
      </c>
      <c r="D15" s="481">
        <f t="shared" ref="D15:E45" si="3">IF(OR(AND(B15&gt;=-50,B15&lt;=50),ISNUMBER(B15)=FALSE),B15,"")</f>
        <v>1.1952191235059761</v>
      </c>
      <c r="E15" s="481">
        <f t="shared" si="3"/>
        <v>7.4652777777777777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1.948051948051948</v>
      </c>
      <c r="C16" s="480">
        <f>'Tabelle 3.3'!J13</f>
        <v>1.7948717948717949</v>
      </c>
      <c r="D16" s="481">
        <f t="shared" si="3"/>
        <v>1.948051948051948</v>
      </c>
      <c r="E16" s="481">
        <f t="shared" si="3"/>
        <v>1.7948717948717949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-1.2061305232967567</v>
      </c>
      <c r="C17" s="480">
        <f>'Tabelle 3.3'!J14</f>
        <v>-5.3148273527420447</v>
      </c>
      <c r="D17" s="481">
        <f t="shared" si="3"/>
        <v>-1.2061305232967567</v>
      </c>
      <c r="E17" s="481">
        <f t="shared" si="3"/>
        <v>-5.3148273527420447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-0.1675643327348893</v>
      </c>
      <c r="C18" s="480">
        <f>'Tabelle 3.3'!J15</f>
        <v>-3.717472118959108E-2</v>
      </c>
      <c r="D18" s="481">
        <f t="shared" si="3"/>
        <v>-0.1675643327348893</v>
      </c>
      <c r="E18" s="481">
        <f t="shared" si="3"/>
        <v>-3.717472118959108E-2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-1.6593915019536678</v>
      </c>
      <c r="C19" s="480">
        <f>'Tabelle 3.3'!J16</f>
        <v>-8.3186533568212955</v>
      </c>
      <c r="D19" s="481">
        <f t="shared" si="3"/>
        <v>-1.6593915019536678</v>
      </c>
      <c r="E19" s="481">
        <f t="shared" si="3"/>
        <v>-8.3186533568212955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1.0141042079496445</v>
      </c>
      <c r="C20" s="480">
        <f>'Tabelle 3.3'!J17</f>
        <v>-4.2333019755409218</v>
      </c>
      <c r="D20" s="481">
        <f t="shared" si="3"/>
        <v>1.0141042079496445</v>
      </c>
      <c r="E20" s="481">
        <f t="shared" si="3"/>
        <v>-4.2333019755409218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2.790492957746479</v>
      </c>
      <c r="C21" s="480">
        <f>'Tabelle 3.3'!J18</f>
        <v>2.3596938775510203</v>
      </c>
      <c r="D21" s="481">
        <f t="shared" si="3"/>
        <v>2.790492957746479</v>
      </c>
      <c r="E21" s="481">
        <f t="shared" si="3"/>
        <v>2.3596938775510203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1.6656365883807169</v>
      </c>
      <c r="C22" s="480">
        <f>'Tabelle 3.3'!J19</f>
        <v>-1.4569393481545434</v>
      </c>
      <c r="D22" s="481">
        <f t="shared" si="3"/>
        <v>1.6656365883807169</v>
      </c>
      <c r="E22" s="481">
        <f t="shared" si="3"/>
        <v>-1.4569393481545434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2.2914428929466522</v>
      </c>
      <c r="C23" s="480">
        <f>'Tabelle 3.3'!J20</f>
        <v>0.94109445799930291</v>
      </c>
      <c r="D23" s="481">
        <f t="shared" si="3"/>
        <v>2.2914428929466522</v>
      </c>
      <c r="E23" s="481">
        <f t="shared" si="3"/>
        <v>0.94109445799930291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0.75807953185263999</v>
      </c>
      <c r="C24" s="480">
        <f>'Tabelle 3.3'!J21</f>
        <v>-9.8425196850393704</v>
      </c>
      <c r="D24" s="481">
        <f t="shared" si="3"/>
        <v>0.75807953185263999</v>
      </c>
      <c r="E24" s="481">
        <f t="shared" si="3"/>
        <v>-9.8425196850393704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6.0341937646664432</v>
      </c>
      <c r="C25" s="480">
        <f>'Tabelle 3.3'!J22</f>
        <v>-6.301575393848462</v>
      </c>
      <c r="D25" s="481">
        <f t="shared" si="3"/>
        <v>6.0341937646664432</v>
      </c>
      <c r="E25" s="481">
        <f t="shared" si="3"/>
        <v>-6.301575393848462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3.558476881233001</v>
      </c>
      <c r="C26" s="480">
        <f>'Tabelle 3.3'!J23</f>
        <v>-0.19230769230769232</v>
      </c>
      <c r="D26" s="481">
        <f t="shared" si="3"/>
        <v>3.558476881233001</v>
      </c>
      <c r="E26" s="481">
        <f t="shared" si="3"/>
        <v>-0.19230769230769232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3.2982456140350878</v>
      </c>
      <c r="C27" s="480">
        <f>'Tabelle 3.3'!J24</f>
        <v>0.16333197223356472</v>
      </c>
      <c r="D27" s="481">
        <f t="shared" si="3"/>
        <v>3.2982456140350878</v>
      </c>
      <c r="E27" s="481">
        <f t="shared" si="3"/>
        <v>0.16333197223356472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-4.7468853493139882</v>
      </c>
      <c r="C28" s="480">
        <f>'Tabelle 3.3'!J25</f>
        <v>-1.4023732470334411</v>
      </c>
      <c r="D28" s="481">
        <f t="shared" si="3"/>
        <v>-4.7468853493139882</v>
      </c>
      <c r="E28" s="481">
        <f t="shared" si="3"/>
        <v>-1.4023732470334411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-18.814939623701207</v>
      </c>
      <c r="C29" s="480">
        <f>'Tabelle 3.3'!J26</f>
        <v>-17.030567685589521</v>
      </c>
      <c r="D29" s="481">
        <f t="shared" si="3"/>
        <v>-18.814939623701207</v>
      </c>
      <c r="E29" s="481">
        <f t="shared" si="3"/>
        <v>-17.030567685589521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3.2744900759169489</v>
      </c>
      <c r="C30" s="480">
        <f>'Tabelle 3.3'!J27</f>
        <v>0.29563932002956395</v>
      </c>
      <c r="D30" s="481">
        <f t="shared" si="3"/>
        <v>3.2744900759169489</v>
      </c>
      <c r="E30" s="481">
        <f t="shared" si="3"/>
        <v>0.29563932002956395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2.4222035323801512</v>
      </c>
      <c r="C31" s="480">
        <f>'Tabelle 3.3'!J28</f>
        <v>-4.4976076555023923</v>
      </c>
      <c r="D31" s="481">
        <f t="shared" si="3"/>
        <v>2.4222035323801512</v>
      </c>
      <c r="E31" s="481">
        <f t="shared" si="3"/>
        <v>-4.4976076555023923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1.9648531223656054</v>
      </c>
      <c r="C32" s="480">
        <f>'Tabelle 3.3'!J29</f>
        <v>-2.2487902077996016</v>
      </c>
      <c r="D32" s="481">
        <f t="shared" si="3"/>
        <v>1.9648531223656054</v>
      </c>
      <c r="E32" s="481">
        <f t="shared" si="3"/>
        <v>-2.2487902077996016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4.2759324009324011</v>
      </c>
      <c r="C33" s="480">
        <f>'Tabelle 3.3'!J30</f>
        <v>1.89520624303233</v>
      </c>
      <c r="D33" s="481">
        <f t="shared" si="3"/>
        <v>4.2759324009324011</v>
      </c>
      <c r="E33" s="481">
        <f t="shared" si="3"/>
        <v>1.89520624303233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-1.2174875484228003</v>
      </c>
      <c r="C34" s="480">
        <f>'Tabelle 3.3'!J31</f>
        <v>-2.4131944444444446</v>
      </c>
      <c r="D34" s="481">
        <f t="shared" si="3"/>
        <v>-1.2174875484228003</v>
      </c>
      <c r="E34" s="481">
        <f t="shared" si="3"/>
        <v>-2.4131944444444446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1.1952191235059761</v>
      </c>
      <c r="C37" s="480">
        <f>'Tabelle 3.3'!J34</f>
        <v>7.4652777777777777</v>
      </c>
      <c r="D37" s="481">
        <f t="shared" si="3"/>
        <v>1.1952191235059761</v>
      </c>
      <c r="E37" s="481">
        <f t="shared" si="3"/>
        <v>7.4652777777777777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-0.63634478317342846</v>
      </c>
      <c r="C38" s="480">
        <f>'Tabelle 3.3'!J35</f>
        <v>-3.1482079431708105</v>
      </c>
      <c r="D38" s="481">
        <f t="shared" si="3"/>
        <v>-0.63634478317342846</v>
      </c>
      <c r="E38" s="481">
        <f t="shared" si="3"/>
        <v>-3.1482079431708105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1.4246562396635638</v>
      </c>
      <c r="C39" s="480">
        <f>'Tabelle 3.3'!J36</f>
        <v>-2.5862256792382943</v>
      </c>
      <c r="D39" s="481">
        <f t="shared" si="3"/>
        <v>1.4246562396635638</v>
      </c>
      <c r="E39" s="481">
        <f t="shared" si="3"/>
        <v>-2.5862256792382943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1.4246562396635638</v>
      </c>
      <c r="C45" s="480">
        <f>'Tabelle 3.3'!J36</f>
        <v>-2.5862256792382943</v>
      </c>
      <c r="D45" s="481">
        <f t="shared" si="3"/>
        <v>1.4246562396635638</v>
      </c>
      <c r="E45" s="481">
        <f t="shared" si="3"/>
        <v>-2.5862256792382943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196931</v>
      </c>
      <c r="C51" s="487">
        <v>34308</v>
      </c>
      <c r="D51" s="487">
        <v>22819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198044</v>
      </c>
      <c r="C52" s="487">
        <v>35013</v>
      </c>
      <c r="D52" s="487">
        <v>23319</v>
      </c>
      <c r="E52" s="488">
        <f t="shared" ref="E52:G70" si="11">IF($A$51=37802,IF(COUNTBLANK(B$51:B$70)&gt;0,#N/A,B52/B$51*100),IF(COUNTBLANK(B$51:B$75)&gt;0,#N/A,B52/B$51*100))</f>
        <v>100.56517257313476</v>
      </c>
      <c r="F52" s="488">
        <f t="shared" si="11"/>
        <v>102.05491430570129</v>
      </c>
      <c r="G52" s="488">
        <f t="shared" si="11"/>
        <v>102.1911564923967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200387</v>
      </c>
      <c r="C53" s="487">
        <v>34548</v>
      </c>
      <c r="D53" s="487">
        <v>23829</v>
      </c>
      <c r="E53" s="488">
        <f t="shared" si="11"/>
        <v>101.75492939151276</v>
      </c>
      <c r="F53" s="488">
        <f t="shared" si="11"/>
        <v>100.6995452955579</v>
      </c>
      <c r="G53" s="488">
        <f t="shared" si="11"/>
        <v>104.42613611464131</v>
      </c>
      <c r="H53" s="489">
        <f>IF(ISERROR(L53)=TRUE,IF(MONTH(A53)=MONTH(MAX(A$51:A$75)),A53,""),"")</f>
        <v>41883</v>
      </c>
      <c r="I53" s="488">
        <f t="shared" si="12"/>
        <v>101.75492939151276</v>
      </c>
      <c r="J53" s="488">
        <f t="shared" si="10"/>
        <v>100.6995452955579</v>
      </c>
      <c r="K53" s="488">
        <f t="shared" si="10"/>
        <v>104.42613611464131</v>
      </c>
      <c r="L53" s="488" t="e">
        <f t="shared" si="13"/>
        <v>#N/A</v>
      </c>
    </row>
    <row r="54" spans="1:14" ht="15" customHeight="1" x14ac:dyDescent="0.2">
      <c r="A54" s="490" t="s">
        <v>463</v>
      </c>
      <c r="B54" s="487">
        <v>199574</v>
      </c>
      <c r="C54" s="487">
        <v>34720</v>
      </c>
      <c r="D54" s="487">
        <v>23642</v>
      </c>
      <c r="E54" s="488">
        <f t="shared" si="11"/>
        <v>101.34209443916905</v>
      </c>
      <c r="F54" s="488">
        <f t="shared" si="11"/>
        <v>101.2008860907077</v>
      </c>
      <c r="G54" s="488">
        <f t="shared" si="11"/>
        <v>103.60664358648495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200054</v>
      </c>
      <c r="C55" s="487">
        <v>33856</v>
      </c>
      <c r="D55" s="487">
        <v>23207</v>
      </c>
      <c r="E55" s="488">
        <f t="shared" si="11"/>
        <v>101.58583463243471</v>
      </c>
      <c r="F55" s="488">
        <f t="shared" si="11"/>
        <v>98.682523026699315</v>
      </c>
      <c r="G55" s="488">
        <f t="shared" si="11"/>
        <v>101.70033743809984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201312</v>
      </c>
      <c r="C56" s="487">
        <v>34454</v>
      </c>
      <c r="D56" s="487">
        <v>23653</v>
      </c>
      <c r="E56" s="488">
        <f t="shared" si="11"/>
        <v>102.22463705561846</v>
      </c>
      <c r="F56" s="488">
        <f t="shared" si="11"/>
        <v>100.42555672146437</v>
      </c>
      <c r="G56" s="488">
        <f t="shared" si="11"/>
        <v>103.65484902931767</v>
      </c>
      <c r="H56" s="489" t="str">
        <f t="shared" si="14"/>
        <v/>
      </c>
      <c r="I56" s="488" t="str">
        <f t="shared" si="12"/>
        <v/>
      </c>
      <c r="J56" s="488" t="str">
        <f t="shared" si="10"/>
        <v/>
      </c>
      <c r="K56" s="488" t="str">
        <f t="shared" si="10"/>
        <v/>
      </c>
      <c r="L56" s="488" t="e">
        <f t="shared" si="13"/>
        <v>#N/A</v>
      </c>
    </row>
    <row r="57" spans="1:14" ht="15" customHeight="1" x14ac:dyDescent="0.2">
      <c r="A57" s="490">
        <v>42248</v>
      </c>
      <c r="B57" s="487">
        <v>204338</v>
      </c>
      <c r="C57" s="487">
        <v>33932</v>
      </c>
      <c r="D57" s="487">
        <v>24306</v>
      </c>
      <c r="E57" s="488">
        <f t="shared" si="11"/>
        <v>103.76121585733074</v>
      </c>
      <c r="F57" s="488">
        <f t="shared" si="11"/>
        <v>98.904045703625982</v>
      </c>
      <c r="G57" s="488">
        <f t="shared" si="11"/>
        <v>106.51649940838774</v>
      </c>
      <c r="H57" s="489">
        <f t="shared" si="14"/>
        <v>42248</v>
      </c>
      <c r="I57" s="488">
        <f t="shared" si="12"/>
        <v>103.76121585733074</v>
      </c>
      <c r="J57" s="488">
        <f t="shared" si="10"/>
        <v>98.904045703625982</v>
      </c>
      <c r="K57" s="488">
        <f t="shared" si="10"/>
        <v>106.51649940838774</v>
      </c>
      <c r="L57" s="488" t="e">
        <f t="shared" si="13"/>
        <v>#N/A</v>
      </c>
    </row>
    <row r="58" spans="1:14" ht="15" customHeight="1" x14ac:dyDescent="0.2">
      <c r="A58" s="490" t="s">
        <v>466</v>
      </c>
      <c r="B58" s="487">
        <v>203964</v>
      </c>
      <c r="C58" s="487">
        <v>33936</v>
      </c>
      <c r="D58" s="487">
        <v>23972</v>
      </c>
      <c r="E58" s="488">
        <f t="shared" si="11"/>
        <v>103.57130162341124</v>
      </c>
      <c r="F58" s="488">
        <f t="shared" si="11"/>
        <v>98.915704791885275</v>
      </c>
      <c r="G58" s="488">
        <f t="shared" si="11"/>
        <v>105.05280687146677</v>
      </c>
      <c r="H58" s="489" t="str">
        <f t="shared" si="14"/>
        <v/>
      </c>
      <c r="I58" s="488" t="str">
        <f t="shared" si="12"/>
        <v/>
      </c>
      <c r="J58" s="488" t="str">
        <f t="shared" si="10"/>
        <v/>
      </c>
      <c r="K58" s="488" t="str">
        <f t="shared" si="10"/>
        <v/>
      </c>
      <c r="L58" s="488" t="e">
        <f t="shared" si="13"/>
        <v>#N/A</v>
      </c>
    </row>
    <row r="59" spans="1:14" ht="15" customHeight="1" x14ac:dyDescent="0.2">
      <c r="A59" s="490" t="s">
        <v>467</v>
      </c>
      <c r="B59" s="487">
        <v>204042</v>
      </c>
      <c r="C59" s="487">
        <v>33441</v>
      </c>
      <c r="D59" s="487">
        <v>23913</v>
      </c>
      <c r="E59" s="488">
        <f t="shared" si="11"/>
        <v>103.61090940481692</v>
      </c>
      <c r="F59" s="488">
        <f t="shared" si="11"/>
        <v>97.472892619797136</v>
      </c>
      <c r="G59" s="488">
        <f t="shared" si="11"/>
        <v>104.79425040536394</v>
      </c>
      <c r="H59" s="489" t="str">
        <f t="shared" si="14"/>
        <v/>
      </c>
      <c r="I59" s="488" t="str">
        <f t="shared" si="12"/>
        <v/>
      </c>
      <c r="J59" s="488" t="str">
        <f t="shared" si="10"/>
        <v/>
      </c>
      <c r="K59" s="488" t="str">
        <f t="shared" si="10"/>
        <v/>
      </c>
      <c r="L59" s="488" t="e">
        <f t="shared" si="13"/>
        <v>#N/A</v>
      </c>
    </row>
    <row r="60" spans="1:14" ht="15" customHeight="1" x14ac:dyDescent="0.2">
      <c r="A60" s="490" t="s">
        <v>468</v>
      </c>
      <c r="B60" s="487">
        <v>205246</v>
      </c>
      <c r="C60" s="487">
        <v>33981</v>
      </c>
      <c r="D60" s="487">
        <v>24272</v>
      </c>
      <c r="E60" s="488">
        <f t="shared" si="11"/>
        <v>104.22229105625829</v>
      </c>
      <c r="F60" s="488">
        <f t="shared" si="11"/>
        <v>99.046869534802369</v>
      </c>
      <c r="G60" s="488">
        <f t="shared" si="11"/>
        <v>106.36750076690478</v>
      </c>
      <c r="H60" s="489" t="str">
        <f t="shared" si="14"/>
        <v/>
      </c>
      <c r="I60" s="488" t="str">
        <f t="shared" si="12"/>
        <v/>
      </c>
      <c r="J60" s="488" t="str">
        <f t="shared" si="10"/>
        <v/>
      </c>
      <c r="K60" s="488" t="str">
        <f t="shared" si="10"/>
        <v/>
      </c>
      <c r="L60" s="488" t="e">
        <f t="shared" si="13"/>
        <v>#N/A</v>
      </c>
    </row>
    <row r="61" spans="1:14" ht="15" customHeight="1" x14ac:dyDescent="0.2">
      <c r="A61" s="490">
        <v>42614</v>
      </c>
      <c r="B61" s="487">
        <v>208949</v>
      </c>
      <c r="C61" s="487">
        <v>33524</v>
      </c>
      <c r="D61" s="487">
        <v>25045</v>
      </c>
      <c r="E61" s="488">
        <f t="shared" si="11"/>
        <v>106.10264508888901</v>
      </c>
      <c r="F61" s="488">
        <f t="shared" si="11"/>
        <v>97.714818701177563</v>
      </c>
      <c r="G61" s="488">
        <f t="shared" si="11"/>
        <v>109.75502870415006</v>
      </c>
      <c r="H61" s="489">
        <f t="shared" si="14"/>
        <v>42614</v>
      </c>
      <c r="I61" s="488">
        <f t="shared" si="12"/>
        <v>106.10264508888901</v>
      </c>
      <c r="J61" s="488">
        <f t="shared" si="10"/>
        <v>97.714818701177563</v>
      </c>
      <c r="K61" s="488">
        <f t="shared" si="10"/>
        <v>109.75502870415006</v>
      </c>
      <c r="L61" s="488" t="e">
        <f t="shared" si="13"/>
        <v>#N/A</v>
      </c>
    </row>
    <row r="62" spans="1:14" ht="15" customHeight="1" x14ac:dyDescent="0.2">
      <c r="A62" s="490" t="s">
        <v>469</v>
      </c>
      <c r="B62" s="487">
        <v>208652</v>
      </c>
      <c r="C62" s="487">
        <v>33750</v>
      </c>
      <c r="D62" s="487">
        <v>24967</v>
      </c>
      <c r="E62" s="488">
        <f t="shared" si="11"/>
        <v>105.95183084430589</v>
      </c>
      <c r="F62" s="488">
        <f t="shared" si="11"/>
        <v>98.373557187827913</v>
      </c>
      <c r="G62" s="488">
        <f t="shared" si="11"/>
        <v>109.41320829133616</v>
      </c>
      <c r="H62" s="489" t="str">
        <f t="shared" si="14"/>
        <v/>
      </c>
      <c r="I62" s="488" t="str">
        <f t="shared" si="12"/>
        <v/>
      </c>
      <c r="J62" s="488" t="str">
        <f t="shared" si="10"/>
        <v/>
      </c>
      <c r="K62" s="488" t="str">
        <f t="shared" si="10"/>
        <v/>
      </c>
      <c r="L62" s="488" t="e">
        <f t="shared" si="13"/>
        <v>#N/A</v>
      </c>
    </row>
    <row r="63" spans="1:14" ht="15" customHeight="1" x14ac:dyDescent="0.2">
      <c r="A63" s="490" t="s">
        <v>470</v>
      </c>
      <c r="B63" s="487">
        <v>209067</v>
      </c>
      <c r="C63" s="487">
        <v>33496</v>
      </c>
      <c r="D63" s="487">
        <v>24997</v>
      </c>
      <c r="E63" s="488">
        <f t="shared" si="11"/>
        <v>106.1625645530668</v>
      </c>
      <c r="F63" s="488">
        <f t="shared" si="11"/>
        <v>97.633205083362483</v>
      </c>
      <c r="G63" s="488">
        <f t="shared" si="11"/>
        <v>109.54467768087997</v>
      </c>
      <c r="H63" s="489" t="str">
        <f t="shared" si="14"/>
        <v/>
      </c>
      <c r="I63" s="488" t="str">
        <f t="shared" si="12"/>
        <v/>
      </c>
      <c r="J63" s="488" t="str">
        <f t="shared" si="10"/>
        <v/>
      </c>
      <c r="K63" s="488" t="str">
        <f t="shared" si="10"/>
        <v/>
      </c>
      <c r="L63" s="488" t="e">
        <f t="shared" si="13"/>
        <v>#N/A</v>
      </c>
    </row>
    <row r="64" spans="1:14" ht="15" customHeight="1" x14ac:dyDescent="0.2">
      <c r="A64" s="490" t="s">
        <v>471</v>
      </c>
      <c r="B64" s="487">
        <v>210690</v>
      </c>
      <c r="C64" s="487">
        <v>33967</v>
      </c>
      <c r="D64" s="487">
        <v>25464</v>
      </c>
      <c r="E64" s="488">
        <f t="shared" si="11"/>
        <v>106.98671108154633</v>
      </c>
      <c r="F64" s="488">
        <f t="shared" si="11"/>
        <v>99.006062725894836</v>
      </c>
      <c r="G64" s="488">
        <f t="shared" si="11"/>
        <v>111.59121784477848</v>
      </c>
      <c r="H64" s="489" t="str">
        <f t="shared" si="14"/>
        <v/>
      </c>
      <c r="I64" s="488" t="str">
        <f t="shared" si="12"/>
        <v/>
      </c>
      <c r="J64" s="488" t="str">
        <f t="shared" si="10"/>
        <v/>
      </c>
      <c r="K64" s="488" t="str">
        <f t="shared" si="10"/>
        <v/>
      </c>
      <c r="L64" s="488" t="e">
        <f t="shared" si="13"/>
        <v>#N/A</v>
      </c>
    </row>
    <row r="65" spans="1:12" ht="15" customHeight="1" x14ac:dyDescent="0.2">
      <c r="A65" s="490">
        <v>42979</v>
      </c>
      <c r="B65" s="487">
        <v>214645</v>
      </c>
      <c r="C65" s="487">
        <v>33192</v>
      </c>
      <c r="D65" s="487">
        <v>25988</v>
      </c>
      <c r="E65" s="488">
        <f t="shared" si="11"/>
        <v>108.99502871564152</v>
      </c>
      <c r="F65" s="488">
        <f t="shared" si="11"/>
        <v>96.747114375655812</v>
      </c>
      <c r="G65" s="488">
        <f t="shared" si="11"/>
        <v>113.8875498488102</v>
      </c>
      <c r="H65" s="489">
        <f t="shared" si="14"/>
        <v>42979</v>
      </c>
      <c r="I65" s="488">
        <f t="shared" si="12"/>
        <v>108.99502871564152</v>
      </c>
      <c r="J65" s="488">
        <f t="shared" si="10"/>
        <v>96.747114375655812</v>
      </c>
      <c r="K65" s="488">
        <f t="shared" si="10"/>
        <v>113.8875498488102</v>
      </c>
      <c r="L65" s="488" t="e">
        <f t="shared" si="13"/>
        <v>#N/A</v>
      </c>
    </row>
    <row r="66" spans="1:12" ht="15" customHeight="1" x14ac:dyDescent="0.2">
      <c r="A66" s="490" t="s">
        <v>472</v>
      </c>
      <c r="B66" s="487">
        <v>214296</v>
      </c>
      <c r="C66" s="487">
        <v>33230</v>
      </c>
      <c r="D66" s="487">
        <v>26117</v>
      </c>
      <c r="E66" s="488">
        <f t="shared" si="11"/>
        <v>108.81780928345461</v>
      </c>
      <c r="F66" s="488">
        <f t="shared" si="11"/>
        <v>96.85787571411916</v>
      </c>
      <c r="G66" s="488">
        <f t="shared" si="11"/>
        <v>114.45286822384855</v>
      </c>
      <c r="H66" s="489" t="str">
        <f t="shared" si="14"/>
        <v/>
      </c>
      <c r="I66" s="488" t="str">
        <f t="shared" si="12"/>
        <v/>
      </c>
      <c r="J66" s="488" t="str">
        <f t="shared" si="10"/>
        <v/>
      </c>
      <c r="K66" s="488" t="str">
        <f t="shared" si="10"/>
        <v/>
      </c>
      <c r="L66" s="488" t="e">
        <f t="shared" si="13"/>
        <v>#N/A</v>
      </c>
    </row>
    <row r="67" spans="1:12" ht="15" customHeight="1" x14ac:dyDescent="0.2">
      <c r="A67" s="490" t="s">
        <v>473</v>
      </c>
      <c r="B67" s="487">
        <v>213972</v>
      </c>
      <c r="C67" s="487">
        <v>32659</v>
      </c>
      <c r="D67" s="487">
        <v>25914</v>
      </c>
      <c r="E67" s="488">
        <f t="shared" si="11"/>
        <v>108.65328465300028</v>
      </c>
      <c r="F67" s="488">
        <f t="shared" si="11"/>
        <v>95.193540865104353</v>
      </c>
      <c r="G67" s="488">
        <f t="shared" si="11"/>
        <v>113.56325868793549</v>
      </c>
      <c r="H67" s="489" t="str">
        <f t="shared" si="14"/>
        <v/>
      </c>
      <c r="I67" s="488" t="str">
        <f t="shared" si="12"/>
        <v/>
      </c>
      <c r="J67" s="488" t="str">
        <f t="shared" si="12"/>
        <v/>
      </c>
      <c r="K67" s="488" t="str">
        <f t="shared" si="12"/>
        <v/>
      </c>
      <c r="L67" s="488" t="e">
        <f t="shared" si="13"/>
        <v>#N/A</v>
      </c>
    </row>
    <row r="68" spans="1:12" ht="15" customHeight="1" x14ac:dyDescent="0.2">
      <c r="A68" s="490" t="s">
        <v>474</v>
      </c>
      <c r="B68" s="487">
        <v>215416</v>
      </c>
      <c r="C68" s="487">
        <v>33282</v>
      </c>
      <c r="D68" s="487">
        <v>26648</v>
      </c>
      <c r="E68" s="488">
        <f t="shared" si="11"/>
        <v>109.38653640107449</v>
      </c>
      <c r="F68" s="488">
        <f t="shared" si="11"/>
        <v>97.009443861490027</v>
      </c>
      <c r="G68" s="488">
        <f t="shared" si="11"/>
        <v>116.77987641877382</v>
      </c>
      <c r="H68" s="489" t="str">
        <f t="shared" si="14"/>
        <v/>
      </c>
      <c r="I68" s="488" t="str">
        <f t="shared" si="12"/>
        <v/>
      </c>
      <c r="J68" s="488" t="str">
        <f t="shared" si="12"/>
        <v/>
      </c>
      <c r="K68" s="488" t="str">
        <f t="shared" si="12"/>
        <v/>
      </c>
      <c r="L68" s="488" t="e">
        <f t="shared" si="13"/>
        <v>#N/A</v>
      </c>
    </row>
    <row r="69" spans="1:12" ht="15" customHeight="1" x14ac:dyDescent="0.2">
      <c r="A69" s="490">
        <v>43344</v>
      </c>
      <c r="B69" s="487">
        <v>219079</v>
      </c>
      <c r="C69" s="487">
        <v>32419</v>
      </c>
      <c r="D69" s="487">
        <v>27213</v>
      </c>
      <c r="E69" s="488">
        <f t="shared" si="11"/>
        <v>111.24657875093307</v>
      </c>
      <c r="F69" s="488">
        <f t="shared" si="11"/>
        <v>94.493995569546456</v>
      </c>
      <c r="G69" s="488">
        <f t="shared" si="11"/>
        <v>119.25588325518208</v>
      </c>
      <c r="H69" s="489">
        <f t="shared" si="14"/>
        <v>43344</v>
      </c>
      <c r="I69" s="488">
        <f t="shared" si="12"/>
        <v>111.24657875093307</v>
      </c>
      <c r="J69" s="488">
        <f t="shared" si="12"/>
        <v>94.493995569546456</v>
      </c>
      <c r="K69" s="488">
        <f t="shared" si="12"/>
        <v>119.25588325518208</v>
      </c>
      <c r="L69" s="488" t="e">
        <f t="shared" si="13"/>
        <v>#N/A</v>
      </c>
    </row>
    <row r="70" spans="1:12" ht="15" customHeight="1" x14ac:dyDescent="0.2">
      <c r="A70" s="490" t="s">
        <v>475</v>
      </c>
      <c r="B70" s="487">
        <v>218961</v>
      </c>
      <c r="C70" s="487">
        <v>32420</v>
      </c>
      <c r="D70" s="487">
        <v>26941</v>
      </c>
      <c r="E70" s="488">
        <f t="shared" si="11"/>
        <v>111.18665928675526</v>
      </c>
      <c r="F70" s="488">
        <f t="shared" si="11"/>
        <v>94.496910341611283</v>
      </c>
      <c r="G70" s="488">
        <f t="shared" si="11"/>
        <v>118.06389412331828</v>
      </c>
      <c r="H70" s="489" t="str">
        <f t="shared" si="14"/>
        <v/>
      </c>
      <c r="I70" s="488" t="str">
        <f t="shared" si="12"/>
        <v/>
      </c>
      <c r="J70" s="488" t="str">
        <f t="shared" si="12"/>
        <v/>
      </c>
      <c r="K70" s="488" t="str">
        <f t="shared" si="12"/>
        <v/>
      </c>
      <c r="L70" s="488" t="e">
        <f t="shared" si="13"/>
        <v>#N/A</v>
      </c>
    </row>
    <row r="71" spans="1:12" ht="15" customHeight="1" x14ac:dyDescent="0.2">
      <c r="A71" s="490" t="s">
        <v>476</v>
      </c>
      <c r="B71" s="487">
        <v>219099</v>
      </c>
      <c r="C71" s="487">
        <v>32029</v>
      </c>
      <c r="D71" s="487">
        <v>26833</v>
      </c>
      <c r="E71" s="491">
        <f t="shared" ref="E71:G75" si="15">IF($A$51=37802,IF(COUNTBLANK(B$51:B$70)&gt;0,#N/A,IF(ISBLANK(B71)=FALSE,B71/B$51*100,#N/A)),IF(COUNTBLANK(B$51:B$75)&gt;0,#N/A,B71/B$51*100))</f>
        <v>111.25673459231913</v>
      </c>
      <c r="F71" s="491">
        <f t="shared" si="15"/>
        <v>93.357234464264891</v>
      </c>
      <c r="G71" s="491">
        <f t="shared" si="15"/>
        <v>117.59060432096061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219549</v>
      </c>
      <c r="C72" s="487">
        <v>32586</v>
      </c>
      <c r="D72" s="487">
        <v>27301</v>
      </c>
      <c r="E72" s="491">
        <f t="shared" si="15"/>
        <v>111.48524102350569</v>
      </c>
      <c r="F72" s="491">
        <f t="shared" si="15"/>
        <v>94.980762504372166</v>
      </c>
      <c r="G72" s="491">
        <f t="shared" si="15"/>
        <v>119.64152679784389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222783</v>
      </c>
      <c r="C73" s="487">
        <v>31759</v>
      </c>
      <c r="D73" s="487">
        <v>27892</v>
      </c>
      <c r="E73" s="491">
        <f t="shared" si="15"/>
        <v>113.12744057563309</v>
      </c>
      <c r="F73" s="491">
        <f t="shared" si="15"/>
        <v>92.570246006762275</v>
      </c>
      <c r="G73" s="491">
        <f t="shared" si="15"/>
        <v>122.2314737718568</v>
      </c>
      <c r="H73" s="492">
        <f>IF(A$51=37802,IF(ISERROR(L73)=TRUE,IF(ISBLANK(A73)=FALSE,IF(MONTH(A73)=MONTH(MAX(A$51:A$75)),A73,""),""),""),IF(ISERROR(L73)=TRUE,IF(MONTH(A73)=MONTH(MAX(A$51:A$75)),A73,""),""))</f>
        <v>43709</v>
      </c>
      <c r="I73" s="488">
        <f t="shared" si="12"/>
        <v>113.12744057563309</v>
      </c>
      <c r="J73" s="488">
        <f t="shared" si="12"/>
        <v>92.570246006762275</v>
      </c>
      <c r="K73" s="488">
        <f t="shared" si="12"/>
        <v>122.2314737718568</v>
      </c>
      <c r="L73" s="488" t="e">
        <f t="shared" si="13"/>
        <v>#N/A</v>
      </c>
    </row>
    <row r="74" spans="1:12" ht="15" customHeight="1" x14ac:dyDescent="0.2">
      <c r="A74" s="490" t="s">
        <v>478</v>
      </c>
      <c r="B74" s="487">
        <v>221792</v>
      </c>
      <c r="C74" s="487">
        <v>31551</v>
      </c>
      <c r="D74" s="487">
        <v>27605</v>
      </c>
      <c r="E74" s="491">
        <f t="shared" si="15"/>
        <v>112.62421863495335</v>
      </c>
      <c r="F74" s="491">
        <f t="shared" si="15"/>
        <v>91.963973417278766</v>
      </c>
      <c r="G74" s="491">
        <f t="shared" si="15"/>
        <v>120.9737499452211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220331</v>
      </c>
      <c r="C75" s="493">
        <v>30689</v>
      </c>
      <c r="D75" s="493">
        <v>26639</v>
      </c>
      <c r="E75" s="491">
        <f t="shared" si="15"/>
        <v>111.88233442170102</v>
      </c>
      <c r="F75" s="491">
        <f t="shared" si="15"/>
        <v>89.451439897400022</v>
      </c>
      <c r="G75" s="491">
        <f t="shared" si="15"/>
        <v>116.74043560191069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113.12744057563309</v>
      </c>
      <c r="J77" s="488">
        <f>IF(J75&lt;&gt;"",J75,IF(J74&lt;&gt;"",J74,IF(J73&lt;&gt;"",J73,IF(J72&lt;&gt;"",J72,IF(J71&lt;&gt;"",J71,IF(J70&lt;&gt;"",J70,""))))))</f>
        <v>92.570246006762275</v>
      </c>
      <c r="K77" s="488">
        <f>IF(K75&lt;&gt;"",K75,IF(K74&lt;&gt;"",K74,IF(K73&lt;&gt;"",K73,IF(K72&lt;&gt;"",K72,IF(K71&lt;&gt;"",K71,IF(K70&lt;&gt;"",K70,""))))))</f>
        <v>122.2314737718568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+13,1%</v>
      </c>
      <c r="J79" s="488" t="str">
        <f>"GeB - ausschließlich: "&amp;IF(J77&gt;100,"+","")&amp;TEXT(J77-100,"0,0")&amp;"%"</f>
        <v>GeB - ausschließlich: -7,4%</v>
      </c>
      <c r="K79" s="488" t="str">
        <f>"GeB - im Nebenjob: "&amp;IF(K77&gt;100,"+","")&amp;TEXT(K77-100,"0,0")&amp;"%"</f>
        <v>GeB - im Nebenjob: +22,2%</v>
      </c>
    </row>
    <row r="81" spans="9:9" ht="15" customHeight="1" x14ac:dyDescent="0.2">
      <c r="I81" s="488" t="str">
        <f>IF(ISERROR(HLOOKUP(1,I$78:K$79,2,FALSE)),"",HLOOKUP(1,I$78:K$79,2,FALSE))</f>
        <v>GeB - im Nebenjob: +22,2%</v>
      </c>
    </row>
    <row r="82" spans="9:9" ht="15" customHeight="1" x14ac:dyDescent="0.2">
      <c r="I82" s="488" t="str">
        <f>IF(ISERROR(HLOOKUP(2,I$78:K$79,2,FALSE)),"",HLOOKUP(2,I$78:K$79,2,FALSE))</f>
        <v>SvB: +13,1%</v>
      </c>
    </row>
    <row r="83" spans="9:9" ht="15" customHeight="1" x14ac:dyDescent="0.2">
      <c r="I83" s="488" t="str">
        <f>IF(ISERROR(HLOOKUP(3,I$78:K$79,2,FALSE)),"",HLOOKUP(3,I$78:K$79,2,FALSE))</f>
        <v>GeB - ausschließlich: -7,4%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220331</v>
      </c>
      <c r="E12" s="114">
        <v>221792</v>
      </c>
      <c r="F12" s="114">
        <v>222783</v>
      </c>
      <c r="G12" s="114">
        <v>219549</v>
      </c>
      <c r="H12" s="114">
        <v>219099</v>
      </c>
      <c r="I12" s="115">
        <v>1232</v>
      </c>
      <c r="J12" s="116">
        <v>0.56230288591002242</v>
      </c>
      <c r="N12" s="117"/>
    </row>
    <row r="13" spans="1:15" s="110" customFormat="1" ht="13.5" customHeight="1" x14ac:dyDescent="0.2">
      <c r="A13" s="118" t="s">
        <v>105</v>
      </c>
      <c r="B13" s="119" t="s">
        <v>106</v>
      </c>
      <c r="C13" s="113">
        <v>53.549432444821655</v>
      </c>
      <c r="D13" s="114">
        <v>117986</v>
      </c>
      <c r="E13" s="114">
        <v>118739</v>
      </c>
      <c r="F13" s="114">
        <v>119763</v>
      </c>
      <c r="G13" s="114">
        <v>118021</v>
      </c>
      <c r="H13" s="114">
        <v>117584</v>
      </c>
      <c r="I13" s="115">
        <v>402</v>
      </c>
      <c r="J13" s="116">
        <v>0.34188324942169002</v>
      </c>
    </row>
    <row r="14" spans="1:15" s="110" customFormat="1" ht="13.5" customHeight="1" x14ac:dyDescent="0.2">
      <c r="A14" s="120"/>
      <c r="B14" s="119" t="s">
        <v>107</v>
      </c>
      <c r="C14" s="113">
        <v>46.450567555178345</v>
      </c>
      <c r="D14" s="114">
        <v>102345</v>
      </c>
      <c r="E14" s="114">
        <v>103053</v>
      </c>
      <c r="F14" s="114">
        <v>103020</v>
      </c>
      <c r="G14" s="114">
        <v>101528</v>
      </c>
      <c r="H14" s="114">
        <v>101515</v>
      </c>
      <c r="I14" s="115">
        <v>830</v>
      </c>
      <c r="J14" s="116">
        <v>0.81761316061665767</v>
      </c>
    </row>
    <row r="15" spans="1:15" s="110" customFormat="1" ht="13.5" customHeight="1" x14ac:dyDescent="0.2">
      <c r="A15" s="118" t="s">
        <v>105</v>
      </c>
      <c r="B15" s="121" t="s">
        <v>108</v>
      </c>
      <c r="C15" s="113">
        <v>11.772288057513469</v>
      </c>
      <c r="D15" s="114">
        <v>25938</v>
      </c>
      <c r="E15" s="114">
        <v>26991</v>
      </c>
      <c r="F15" s="114">
        <v>27572</v>
      </c>
      <c r="G15" s="114">
        <v>25652</v>
      </c>
      <c r="H15" s="114">
        <v>26250</v>
      </c>
      <c r="I15" s="115">
        <v>-312</v>
      </c>
      <c r="J15" s="116">
        <v>-1.1885714285714286</v>
      </c>
    </row>
    <row r="16" spans="1:15" s="110" customFormat="1" ht="13.5" customHeight="1" x14ac:dyDescent="0.2">
      <c r="A16" s="118"/>
      <c r="B16" s="121" t="s">
        <v>109</v>
      </c>
      <c r="C16" s="113">
        <v>65.753343832688088</v>
      </c>
      <c r="D16" s="114">
        <v>144875</v>
      </c>
      <c r="E16" s="114">
        <v>145562</v>
      </c>
      <c r="F16" s="114">
        <v>146380</v>
      </c>
      <c r="G16" s="114">
        <v>145967</v>
      </c>
      <c r="H16" s="114">
        <v>145794</v>
      </c>
      <c r="I16" s="115">
        <v>-919</v>
      </c>
      <c r="J16" s="116">
        <v>-0.63034144066285303</v>
      </c>
    </row>
    <row r="17" spans="1:10" s="110" customFormat="1" ht="13.5" customHeight="1" x14ac:dyDescent="0.2">
      <c r="A17" s="118"/>
      <c r="B17" s="121" t="s">
        <v>110</v>
      </c>
      <c r="C17" s="113">
        <v>21.104156927531758</v>
      </c>
      <c r="D17" s="114">
        <v>46499</v>
      </c>
      <c r="E17" s="114">
        <v>46207</v>
      </c>
      <c r="F17" s="114">
        <v>45864</v>
      </c>
      <c r="G17" s="114">
        <v>45079</v>
      </c>
      <c r="H17" s="114">
        <v>44328</v>
      </c>
      <c r="I17" s="115">
        <v>2171</v>
      </c>
      <c r="J17" s="116">
        <v>4.8975816639595742</v>
      </c>
    </row>
    <row r="18" spans="1:10" s="110" customFormat="1" ht="13.5" customHeight="1" x14ac:dyDescent="0.2">
      <c r="A18" s="120"/>
      <c r="B18" s="121" t="s">
        <v>111</v>
      </c>
      <c r="C18" s="113">
        <v>1.3702111822666805</v>
      </c>
      <c r="D18" s="114">
        <v>3019</v>
      </c>
      <c r="E18" s="114">
        <v>3032</v>
      </c>
      <c r="F18" s="114">
        <v>2967</v>
      </c>
      <c r="G18" s="114">
        <v>2851</v>
      </c>
      <c r="H18" s="114">
        <v>2727</v>
      </c>
      <c r="I18" s="115">
        <v>292</v>
      </c>
      <c r="J18" s="116">
        <v>10.707737440410707</v>
      </c>
    </row>
    <row r="19" spans="1:10" s="110" customFormat="1" ht="13.5" customHeight="1" x14ac:dyDescent="0.2">
      <c r="A19" s="120"/>
      <c r="B19" s="121" t="s">
        <v>112</v>
      </c>
      <c r="C19" s="113">
        <v>0.37352891785540843</v>
      </c>
      <c r="D19" s="114">
        <v>823</v>
      </c>
      <c r="E19" s="114">
        <v>796</v>
      </c>
      <c r="F19" s="114">
        <v>805</v>
      </c>
      <c r="G19" s="114">
        <v>692</v>
      </c>
      <c r="H19" s="114">
        <v>646</v>
      </c>
      <c r="I19" s="115">
        <v>177</v>
      </c>
      <c r="J19" s="116">
        <v>27.399380804953559</v>
      </c>
    </row>
    <row r="20" spans="1:10" s="110" customFormat="1" ht="13.5" customHeight="1" x14ac:dyDescent="0.2">
      <c r="A20" s="118" t="s">
        <v>113</v>
      </c>
      <c r="B20" s="122" t="s">
        <v>114</v>
      </c>
      <c r="C20" s="113">
        <v>73.874761154807999</v>
      </c>
      <c r="D20" s="114">
        <v>162769</v>
      </c>
      <c r="E20" s="114">
        <v>164299</v>
      </c>
      <c r="F20" s="114">
        <v>165726</v>
      </c>
      <c r="G20" s="114">
        <v>163158</v>
      </c>
      <c r="H20" s="114">
        <v>162991</v>
      </c>
      <c r="I20" s="115">
        <v>-222</v>
      </c>
      <c r="J20" s="116">
        <v>-0.13620383947579928</v>
      </c>
    </row>
    <row r="21" spans="1:10" s="110" customFormat="1" ht="13.5" customHeight="1" x14ac:dyDescent="0.2">
      <c r="A21" s="120"/>
      <c r="B21" s="122" t="s">
        <v>115</v>
      </c>
      <c r="C21" s="113">
        <v>26.125238845192008</v>
      </c>
      <c r="D21" s="114">
        <v>57562</v>
      </c>
      <c r="E21" s="114">
        <v>57493</v>
      </c>
      <c r="F21" s="114">
        <v>57057</v>
      </c>
      <c r="G21" s="114">
        <v>56391</v>
      </c>
      <c r="H21" s="114">
        <v>56108</v>
      </c>
      <c r="I21" s="115">
        <v>1454</v>
      </c>
      <c r="J21" s="116">
        <v>2.5914308120054179</v>
      </c>
    </row>
    <row r="22" spans="1:10" s="110" customFormat="1" ht="13.5" customHeight="1" x14ac:dyDescent="0.2">
      <c r="A22" s="118" t="s">
        <v>113</v>
      </c>
      <c r="B22" s="122" t="s">
        <v>116</v>
      </c>
      <c r="C22" s="113">
        <v>82.15230721051509</v>
      </c>
      <c r="D22" s="114">
        <v>181007</v>
      </c>
      <c r="E22" s="114">
        <v>182511</v>
      </c>
      <c r="F22" s="114">
        <v>183175</v>
      </c>
      <c r="G22" s="114">
        <v>180793</v>
      </c>
      <c r="H22" s="114">
        <v>181138</v>
      </c>
      <c r="I22" s="115">
        <v>-131</v>
      </c>
      <c r="J22" s="116">
        <v>-7.2320551181971754E-2</v>
      </c>
    </row>
    <row r="23" spans="1:10" s="110" customFormat="1" ht="13.5" customHeight="1" x14ac:dyDescent="0.2">
      <c r="A23" s="123"/>
      <c r="B23" s="124" t="s">
        <v>117</v>
      </c>
      <c r="C23" s="125">
        <v>17.81410695725976</v>
      </c>
      <c r="D23" s="114">
        <v>39250</v>
      </c>
      <c r="E23" s="114">
        <v>39204</v>
      </c>
      <c r="F23" s="114">
        <v>39534</v>
      </c>
      <c r="G23" s="114">
        <v>38681</v>
      </c>
      <c r="H23" s="114">
        <v>37882</v>
      </c>
      <c r="I23" s="115">
        <v>1368</v>
      </c>
      <c r="J23" s="116">
        <v>3.6112137690723825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57328</v>
      </c>
      <c r="E26" s="114">
        <v>59156</v>
      </c>
      <c r="F26" s="114">
        <v>59651</v>
      </c>
      <c r="G26" s="114">
        <v>59887</v>
      </c>
      <c r="H26" s="140">
        <v>58862</v>
      </c>
      <c r="I26" s="115">
        <v>-1534</v>
      </c>
      <c r="J26" s="116">
        <v>-2.6060956134687916</v>
      </c>
    </row>
    <row r="27" spans="1:10" s="110" customFormat="1" ht="13.5" customHeight="1" x14ac:dyDescent="0.2">
      <c r="A27" s="118" t="s">
        <v>105</v>
      </c>
      <c r="B27" s="119" t="s">
        <v>106</v>
      </c>
      <c r="C27" s="113">
        <v>40.540399106893666</v>
      </c>
      <c r="D27" s="115">
        <v>23241</v>
      </c>
      <c r="E27" s="114">
        <v>23853</v>
      </c>
      <c r="F27" s="114">
        <v>24063</v>
      </c>
      <c r="G27" s="114">
        <v>24060</v>
      </c>
      <c r="H27" s="140">
        <v>23556</v>
      </c>
      <c r="I27" s="115">
        <v>-315</v>
      </c>
      <c r="J27" s="116">
        <v>-1.3372389200203769</v>
      </c>
    </row>
    <row r="28" spans="1:10" s="110" customFormat="1" ht="13.5" customHeight="1" x14ac:dyDescent="0.2">
      <c r="A28" s="120"/>
      <c r="B28" s="119" t="s">
        <v>107</v>
      </c>
      <c r="C28" s="113">
        <v>59.459600893106334</v>
      </c>
      <c r="D28" s="115">
        <v>34087</v>
      </c>
      <c r="E28" s="114">
        <v>35303</v>
      </c>
      <c r="F28" s="114">
        <v>35588</v>
      </c>
      <c r="G28" s="114">
        <v>35827</v>
      </c>
      <c r="H28" s="140">
        <v>35306</v>
      </c>
      <c r="I28" s="115">
        <v>-1219</v>
      </c>
      <c r="J28" s="116">
        <v>-3.4526709341188466</v>
      </c>
    </row>
    <row r="29" spans="1:10" s="110" customFormat="1" ht="13.5" customHeight="1" x14ac:dyDescent="0.2">
      <c r="A29" s="118" t="s">
        <v>105</v>
      </c>
      <c r="B29" s="121" t="s">
        <v>108</v>
      </c>
      <c r="C29" s="113">
        <v>14.893245883337984</v>
      </c>
      <c r="D29" s="115">
        <v>8538</v>
      </c>
      <c r="E29" s="114">
        <v>8965</v>
      </c>
      <c r="F29" s="114">
        <v>9203</v>
      </c>
      <c r="G29" s="114">
        <v>9413</v>
      </c>
      <c r="H29" s="140">
        <v>8987</v>
      </c>
      <c r="I29" s="115">
        <v>-449</v>
      </c>
      <c r="J29" s="116">
        <v>-4.9961054857015688</v>
      </c>
    </row>
    <row r="30" spans="1:10" s="110" customFormat="1" ht="13.5" customHeight="1" x14ac:dyDescent="0.2">
      <c r="A30" s="118"/>
      <c r="B30" s="121" t="s">
        <v>109</v>
      </c>
      <c r="C30" s="113">
        <v>50.711694111080099</v>
      </c>
      <c r="D30" s="115">
        <v>29072</v>
      </c>
      <c r="E30" s="114">
        <v>30136</v>
      </c>
      <c r="F30" s="114">
        <v>30312</v>
      </c>
      <c r="G30" s="114">
        <v>30381</v>
      </c>
      <c r="H30" s="140">
        <v>30152</v>
      </c>
      <c r="I30" s="115">
        <v>-1080</v>
      </c>
      <c r="J30" s="116">
        <v>-3.5818519501193951</v>
      </c>
    </row>
    <row r="31" spans="1:10" s="110" customFormat="1" ht="13.5" customHeight="1" x14ac:dyDescent="0.2">
      <c r="A31" s="118"/>
      <c r="B31" s="121" t="s">
        <v>110</v>
      </c>
      <c r="C31" s="113">
        <v>18.429039910689365</v>
      </c>
      <c r="D31" s="115">
        <v>10565</v>
      </c>
      <c r="E31" s="114">
        <v>10737</v>
      </c>
      <c r="F31" s="114">
        <v>10783</v>
      </c>
      <c r="G31" s="114">
        <v>10794</v>
      </c>
      <c r="H31" s="140">
        <v>10650</v>
      </c>
      <c r="I31" s="115">
        <v>-85</v>
      </c>
      <c r="J31" s="116">
        <v>-0.7981220657276995</v>
      </c>
    </row>
    <row r="32" spans="1:10" s="110" customFormat="1" ht="13.5" customHeight="1" x14ac:dyDescent="0.2">
      <c r="A32" s="120"/>
      <c r="B32" s="121" t="s">
        <v>111</v>
      </c>
      <c r="C32" s="113">
        <v>15.966020094892547</v>
      </c>
      <c r="D32" s="115">
        <v>9153</v>
      </c>
      <c r="E32" s="114">
        <v>9318</v>
      </c>
      <c r="F32" s="114">
        <v>9353</v>
      </c>
      <c r="G32" s="114">
        <v>9299</v>
      </c>
      <c r="H32" s="140">
        <v>9073</v>
      </c>
      <c r="I32" s="115">
        <v>80</v>
      </c>
      <c r="J32" s="116">
        <v>0.88173702193320846</v>
      </c>
    </row>
    <row r="33" spans="1:10" s="110" customFormat="1" ht="13.5" customHeight="1" x14ac:dyDescent="0.2">
      <c r="A33" s="120"/>
      <c r="B33" s="121" t="s">
        <v>112</v>
      </c>
      <c r="C33" s="113">
        <v>1.3745464694390175</v>
      </c>
      <c r="D33" s="115">
        <v>788</v>
      </c>
      <c r="E33" s="114">
        <v>812</v>
      </c>
      <c r="F33" s="114">
        <v>882</v>
      </c>
      <c r="G33" s="114">
        <v>813</v>
      </c>
      <c r="H33" s="140">
        <v>807</v>
      </c>
      <c r="I33" s="115">
        <v>-19</v>
      </c>
      <c r="J33" s="116">
        <v>-2.3543990086741018</v>
      </c>
    </row>
    <row r="34" spans="1:10" s="110" customFormat="1" ht="13.5" customHeight="1" x14ac:dyDescent="0.2">
      <c r="A34" s="118" t="s">
        <v>113</v>
      </c>
      <c r="B34" s="122" t="s">
        <v>116</v>
      </c>
      <c r="C34" s="113">
        <v>83.425202344404127</v>
      </c>
      <c r="D34" s="115">
        <v>47826</v>
      </c>
      <c r="E34" s="114">
        <v>49290</v>
      </c>
      <c r="F34" s="114">
        <v>49835</v>
      </c>
      <c r="G34" s="114">
        <v>50089</v>
      </c>
      <c r="H34" s="140">
        <v>49246</v>
      </c>
      <c r="I34" s="115">
        <v>-1420</v>
      </c>
      <c r="J34" s="116">
        <v>-2.8834829224708605</v>
      </c>
    </row>
    <row r="35" spans="1:10" s="110" customFormat="1" ht="13.5" customHeight="1" x14ac:dyDescent="0.2">
      <c r="A35" s="118"/>
      <c r="B35" s="119" t="s">
        <v>117</v>
      </c>
      <c r="C35" s="113">
        <v>16.367220206530838</v>
      </c>
      <c r="D35" s="115">
        <v>9383</v>
      </c>
      <c r="E35" s="114">
        <v>9742</v>
      </c>
      <c r="F35" s="114">
        <v>9690</v>
      </c>
      <c r="G35" s="114">
        <v>9675</v>
      </c>
      <c r="H35" s="140">
        <v>9505</v>
      </c>
      <c r="I35" s="115">
        <v>-122</v>
      </c>
      <c r="J35" s="116">
        <v>-1.2835349815886377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30689</v>
      </c>
      <c r="E37" s="114">
        <v>31551</v>
      </c>
      <c r="F37" s="114">
        <v>31759</v>
      </c>
      <c r="G37" s="114">
        <v>32586</v>
      </c>
      <c r="H37" s="140">
        <v>32029</v>
      </c>
      <c r="I37" s="115">
        <v>-1340</v>
      </c>
      <c r="J37" s="116">
        <v>-4.1837085141590435</v>
      </c>
    </row>
    <row r="38" spans="1:10" s="110" customFormat="1" ht="13.5" customHeight="1" x14ac:dyDescent="0.2">
      <c r="A38" s="118" t="s">
        <v>105</v>
      </c>
      <c r="B38" s="119" t="s">
        <v>106</v>
      </c>
      <c r="C38" s="113">
        <v>35.706604972465705</v>
      </c>
      <c r="D38" s="115">
        <v>10958</v>
      </c>
      <c r="E38" s="114">
        <v>11154</v>
      </c>
      <c r="F38" s="114">
        <v>11226</v>
      </c>
      <c r="G38" s="114">
        <v>11510</v>
      </c>
      <c r="H38" s="140">
        <v>11230</v>
      </c>
      <c r="I38" s="115">
        <v>-272</v>
      </c>
      <c r="J38" s="116">
        <v>-2.4220837043633128</v>
      </c>
    </row>
    <row r="39" spans="1:10" s="110" customFormat="1" ht="13.5" customHeight="1" x14ac:dyDescent="0.2">
      <c r="A39" s="120"/>
      <c r="B39" s="119" t="s">
        <v>107</v>
      </c>
      <c r="C39" s="113">
        <v>64.293395027534302</v>
      </c>
      <c r="D39" s="115">
        <v>19731</v>
      </c>
      <c r="E39" s="114">
        <v>20397</v>
      </c>
      <c r="F39" s="114">
        <v>20533</v>
      </c>
      <c r="G39" s="114">
        <v>21076</v>
      </c>
      <c r="H39" s="140">
        <v>20799</v>
      </c>
      <c r="I39" s="115">
        <v>-1068</v>
      </c>
      <c r="J39" s="116">
        <v>-5.1348622529929324</v>
      </c>
    </row>
    <row r="40" spans="1:10" s="110" customFormat="1" ht="13.5" customHeight="1" x14ac:dyDescent="0.2">
      <c r="A40" s="118" t="s">
        <v>105</v>
      </c>
      <c r="B40" s="121" t="s">
        <v>108</v>
      </c>
      <c r="C40" s="113">
        <v>18.224771090618788</v>
      </c>
      <c r="D40" s="115">
        <v>5593</v>
      </c>
      <c r="E40" s="114">
        <v>5714</v>
      </c>
      <c r="F40" s="114">
        <v>5773</v>
      </c>
      <c r="G40" s="114">
        <v>6266</v>
      </c>
      <c r="H40" s="140">
        <v>5841</v>
      </c>
      <c r="I40" s="115">
        <v>-248</v>
      </c>
      <c r="J40" s="116">
        <v>-4.2458483136449239</v>
      </c>
    </row>
    <row r="41" spans="1:10" s="110" customFormat="1" ht="13.5" customHeight="1" x14ac:dyDescent="0.2">
      <c r="A41" s="118"/>
      <c r="B41" s="121" t="s">
        <v>109</v>
      </c>
      <c r="C41" s="113">
        <v>34.171853106976442</v>
      </c>
      <c r="D41" s="115">
        <v>10487</v>
      </c>
      <c r="E41" s="114">
        <v>10984</v>
      </c>
      <c r="F41" s="114">
        <v>11079</v>
      </c>
      <c r="G41" s="114">
        <v>11353</v>
      </c>
      <c r="H41" s="140">
        <v>11425</v>
      </c>
      <c r="I41" s="115">
        <v>-938</v>
      </c>
      <c r="J41" s="116">
        <v>-8.2100656455142236</v>
      </c>
    </row>
    <row r="42" spans="1:10" s="110" customFormat="1" ht="13.5" customHeight="1" x14ac:dyDescent="0.2">
      <c r="A42" s="118"/>
      <c r="B42" s="121" t="s">
        <v>110</v>
      </c>
      <c r="C42" s="113">
        <v>18.723321059663071</v>
      </c>
      <c r="D42" s="115">
        <v>5746</v>
      </c>
      <c r="E42" s="114">
        <v>5835</v>
      </c>
      <c r="F42" s="114">
        <v>5861</v>
      </c>
      <c r="G42" s="114">
        <v>5958</v>
      </c>
      <c r="H42" s="140">
        <v>5960</v>
      </c>
      <c r="I42" s="115">
        <v>-214</v>
      </c>
      <c r="J42" s="116">
        <v>-3.5906040268456376</v>
      </c>
    </row>
    <row r="43" spans="1:10" s="110" customFormat="1" ht="13.5" customHeight="1" x14ac:dyDescent="0.2">
      <c r="A43" s="120"/>
      <c r="B43" s="121" t="s">
        <v>111</v>
      </c>
      <c r="C43" s="113">
        <v>28.880054742741699</v>
      </c>
      <c r="D43" s="115">
        <v>8863</v>
      </c>
      <c r="E43" s="114">
        <v>9018</v>
      </c>
      <c r="F43" s="114">
        <v>9046</v>
      </c>
      <c r="G43" s="114">
        <v>9009</v>
      </c>
      <c r="H43" s="140">
        <v>8803</v>
      </c>
      <c r="I43" s="115">
        <v>60</v>
      </c>
      <c r="J43" s="116">
        <v>0.68158582301488124</v>
      </c>
    </row>
    <row r="44" spans="1:10" s="110" customFormat="1" ht="13.5" customHeight="1" x14ac:dyDescent="0.2">
      <c r="A44" s="120"/>
      <c r="B44" s="121" t="s">
        <v>112</v>
      </c>
      <c r="C44" s="113">
        <v>2.3330835152660563</v>
      </c>
      <c r="D44" s="115">
        <v>716</v>
      </c>
      <c r="E44" s="114">
        <v>733</v>
      </c>
      <c r="F44" s="114">
        <v>790</v>
      </c>
      <c r="G44" s="114">
        <v>733</v>
      </c>
      <c r="H44" s="140">
        <v>736</v>
      </c>
      <c r="I44" s="115">
        <v>-20</v>
      </c>
      <c r="J44" s="116">
        <v>-2.7173913043478262</v>
      </c>
    </row>
    <row r="45" spans="1:10" s="110" customFormat="1" ht="13.5" customHeight="1" x14ac:dyDescent="0.2">
      <c r="A45" s="118" t="s">
        <v>113</v>
      </c>
      <c r="B45" s="122" t="s">
        <v>116</v>
      </c>
      <c r="C45" s="113">
        <v>84.447196063736186</v>
      </c>
      <c r="D45" s="115">
        <v>25916</v>
      </c>
      <c r="E45" s="114">
        <v>26528</v>
      </c>
      <c r="F45" s="114">
        <v>26800</v>
      </c>
      <c r="G45" s="114">
        <v>27498</v>
      </c>
      <c r="H45" s="140">
        <v>26969</v>
      </c>
      <c r="I45" s="115">
        <v>-1053</v>
      </c>
      <c r="J45" s="116">
        <v>-3.9044829248396309</v>
      </c>
    </row>
    <row r="46" spans="1:10" s="110" customFormat="1" ht="13.5" customHeight="1" x14ac:dyDescent="0.2">
      <c r="A46" s="118"/>
      <c r="B46" s="119" t="s">
        <v>117</v>
      </c>
      <c r="C46" s="113">
        <v>15.171559842288769</v>
      </c>
      <c r="D46" s="115">
        <v>4656</v>
      </c>
      <c r="E46" s="114">
        <v>4902</v>
      </c>
      <c r="F46" s="114">
        <v>4835</v>
      </c>
      <c r="G46" s="114">
        <v>4967</v>
      </c>
      <c r="H46" s="140">
        <v>4950</v>
      </c>
      <c r="I46" s="115">
        <v>-294</v>
      </c>
      <c r="J46" s="116">
        <v>-5.9393939393939394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26639</v>
      </c>
      <c r="E48" s="114">
        <v>27605</v>
      </c>
      <c r="F48" s="114">
        <v>27892</v>
      </c>
      <c r="G48" s="114">
        <v>27301</v>
      </c>
      <c r="H48" s="140">
        <v>26833</v>
      </c>
      <c r="I48" s="115">
        <v>-194</v>
      </c>
      <c r="J48" s="116">
        <v>-0.72299034770618265</v>
      </c>
    </row>
    <row r="49" spans="1:12" s="110" customFormat="1" ht="13.5" customHeight="1" x14ac:dyDescent="0.2">
      <c r="A49" s="118" t="s">
        <v>105</v>
      </c>
      <c r="B49" s="119" t="s">
        <v>106</v>
      </c>
      <c r="C49" s="113">
        <v>46.109088178985701</v>
      </c>
      <c r="D49" s="115">
        <v>12283</v>
      </c>
      <c r="E49" s="114">
        <v>12699</v>
      </c>
      <c r="F49" s="114">
        <v>12837</v>
      </c>
      <c r="G49" s="114">
        <v>12550</v>
      </c>
      <c r="H49" s="140">
        <v>12326</v>
      </c>
      <c r="I49" s="115">
        <v>-43</v>
      </c>
      <c r="J49" s="116">
        <v>-0.3488560765860782</v>
      </c>
    </row>
    <row r="50" spans="1:12" s="110" customFormat="1" ht="13.5" customHeight="1" x14ac:dyDescent="0.2">
      <c r="A50" s="120"/>
      <c r="B50" s="119" t="s">
        <v>107</v>
      </c>
      <c r="C50" s="113">
        <v>53.890911821014299</v>
      </c>
      <c r="D50" s="115">
        <v>14356</v>
      </c>
      <c r="E50" s="114">
        <v>14906</v>
      </c>
      <c r="F50" s="114">
        <v>15055</v>
      </c>
      <c r="G50" s="114">
        <v>14751</v>
      </c>
      <c r="H50" s="140">
        <v>14507</v>
      </c>
      <c r="I50" s="115">
        <v>-151</v>
      </c>
      <c r="J50" s="116">
        <v>-1.0408768180878196</v>
      </c>
    </row>
    <row r="51" spans="1:12" s="110" customFormat="1" ht="13.5" customHeight="1" x14ac:dyDescent="0.2">
      <c r="A51" s="118" t="s">
        <v>105</v>
      </c>
      <c r="B51" s="121" t="s">
        <v>108</v>
      </c>
      <c r="C51" s="113">
        <v>11.055219790532677</v>
      </c>
      <c r="D51" s="115">
        <v>2945</v>
      </c>
      <c r="E51" s="114">
        <v>3251</v>
      </c>
      <c r="F51" s="114">
        <v>3430</v>
      </c>
      <c r="G51" s="114">
        <v>3147</v>
      </c>
      <c r="H51" s="140">
        <v>3146</v>
      </c>
      <c r="I51" s="115">
        <v>-201</v>
      </c>
      <c r="J51" s="116">
        <v>-6.3890654799745707</v>
      </c>
    </row>
    <row r="52" spans="1:12" s="110" customFormat="1" ht="13.5" customHeight="1" x14ac:dyDescent="0.2">
      <c r="A52" s="118"/>
      <c r="B52" s="121" t="s">
        <v>109</v>
      </c>
      <c r="C52" s="113">
        <v>69.766132362325919</v>
      </c>
      <c r="D52" s="115">
        <v>18585</v>
      </c>
      <c r="E52" s="114">
        <v>19152</v>
      </c>
      <c r="F52" s="114">
        <v>19233</v>
      </c>
      <c r="G52" s="114">
        <v>19028</v>
      </c>
      <c r="H52" s="140">
        <v>18727</v>
      </c>
      <c r="I52" s="115">
        <v>-142</v>
      </c>
      <c r="J52" s="116">
        <v>-0.75826346985635718</v>
      </c>
    </row>
    <row r="53" spans="1:12" s="110" customFormat="1" ht="13.5" customHeight="1" x14ac:dyDescent="0.2">
      <c r="A53" s="118"/>
      <c r="B53" s="121" t="s">
        <v>110</v>
      </c>
      <c r="C53" s="113">
        <v>18.090018394083863</v>
      </c>
      <c r="D53" s="115">
        <v>4819</v>
      </c>
      <c r="E53" s="114">
        <v>4902</v>
      </c>
      <c r="F53" s="114">
        <v>4922</v>
      </c>
      <c r="G53" s="114">
        <v>4836</v>
      </c>
      <c r="H53" s="140">
        <v>4690</v>
      </c>
      <c r="I53" s="115">
        <v>129</v>
      </c>
      <c r="J53" s="116">
        <v>2.7505330490405115</v>
      </c>
    </row>
    <row r="54" spans="1:12" s="110" customFormat="1" ht="13.5" customHeight="1" x14ac:dyDescent="0.2">
      <c r="A54" s="120"/>
      <c r="B54" s="121" t="s">
        <v>111</v>
      </c>
      <c r="C54" s="113">
        <v>1.0886294530575471</v>
      </c>
      <c r="D54" s="115">
        <v>290</v>
      </c>
      <c r="E54" s="114">
        <v>300</v>
      </c>
      <c r="F54" s="114">
        <v>307</v>
      </c>
      <c r="G54" s="114">
        <v>290</v>
      </c>
      <c r="H54" s="140">
        <v>270</v>
      </c>
      <c r="I54" s="115">
        <v>20</v>
      </c>
      <c r="J54" s="116">
        <v>7.4074074074074074</v>
      </c>
    </row>
    <row r="55" spans="1:12" s="110" customFormat="1" ht="13.5" customHeight="1" x14ac:dyDescent="0.2">
      <c r="A55" s="120"/>
      <c r="B55" s="121" t="s">
        <v>112</v>
      </c>
      <c r="C55" s="113">
        <v>0.27028041593152896</v>
      </c>
      <c r="D55" s="115">
        <v>72</v>
      </c>
      <c r="E55" s="114">
        <v>79</v>
      </c>
      <c r="F55" s="114">
        <v>92</v>
      </c>
      <c r="G55" s="114">
        <v>80</v>
      </c>
      <c r="H55" s="140">
        <v>71</v>
      </c>
      <c r="I55" s="115">
        <v>1</v>
      </c>
      <c r="J55" s="116">
        <v>1.408450704225352</v>
      </c>
    </row>
    <row r="56" spans="1:12" s="110" customFormat="1" ht="13.5" customHeight="1" x14ac:dyDescent="0.2">
      <c r="A56" s="118" t="s">
        <v>113</v>
      </c>
      <c r="B56" s="122" t="s">
        <v>116</v>
      </c>
      <c r="C56" s="113">
        <v>82.247832125830556</v>
      </c>
      <c r="D56" s="115">
        <v>21910</v>
      </c>
      <c r="E56" s="114">
        <v>22762</v>
      </c>
      <c r="F56" s="114">
        <v>23035</v>
      </c>
      <c r="G56" s="114">
        <v>22591</v>
      </c>
      <c r="H56" s="140">
        <v>22277</v>
      </c>
      <c r="I56" s="115">
        <v>-367</v>
      </c>
      <c r="J56" s="116">
        <v>-1.6474390627104187</v>
      </c>
    </row>
    <row r="57" spans="1:12" s="110" customFormat="1" ht="13.5" customHeight="1" x14ac:dyDescent="0.2">
      <c r="A57" s="142"/>
      <c r="B57" s="124" t="s">
        <v>117</v>
      </c>
      <c r="C57" s="125">
        <v>17.744660084838021</v>
      </c>
      <c r="D57" s="143">
        <v>4727</v>
      </c>
      <c r="E57" s="144">
        <v>4840</v>
      </c>
      <c r="F57" s="144">
        <v>4855</v>
      </c>
      <c r="G57" s="144">
        <v>4708</v>
      </c>
      <c r="H57" s="145">
        <v>4555</v>
      </c>
      <c r="I57" s="143">
        <v>172</v>
      </c>
      <c r="J57" s="146">
        <v>3.7760702524698133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220331</v>
      </c>
      <c r="E12" s="236">
        <v>221792</v>
      </c>
      <c r="F12" s="114">
        <v>222783</v>
      </c>
      <c r="G12" s="114">
        <v>219549</v>
      </c>
      <c r="H12" s="140">
        <v>219099</v>
      </c>
      <c r="I12" s="115">
        <v>1232</v>
      </c>
      <c r="J12" s="116">
        <v>0.56230288591002242</v>
      </c>
    </row>
    <row r="13" spans="1:15" s="110" customFormat="1" ht="12" customHeight="1" x14ac:dyDescent="0.2">
      <c r="A13" s="118" t="s">
        <v>105</v>
      </c>
      <c r="B13" s="119" t="s">
        <v>106</v>
      </c>
      <c r="C13" s="113">
        <v>53.549432444821655</v>
      </c>
      <c r="D13" s="115">
        <v>117986</v>
      </c>
      <c r="E13" s="114">
        <v>118739</v>
      </c>
      <c r="F13" s="114">
        <v>119763</v>
      </c>
      <c r="G13" s="114">
        <v>118021</v>
      </c>
      <c r="H13" s="140">
        <v>117584</v>
      </c>
      <c r="I13" s="115">
        <v>402</v>
      </c>
      <c r="J13" s="116">
        <v>0.34188324942169002</v>
      </c>
    </row>
    <row r="14" spans="1:15" s="110" customFormat="1" ht="12" customHeight="1" x14ac:dyDescent="0.2">
      <c r="A14" s="118"/>
      <c r="B14" s="119" t="s">
        <v>107</v>
      </c>
      <c r="C14" s="113">
        <v>46.450567555178345</v>
      </c>
      <c r="D14" s="115">
        <v>102345</v>
      </c>
      <c r="E14" s="114">
        <v>103053</v>
      </c>
      <c r="F14" s="114">
        <v>103020</v>
      </c>
      <c r="G14" s="114">
        <v>101528</v>
      </c>
      <c r="H14" s="140">
        <v>101515</v>
      </c>
      <c r="I14" s="115">
        <v>830</v>
      </c>
      <c r="J14" s="116">
        <v>0.81761316061665767</v>
      </c>
    </row>
    <row r="15" spans="1:15" s="110" customFormat="1" ht="12" customHeight="1" x14ac:dyDescent="0.2">
      <c r="A15" s="118" t="s">
        <v>105</v>
      </c>
      <c r="B15" s="121" t="s">
        <v>108</v>
      </c>
      <c r="C15" s="113">
        <v>11.772288057513469</v>
      </c>
      <c r="D15" s="115">
        <v>25938</v>
      </c>
      <c r="E15" s="114">
        <v>26991</v>
      </c>
      <c r="F15" s="114">
        <v>27572</v>
      </c>
      <c r="G15" s="114">
        <v>25652</v>
      </c>
      <c r="H15" s="140">
        <v>26250</v>
      </c>
      <c r="I15" s="115">
        <v>-312</v>
      </c>
      <c r="J15" s="116">
        <v>-1.1885714285714286</v>
      </c>
    </row>
    <row r="16" spans="1:15" s="110" customFormat="1" ht="12" customHeight="1" x14ac:dyDescent="0.2">
      <c r="A16" s="118"/>
      <c r="B16" s="121" t="s">
        <v>109</v>
      </c>
      <c r="C16" s="113">
        <v>65.753343832688088</v>
      </c>
      <c r="D16" s="115">
        <v>144875</v>
      </c>
      <c r="E16" s="114">
        <v>145562</v>
      </c>
      <c r="F16" s="114">
        <v>146380</v>
      </c>
      <c r="G16" s="114">
        <v>145967</v>
      </c>
      <c r="H16" s="140">
        <v>145794</v>
      </c>
      <c r="I16" s="115">
        <v>-919</v>
      </c>
      <c r="J16" s="116">
        <v>-0.63034144066285303</v>
      </c>
    </row>
    <row r="17" spans="1:10" s="110" customFormat="1" ht="12" customHeight="1" x14ac:dyDescent="0.2">
      <c r="A17" s="118"/>
      <c r="B17" s="121" t="s">
        <v>110</v>
      </c>
      <c r="C17" s="113">
        <v>21.104156927531758</v>
      </c>
      <c r="D17" s="115">
        <v>46499</v>
      </c>
      <c r="E17" s="114">
        <v>46207</v>
      </c>
      <c r="F17" s="114">
        <v>45864</v>
      </c>
      <c r="G17" s="114">
        <v>45079</v>
      </c>
      <c r="H17" s="140">
        <v>44328</v>
      </c>
      <c r="I17" s="115">
        <v>2171</v>
      </c>
      <c r="J17" s="116">
        <v>4.8975816639595742</v>
      </c>
    </row>
    <row r="18" spans="1:10" s="110" customFormat="1" ht="12" customHeight="1" x14ac:dyDescent="0.2">
      <c r="A18" s="120"/>
      <c r="B18" s="121" t="s">
        <v>111</v>
      </c>
      <c r="C18" s="113">
        <v>1.3702111822666805</v>
      </c>
      <c r="D18" s="115">
        <v>3019</v>
      </c>
      <c r="E18" s="114">
        <v>3032</v>
      </c>
      <c r="F18" s="114">
        <v>2967</v>
      </c>
      <c r="G18" s="114">
        <v>2851</v>
      </c>
      <c r="H18" s="140">
        <v>2727</v>
      </c>
      <c r="I18" s="115">
        <v>292</v>
      </c>
      <c r="J18" s="116">
        <v>10.707737440410707</v>
      </c>
    </row>
    <row r="19" spans="1:10" s="110" customFormat="1" ht="12" customHeight="1" x14ac:dyDescent="0.2">
      <c r="A19" s="120"/>
      <c r="B19" s="121" t="s">
        <v>112</v>
      </c>
      <c r="C19" s="113">
        <v>0.37352891785540843</v>
      </c>
      <c r="D19" s="115">
        <v>823</v>
      </c>
      <c r="E19" s="114">
        <v>796</v>
      </c>
      <c r="F19" s="114">
        <v>805</v>
      </c>
      <c r="G19" s="114">
        <v>692</v>
      </c>
      <c r="H19" s="140">
        <v>646</v>
      </c>
      <c r="I19" s="115">
        <v>177</v>
      </c>
      <c r="J19" s="116">
        <v>27.399380804953559</v>
      </c>
    </row>
    <row r="20" spans="1:10" s="110" customFormat="1" ht="12" customHeight="1" x14ac:dyDescent="0.2">
      <c r="A20" s="118" t="s">
        <v>113</v>
      </c>
      <c r="B20" s="119" t="s">
        <v>181</v>
      </c>
      <c r="C20" s="113">
        <v>73.874761154807999</v>
      </c>
      <c r="D20" s="115">
        <v>162769</v>
      </c>
      <c r="E20" s="114">
        <v>164299</v>
      </c>
      <c r="F20" s="114">
        <v>165726</v>
      </c>
      <c r="G20" s="114">
        <v>163158</v>
      </c>
      <c r="H20" s="140">
        <v>162991</v>
      </c>
      <c r="I20" s="115">
        <v>-222</v>
      </c>
      <c r="J20" s="116">
        <v>-0.13620383947579928</v>
      </c>
    </row>
    <row r="21" spans="1:10" s="110" customFormat="1" ht="12" customHeight="1" x14ac:dyDescent="0.2">
      <c r="A21" s="118"/>
      <c r="B21" s="119" t="s">
        <v>182</v>
      </c>
      <c r="C21" s="113">
        <v>26.125238845192008</v>
      </c>
      <c r="D21" s="115">
        <v>57562</v>
      </c>
      <c r="E21" s="114">
        <v>57493</v>
      </c>
      <c r="F21" s="114">
        <v>57057</v>
      </c>
      <c r="G21" s="114">
        <v>56391</v>
      </c>
      <c r="H21" s="140">
        <v>56108</v>
      </c>
      <c r="I21" s="115">
        <v>1454</v>
      </c>
      <c r="J21" s="116">
        <v>2.5914308120054179</v>
      </c>
    </row>
    <row r="22" spans="1:10" s="110" customFormat="1" ht="12" customHeight="1" x14ac:dyDescent="0.2">
      <c r="A22" s="118" t="s">
        <v>113</v>
      </c>
      <c r="B22" s="119" t="s">
        <v>116</v>
      </c>
      <c r="C22" s="113">
        <v>82.15230721051509</v>
      </c>
      <c r="D22" s="115">
        <v>181007</v>
      </c>
      <c r="E22" s="114">
        <v>182511</v>
      </c>
      <c r="F22" s="114">
        <v>183175</v>
      </c>
      <c r="G22" s="114">
        <v>180793</v>
      </c>
      <c r="H22" s="140">
        <v>181138</v>
      </c>
      <c r="I22" s="115">
        <v>-131</v>
      </c>
      <c r="J22" s="116">
        <v>-7.2320551181971754E-2</v>
      </c>
    </row>
    <row r="23" spans="1:10" s="110" customFormat="1" ht="12" customHeight="1" x14ac:dyDescent="0.2">
      <c r="A23" s="118"/>
      <c r="B23" s="119" t="s">
        <v>117</v>
      </c>
      <c r="C23" s="113">
        <v>17.81410695725976</v>
      </c>
      <c r="D23" s="115">
        <v>39250</v>
      </c>
      <c r="E23" s="114">
        <v>39204</v>
      </c>
      <c r="F23" s="114">
        <v>39534</v>
      </c>
      <c r="G23" s="114">
        <v>38681</v>
      </c>
      <c r="H23" s="140">
        <v>37882</v>
      </c>
      <c r="I23" s="115">
        <v>1368</v>
      </c>
      <c r="J23" s="116">
        <v>3.6112137690723825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259227</v>
      </c>
      <c r="E64" s="236">
        <v>260359</v>
      </c>
      <c r="F64" s="236">
        <v>261435</v>
      </c>
      <c r="G64" s="236">
        <v>257380</v>
      </c>
      <c r="H64" s="140">
        <v>256893</v>
      </c>
      <c r="I64" s="115">
        <v>2334</v>
      </c>
      <c r="J64" s="116">
        <v>0.90854947390547813</v>
      </c>
    </row>
    <row r="65" spans="1:12" s="110" customFormat="1" ht="12" customHeight="1" x14ac:dyDescent="0.2">
      <c r="A65" s="118" t="s">
        <v>105</v>
      </c>
      <c r="B65" s="119" t="s">
        <v>106</v>
      </c>
      <c r="C65" s="113">
        <v>55.158606163709798</v>
      </c>
      <c r="D65" s="235">
        <v>142986</v>
      </c>
      <c r="E65" s="236">
        <v>143493</v>
      </c>
      <c r="F65" s="236">
        <v>144600</v>
      </c>
      <c r="G65" s="236">
        <v>142493</v>
      </c>
      <c r="H65" s="140">
        <v>141987</v>
      </c>
      <c r="I65" s="115">
        <v>999</v>
      </c>
      <c r="J65" s="116">
        <v>0.70358553952122382</v>
      </c>
    </row>
    <row r="66" spans="1:12" s="110" customFormat="1" ht="12" customHeight="1" x14ac:dyDescent="0.2">
      <c r="A66" s="118"/>
      <c r="B66" s="119" t="s">
        <v>107</v>
      </c>
      <c r="C66" s="113">
        <v>44.841393836290202</v>
      </c>
      <c r="D66" s="235">
        <v>116241</v>
      </c>
      <c r="E66" s="236">
        <v>116866</v>
      </c>
      <c r="F66" s="236">
        <v>116835</v>
      </c>
      <c r="G66" s="236">
        <v>114887</v>
      </c>
      <c r="H66" s="140">
        <v>114906</v>
      </c>
      <c r="I66" s="115">
        <v>1335</v>
      </c>
      <c r="J66" s="116">
        <v>1.1618192261500704</v>
      </c>
    </row>
    <row r="67" spans="1:12" s="110" customFormat="1" ht="12" customHeight="1" x14ac:dyDescent="0.2">
      <c r="A67" s="118" t="s">
        <v>105</v>
      </c>
      <c r="B67" s="121" t="s">
        <v>108</v>
      </c>
      <c r="C67" s="113">
        <v>11.707499604593657</v>
      </c>
      <c r="D67" s="235">
        <v>30349</v>
      </c>
      <c r="E67" s="236">
        <v>31443</v>
      </c>
      <c r="F67" s="236">
        <v>32200</v>
      </c>
      <c r="G67" s="236">
        <v>29872</v>
      </c>
      <c r="H67" s="140">
        <v>30499</v>
      </c>
      <c r="I67" s="115">
        <v>-150</v>
      </c>
      <c r="J67" s="116">
        <v>-0.49181940391488244</v>
      </c>
    </row>
    <row r="68" spans="1:12" s="110" customFormat="1" ht="12" customHeight="1" x14ac:dyDescent="0.2">
      <c r="A68" s="118"/>
      <c r="B68" s="121" t="s">
        <v>109</v>
      </c>
      <c r="C68" s="113">
        <v>65.804487958430258</v>
      </c>
      <c r="D68" s="235">
        <v>170583</v>
      </c>
      <c r="E68" s="236">
        <v>170991</v>
      </c>
      <c r="F68" s="236">
        <v>171811</v>
      </c>
      <c r="G68" s="236">
        <v>171096</v>
      </c>
      <c r="H68" s="140">
        <v>170912</v>
      </c>
      <c r="I68" s="115">
        <v>-329</v>
      </c>
      <c r="J68" s="116">
        <v>-0.19249672346002622</v>
      </c>
    </row>
    <row r="69" spans="1:12" s="110" customFormat="1" ht="12" customHeight="1" x14ac:dyDescent="0.2">
      <c r="A69" s="118"/>
      <c r="B69" s="121" t="s">
        <v>110</v>
      </c>
      <c r="C69" s="113">
        <v>21.217697230612551</v>
      </c>
      <c r="D69" s="235">
        <v>55002</v>
      </c>
      <c r="E69" s="236">
        <v>54597</v>
      </c>
      <c r="F69" s="236">
        <v>54186</v>
      </c>
      <c r="G69" s="236">
        <v>53280</v>
      </c>
      <c r="H69" s="140">
        <v>52485</v>
      </c>
      <c r="I69" s="115">
        <v>2517</v>
      </c>
      <c r="J69" s="116">
        <v>4.7956559016861959</v>
      </c>
    </row>
    <row r="70" spans="1:12" s="110" customFormat="1" ht="12" customHeight="1" x14ac:dyDescent="0.2">
      <c r="A70" s="120"/>
      <c r="B70" s="121" t="s">
        <v>111</v>
      </c>
      <c r="C70" s="113">
        <v>1.2703152063635346</v>
      </c>
      <c r="D70" s="235">
        <v>3293</v>
      </c>
      <c r="E70" s="236">
        <v>3328</v>
      </c>
      <c r="F70" s="236">
        <v>3238</v>
      </c>
      <c r="G70" s="236">
        <v>3132</v>
      </c>
      <c r="H70" s="140">
        <v>2997</v>
      </c>
      <c r="I70" s="115">
        <v>296</v>
      </c>
      <c r="J70" s="116">
        <v>9.8765432098765427</v>
      </c>
    </row>
    <row r="71" spans="1:12" s="110" customFormat="1" ht="12" customHeight="1" x14ac:dyDescent="0.2">
      <c r="A71" s="120"/>
      <c r="B71" s="121" t="s">
        <v>112</v>
      </c>
      <c r="C71" s="113">
        <v>0.3572158764326247</v>
      </c>
      <c r="D71" s="235">
        <v>926</v>
      </c>
      <c r="E71" s="236">
        <v>894</v>
      </c>
      <c r="F71" s="236">
        <v>898</v>
      </c>
      <c r="G71" s="236">
        <v>789</v>
      </c>
      <c r="H71" s="140">
        <v>727</v>
      </c>
      <c r="I71" s="115">
        <v>199</v>
      </c>
      <c r="J71" s="116">
        <v>27.372764786795049</v>
      </c>
    </row>
    <row r="72" spans="1:12" s="110" customFormat="1" ht="12" customHeight="1" x14ac:dyDescent="0.2">
      <c r="A72" s="118" t="s">
        <v>113</v>
      </c>
      <c r="B72" s="119" t="s">
        <v>181</v>
      </c>
      <c r="C72" s="113">
        <v>75.276880880463835</v>
      </c>
      <c r="D72" s="235">
        <v>195138</v>
      </c>
      <c r="E72" s="236">
        <v>196404</v>
      </c>
      <c r="F72" s="236">
        <v>198094</v>
      </c>
      <c r="G72" s="236">
        <v>194699</v>
      </c>
      <c r="H72" s="140">
        <v>194568</v>
      </c>
      <c r="I72" s="115">
        <v>570</v>
      </c>
      <c r="J72" s="116">
        <v>0.29295670408289132</v>
      </c>
    </row>
    <row r="73" spans="1:12" s="110" customFormat="1" ht="12" customHeight="1" x14ac:dyDescent="0.2">
      <c r="A73" s="118"/>
      <c r="B73" s="119" t="s">
        <v>182</v>
      </c>
      <c r="C73" s="113">
        <v>24.723119119536161</v>
      </c>
      <c r="D73" s="115">
        <v>64089</v>
      </c>
      <c r="E73" s="114">
        <v>63955</v>
      </c>
      <c r="F73" s="114">
        <v>63341</v>
      </c>
      <c r="G73" s="114">
        <v>62681</v>
      </c>
      <c r="H73" s="140">
        <v>62325</v>
      </c>
      <c r="I73" s="115">
        <v>1764</v>
      </c>
      <c r="J73" s="116">
        <v>2.8303249097472922</v>
      </c>
    </row>
    <row r="74" spans="1:12" s="110" customFormat="1" ht="12" customHeight="1" x14ac:dyDescent="0.2">
      <c r="A74" s="118" t="s">
        <v>113</v>
      </c>
      <c r="B74" s="119" t="s">
        <v>116</v>
      </c>
      <c r="C74" s="113">
        <v>82.183568841208668</v>
      </c>
      <c r="D74" s="115">
        <v>213042</v>
      </c>
      <c r="E74" s="114">
        <v>214547</v>
      </c>
      <c r="F74" s="114">
        <v>215446</v>
      </c>
      <c r="G74" s="114">
        <v>212457</v>
      </c>
      <c r="H74" s="140">
        <v>212714</v>
      </c>
      <c r="I74" s="115">
        <v>328</v>
      </c>
      <c r="J74" s="116">
        <v>0.15419765506736746</v>
      </c>
    </row>
    <row r="75" spans="1:12" s="110" customFormat="1" ht="12" customHeight="1" x14ac:dyDescent="0.2">
      <c r="A75" s="142"/>
      <c r="B75" s="124" t="s">
        <v>117</v>
      </c>
      <c r="C75" s="125">
        <v>17.790970847944081</v>
      </c>
      <c r="D75" s="143">
        <v>46119</v>
      </c>
      <c r="E75" s="144">
        <v>45736</v>
      </c>
      <c r="F75" s="144">
        <v>45909</v>
      </c>
      <c r="G75" s="144">
        <v>44843</v>
      </c>
      <c r="H75" s="145">
        <v>44102</v>
      </c>
      <c r="I75" s="143">
        <v>2017</v>
      </c>
      <c r="J75" s="146">
        <v>4.5734887306698111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220331</v>
      </c>
      <c r="G11" s="114">
        <v>221792</v>
      </c>
      <c r="H11" s="114">
        <v>222783</v>
      </c>
      <c r="I11" s="114">
        <v>219549</v>
      </c>
      <c r="J11" s="140">
        <v>219099</v>
      </c>
      <c r="K11" s="114">
        <v>1232</v>
      </c>
      <c r="L11" s="116">
        <v>0.56230288591002242</v>
      </c>
    </row>
    <row r="12" spans="1:17" s="110" customFormat="1" ht="24.95" customHeight="1" x14ac:dyDescent="0.2">
      <c r="A12" s="604" t="s">
        <v>185</v>
      </c>
      <c r="B12" s="605"/>
      <c r="C12" s="605"/>
      <c r="D12" s="606"/>
      <c r="E12" s="113">
        <v>53.549432444821655</v>
      </c>
      <c r="F12" s="115">
        <v>117986</v>
      </c>
      <c r="G12" s="114">
        <v>118739</v>
      </c>
      <c r="H12" s="114">
        <v>119763</v>
      </c>
      <c r="I12" s="114">
        <v>118021</v>
      </c>
      <c r="J12" s="140">
        <v>117584</v>
      </c>
      <c r="K12" s="114">
        <v>402</v>
      </c>
      <c r="L12" s="116">
        <v>0.34188324942169002</v>
      </c>
    </row>
    <row r="13" spans="1:17" s="110" customFormat="1" ht="15" customHeight="1" x14ac:dyDescent="0.2">
      <c r="A13" s="120"/>
      <c r="B13" s="612" t="s">
        <v>107</v>
      </c>
      <c r="C13" s="612"/>
      <c r="E13" s="113">
        <v>46.450567555178345</v>
      </c>
      <c r="F13" s="115">
        <v>102345</v>
      </c>
      <c r="G13" s="114">
        <v>103053</v>
      </c>
      <c r="H13" s="114">
        <v>103020</v>
      </c>
      <c r="I13" s="114">
        <v>101528</v>
      </c>
      <c r="J13" s="140">
        <v>101515</v>
      </c>
      <c r="K13" s="114">
        <v>830</v>
      </c>
      <c r="L13" s="116">
        <v>0.81761316061665767</v>
      </c>
    </row>
    <row r="14" spans="1:17" s="110" customFormat="1" ht="24.95" customHeight="1" x14ac:dyDescent="0.2">
      <c r="A14" s="604" t="s">
        <v>186</v>
      </c>
      <c r="B14" s="605"/>
      <c r="C14" s="605"/>
      <c r="D14" s="606"/>
      <c r="E14" s="113">
        <v>11.772288057513469</v>
      </c>
      <c r="F14" s="115">
        <v>25938</v>
      </c>
      <c r="G14" s="114">
        <v>26991</v>
      </c>
      <c r="H14" s="114">
        <v>27572</v>
      </c>
      <c r="I14" s="114">
        <v>25652</v>
      </c>
      <c r="J14" s="140">
        <v>26250</v>
      </c>
      <c r="K14" s="114">
        <v>-312</v>
      </c>
      <c r="L14" s="116">
        <v>-1.1885714285714286</v>
      </c>
    </row>
    <row r="15" spans="1:17" s="110" customFormat="1" ht="15" customHeight="1" x14ac:dyDescent="0.2">
      <c r="A15" s="120"/>
      <c r="B15" s="119"/>
      <c r="C15" s="258" t="s">
        <v>106</v>
      </c>
      <c r="E15" s="113">
        <v>58.200323849178808</v>
      </c>
      <c r="F15" s="115">
        <v>15096</v>
      </c>
      <c r="G15" s="114">
        <v>15692</v>
      </c>
      <c r="H15" s="114">
        <v>16209</v>
      </c>
      <c r="I15" s="114">
        <v>14989</v>
      </c>
      <c r="J15" s="140">
        <v>15304</v>
      </c>
      <c r="K15" s="114">
        <v>-208</v>
      </c>
      <c r="L15" s="116">
        <v>-1.3591217982226869</v>
      </c>
    </row>
    <row r="16" spans="1:17" s="110" customFormat="1" ht="15" customHeight="1" x14ac:dyDescent="0.2">
      <c r="A16" s="120"/>
      <c r="B16" s="119"/>
      <c r="C16" s="258" t="s">
        <v>107</v>
      </c>
      <c r="E16" s="113">
        <v>41.799676150821192</v>
      </c>
      <c r="F16" s="115">
        <v>10842</v>
      </c>
      <c r="G16" s="114">
        <v>11299</v>
      </c>
      <c r="H16" s="114">
        <v>11363</v>
      </c>
      <c r="I16" s="114">
        <v>10663</v>
      </c>
      <c r="J16" s="140">
        <v>10946</v>
      </c>
      <c r="K16" s="114">
        <v>-104</v>
      </c>
      <c r="L16" s="116">
        <v>-0.95011876484560565</v>
      </c>
    </row>
    <row r="17" spans="1:12" s="110" customFormat="1" ht="15" customHeight="1" x14ac:dyDescent="0.2">
      <c r="A17" s="120"/>
      <c r="B17" s="121" t="s">
        <v>109</v>
      </c>
      <c r="C17" s="258"/>
      <c r="E17" s="113">
        <v>65.753343832688088</v>
      </c>
      <c r="F17" s="115">
        <v>144875</v>
      </c>
      <c r="G17" s="114">
        <v>145562</v>
      </c>
      <c r="H17" s="114">
        <v>146380</v>
      </c>
      <c r="I17" s="114">
        <v>145967</v>
      </c>
      <c r="J17" s="140">
        <v>145794</v>
      </c>
      <c r="K17" s="114">
        <v>-919</v>
      </c>
      <c r="L17" s="116">
        <v>-0.63034144066285303</v>
      </c>
    </row>
    <row r="18" spans="1:12" s="110" customFormat="1" ht="15" customHeight="1" x14ac:dyDescent="0.2">
      <c r="A18" s="120"/>
      <c r="B18" s="119"/>
      <c r="C18" s="258" t="s">
        <v>106</v>
      </c>
      <c r="E18" s="113">
        <v>53.831924072476269</v>
      </c>
      <c r="F18" s="115">
        <v>77989</v>
      </c>
      <c r="G18" s="114">
        <v>78262</v>
      </c>
      <c r="H18" s="114">
        <v>78941</v>
      </c>
      <c r="I18" s="114">
        <v>78858</v>
      </c>
      <c r="J18" s="140">
        <v>78528</v>
      </c>
      <c r="K18" s="114">
        <v>-539</v>
      </c>
      <c r="L18" s="116">
        <v>-0.686379380603097</v>
      </c>
    </row>
    <row r="19" spans="1:12" s="110" customFormat="1" ht="15" customHeight="1" x14ac:dyDescent="0.2">
      <c r="A19" s="120"/>
      <c r="B19" s="119"/>
      <c r="C19" s="258" t="s">
        <v>107</v>
      </c>
      <c r="E19" s="113">
        <v>46.168075927523731</v>
      </c>
      <c r="F19" s="115">
        <v>66886</v>
      </c>
      <c r="G19" s="114">
        <v>67300</v>
      </c>
      <c r="H19" s="114">
        <v>67439</v>
      </c>
      <c r="I19" s="114">
        <v>67109</v>
      </c>
      <c r="J19" s="140">
        <v>67266</v>
      </c>
      <c r="K19" s="114">
        <v>-380</v>
      </c>
      <c r="L19" s="116">
        <v>-0.56492135700056489</v>
      </c>
    </row>
    <row r="20" spans="1:12" s="110" customFormat="1" ht="15" customHeight="1" x14ac:dyDescent="0.2">
      <c r="A20" s="120"/>
      <c r="B20" s="121" t="s">
        <v>110</v>
      </c>
      <c r="C20" s="258"/>
      <c r="E20" s="113">
        <v>21.104156927531758</v>
      </c>
      <c r="F20" s="115">
        <v>46499</v>
      </c>
      <c r="G20" s="114">
        <v>46207</v>
      </c>
      <c r="H20" s="114">
        <v>45864</v>
      </c>
      <c r="I20" s="114">
        <v>45079</v>
      </c>
      <c r="J20" s="140">
        <v>44328</v>
      </c>
      <c r="K20" s="114">
        <v>2171</v>
      </c>
      <c r="L20" s="116">
        <v>4.8975816639595742</v>
      </c>
    </row>
    <row r="21" spans="1:12" s="110" customFormat="1" ht="15" customHeight="1" x14ac:dyDescent="0.2">
      <c r="A21" s="120"/>
      <c r="B21" s="119"/>
      <c r="C21" s="258" t="s">
        <v>106</v>
      </c>
      <c r="E21" s="113">
        <v>49.641927783393193</v>
      </c>
      <c r="F21" s="115">
        <v>23083</v>
      </c>
      <c r="G21" s="114">
        <v>22949</v>
      </c>
      <c r="H21" s="114">
        <v>22814</v>
      </c>
      <c r="I21" s="114">
        <v>22444</v>
      </c>
      <c r="J21" s="140">
        <v>22078</v>
      </c>
      <c r="K21" s="114">
        <v>1005</v>
      </c>
      <c r="L21" s="116">
        <v>4.5520427574961504</v>
      </c>
    </row>
    <row r="22" spans="1:12" s="110" customFormat="1" ht="15" customHeight="1" x14ac:dyDescent="0.2">
      <c r="A22" s="120"/>
      <c r="B22" s="119"/>
      <c r="C22" s="258" t="s">
        <v>107</v>
      </c>
      <c r="E22" s="113">
        <v>50.358072216606807</v>
      </c>
      <c r="F22" s="115">
        <v>23416</v>
      </c>
      <c r="G22" s="114">
        <v>23258</v>
      </c>
      <c r="H22" s="114">
        <v>23050</v>
      </c>
      <c r="I22" s="114">
        <v>22635</v>
      </c>
      <c r="J22" s="140">
        <v>22250</v>
      </c>
      <c r="K22" s="114">
        <v>1166</v>
      </c>
      <c r="L22" s="116">
        <v>5.2404494382022468</v>
      </c>
    </row>
    <row r="23" spans="1:12" s="110" customFormat="1" ht="15" customHeight="1" x14ac:dyDescent="0.2">
      <c r="A23" s="120"/>
      <c r="B23" s="121" t="s">
        <v>111</v>
      </c>
      <c r="C23" s="258"/>
      <c r="E23" s="113">
        <v>1.3702111822666805</v>
      </c>
      <c r="F23" s="115">
        <v>3019</v>
      </c>
      <c r="G23" s="114">
        <v>3032</v>
      </c>
      <c r="H23" s="114">
        <v>2967</v>
      </c>
      <c r="I23" s="114">
        <v>2851</v>
      </c>
      <c r="J23" s="140">
        <v>2727</v>
      </c>
      <c r="K23" s="114">
        <v>292</v>
      </c>
      <c r="L23" s="116">
        <v>10.707737440410707</v>
      </c>
    </row>
    <row r="24" spans="1:12" s="110" customFormat="1" ht="15" customHeight="1" x14ac:dyDescent="0.2">
      <c r="A24" s="120"/>
      <c r="B24" s="119"/>
      <c r="C24" s="258" t="s">
        <v>106</v>
      </c>
      <c r="E24" s="113">
        <v>60.218615435574691</v>
      </c>
      <c r="F24" s="115">
        <v>1818</v>
      </c>
      <c r="G24" s="114">
        <v>1836</v>
      </c>
      <c r="H24" s="114">
        <v>1799</v>
      </c>
      <c r="I24" s="114">
        <v>1730</v>
      </c>
      <c r="J24" s="140">
        <v>1674</v>
      </c>
      <c r="K24" s="114">
        <v>144</v>
      </c>
      <c r="L24" s="116">
        <v>8.6021505376344081</v>
      </c>
    </row>
    <row r="25" spans="1:12" s="110" customFormat="1" ht="15" customHeight="1" x14ac:dyDescent="0.2">
      <c r="A25" s="120"/>
      <c r="B25" s="119"/>
      <c r="C25" s="258" t="s">
        <v>107</v>
      </c>
      <c r="E25" s="113">
        <v>39.781384564425309</v>
      </c>
      <c r="F25" s="115">
        <v>1201</v>
      </c>
      <c r="G25" s="114">
        <v>1196</v>
      </c>
      <c r="H25" s="114">
        <v>1168</v>
      </c>
      <c r="I25" s="114">
        <v>1121</v>
      </c>
      <c r="J25" s="140">
        <v>1053</v>
      </c>
      <c r="K25" s="114">
        <v>148</v>
      </c>
      <c r="L25" s="116">
        <v>14.055080721747389</v>
      </c>
    </row>
    <row r="26" spans="1:12" s="110" customFormat="1" ht="15" customHeight="1" x14ac:dyDescent="0.2">
      <c r="A26" s="120"/>
      <c r="C26" s="121" t="s">
        <v>187</v>
      </c>
      <c r="D26" s="110" t="s">
        <v>188</v>
      </c>
      <c r="E26" s="113">
        <v>0.37352891785540843</v>
      </c>
      <c r="F26" s="115">
        <v>823</v>
      </c>
      <c r="G26" s="114">
        <v>796</v>
      </c>
      <c r="H26" s="114">
        <v>805</v>
      </c>
      <c r="I26" s="114">
        <v>692</v>
      </c>
      <c r="J26" s="140">
        <v>646</v>
      </c>
      <c r="K26" s="114">
        <v>177</v>
      </c>
      <c r="L26" s="116">
        <v>27.399380804953559</v>
      </c>
    </row>
    <row r="27" spans="1:12" s="110" customFormat="1" ht="15" customHeight="1" x14ac:dyDescent="0.2">
      <c r="A27" s="120"/>
      <c r="B27" s="119"/>
      <c r="D27" s="259" t="s">
        <v>106</v>
      </c>
      <c r="E27" s="113">
        <v>51.640340218712026</v>
      </c>
      <c r="F27" s="115">
        <v>425</v>
      </c>
      <c r="G27" s="114">
        <v>407</v>
      </c>
      <c r="H27" s="114">
        <v>418</v>
      </c>
      <c r="I27" s="114">
        <v>352</v>
      </c>
      <c r="J27" s="140">
        <v>322</v>
      </c>
      <c r="K27" s="114">
        <v>103</v>
      </c>
      <c r="L27" s="116">
        <v>31.987577639751553</v>
      </c>
    </row>
    <row r="28" spans="1:12" s="110" customFormat="1" ht="15" customHeight="1" x14ac:dyDescent="0.2">
      <c r="A28" s="120"/>
      <c r="B28" s="119"/>
      <c r="D28" s="259" t="s">
        <v>107</v>
      </c>
      <c r="E28" s="113">
        <v>48.359659781287974</v>
      </c>
      <c r="F28" s="115">
        <v>398</v>
      </c>
      <c r="G28" s="114">
        <v>389</v>
      </c>
      <c r="H28" s="114">
        <v>387</v>
      </c>
      <c r="I28" s="114">
        <v>340</v>
      </c>
      <c r="J28" s="140">
        <v>324</v>
      </c>
      <c r="K28" s="114">
        <v>74</v>
      </c>
      <c r="L28" s="116">
        <v>22.839506172839506</v>
      </c>
    </row>
    <row r="29" spans="1:12" s="110" customFormat="1" ht="24.95" customHeight="1" x14ac:dyDescent="0.2">
      <c r="A29" s="604" t="s">
        <v>189</v>
      </c>
      <c r="B29" s="605"/>
      <c r="C29" s="605"/>
      <c r="D29" s="606"/>
      <c r="E29" s="113">
        <v>82.15230721051509</v>
      </c>
      <c r="F29" s="115">
        <v>181007</v>
      </c>
      <c r="G29" s="114">
        <v>182511</v>
      </c>
      <c r="H29" s="114">
        <v>183175</v>
      </c>
      <c r="I29" s="114">
        <v>180793</v>
      </c>
      <c r="J29" s="140">
        <v>181138</v>
      </c>
      <c r="K29" s="114">
        <v>-131</v>
      </c>
      <c r="L29" s="116">
        <v>-7.2320551181971754E-2</v>
      </c>
    </row>
    <row r="30" spans="1:12" s="110" customFormat="1" ht="15" customHeight="1" x14ac:dyDescent="0.2">
      <c r="A30" s="120"/>
      <c r="B30" s="119"/>
      <c r="C30" s="258" t="s">
        <v>106</v>
      </c>
      <c r="E30" s="113">
        <v>51.858215428132617</v>
      </c>
      <c r="F30" s="115">
        <v>93867</v>
      </c>
      <c r="G30" s="114">
        <v>94690</v>
      </c>
      <c r="H30" s="114">
        <v>95284</v>
      </c>
      <c r="I30" s="114">
        <v>94026</v>
      </c>
      <c r="J30" s="140">
        <v>94125</v>
      </c>
      <c r="K30" s="114">
        <v>-258</v>
      </c>
      <c r="L30" s="116">
        <v>-0.27410358565737053</v>
      </c>
    </row>
    <row r="31" spans="1:12" s="110" customFormat="1" ht="15" customHeight="1" x14ac:dyDescent="0.2">
      <c r="A31" s="120"/>
      <c r="B31" s="119"/>
      <c r="C31" s="258" t="s">
        <v>107</v>
      </c>
      <c r="E31" s="113">
        <v>48.141784571867383</v>
      </c>
      <c r="F31" s="115">
        <v>87140</v>
      </c>
      <c r="G31" s="114">
        <v>87821</v>
      </c>
      <c r="H31" s="114">
        <v>87891</v>
      </c>
      <c r="I31" s="114">
        <v>86767</v>
      </c>
      <c r="J31" s="140">
        <v>87013</v>
      </c>
      <c r="K31" s="114">
        <v>127</v>
      </c>
      <c r="L31" s="116">
        <v>0.1459552020962385</v>
      </c>
    </row>
    <row r="32" spans="1:12" s="110" customFormat="1" ht="15" customHeight="1" x14ac:dyDescent="0.2">
      <c r="A32" s="120"/>
      <c r="B32" s="119" t="s">
        <v>117</v>
      </c>
      <c r="C32" s="258"/>
      <c r="E32" s="113">
        <v>17.81410695725976</v>
      </c>
      <c r="F32" s="115">
        <v>39250</v>
      </c>
      <c r="G32" s="114">
        <v>39204</v>
      </c>
      <c r="H32" s="114">
        <v>39534</v>
      </c>
      <c r="I32" s="114">
        <v>38681</v>
      </c>
      <c r="J32" s="140">
        <v>37882</v>
      </c>
      <c r="K32" s="114">
        <v>1368</v>
      </c>
      <c r="L32" s="116">
        <v>3.6112137690723825</v>
      </c>
    </row>
    <row r="33" spans="1:12" s="110" customFormat="1" ht="15" customHeight="1" x14ac:dyDescent="0.2">
      <c r="A33" s="120"/>
      <c r="B33" s="119"/>
      <c r="C33" s="258" t="s">
        <v>106</v>
      </c>
      <c r="E33" s="113">
        <v>61.309554140127389</v>
      </c>
      <c r="F33" s="115">
        <v>24064</v>
      </c>
      <c r="G33" s="114">
        <v>23992</v>
      </c>
      <c r="H33" s="114">
        <v>24423</v>
      </c>
      <c r="I33" s="114">
        <v>23939</v>
      </c>
      <c r="J33" s="140">
        <v>23401</v>
      </c>
      <c r="K33" s="114">
        <v>663</v>
      </c>
      <c r="L33" s="116">
        <v>2.8332122558865005</v>
      </c>
    </row>
    <row r="34" spans="1:12" s="110" customFormat="1" ht="15" customHeight="1" x14ac:dyDescent="0.2">
      <c r="A34" s="120"/>
      <c r="B34" s="119"/>
      <c r="C34" s="258" t="s">
        <v>107</v>
      </c>
      <c r="E34" s="113">
        <v>38.690445859872611</v>
      </c>
      <c r="F34" s="115">
        <v>15186</v>
      </c>
      <c r="G34" s="114">
        <v>15212</v>
      </c>
      <c r="H34" s="114">
        <v>15111</v>
      </c>
      <c r="I34" s="114">
        <v>14742</v>
      </c>
      <c r="J34" s="140">
        <v>14481</v>
      </c>
      <c r="K34" s="114">
        <v>705</v>
      </c>
      <c r="L34" s="116">
        <v>4.8684483115806918</v>
      </c>
    </row>
    <row r="35" spans="1:12" s="110" customFormat="1" ht="24.95" customHeight="1" x14ac:dyDescent="0.2">
      <c r="A35" s="604" t="s">
        <v>190</v>
      </c>
      <c r="B35" s="605"/>
      <c r="C35" s="605"/>
      <c r="D35" s="606"/>
      <c r="E35" s="113">
        <v>73.874761154807999</v>
      </c>
      <c r="F35" s="115">
        <v>162769</v>
      </c>
      <c r="G35" s="114">
        <v>164299</v>
      </c>
      <c r="H35" s="114">
        <v>165726</v>
      </c>
      <c r="I35" s="114">
        <v>163158</v>
      </c>
      <c r="J35" s="140">
        <v>162991</v>
      </c>
      <c r="K35" s="114">
        <v>-222</v>
      </c>
      <c r="L35" s="116">
        <v>-0.13620383947579928</v>
      </c>
    </row>
    <row r="36" spans="1:12" s="110" customFormat="1" ht="15" customHeight="1" x14ac:dyDescent="0.2">
      <c r="A36" s="120"/>
      <c r="B36" s="119"/>
      <c r="C36" s="258" t="s">
        <v>106</v>
      </c>
      <c r="E36" s="113">
        <v>67.14484944921945</v>
      </c>
      <c r="F36" s="115">
        <v>109291</v>
      </c>
      <c r="G36" s="114">
        <v>110047</v>
      </c>
      <c r="H36" s="114">
        <v>111094</v>
      </c>
      <c r="I36" s="114">
        <v>109488</v>
      </c>
      <c r="J36" s="140">
        <v>109110</v>
      </c>
      <c r="K36" s="114">
        <v>181</v>
      </c>
      <c r="L36" s="116">
        <v>0.16588763633030887</v>
      </c>
    </row>
    <row r="37" spans="1:12" s="110" customFormat="1" ht="15" customHeight="1" x14ac:dyDescent="0.2">
      <c r="A37" s="120"/>
      <c r="B37" s="119"/>
      <c r="C37" s="258" t="s">
        <v>107</v>
      </c>
      <c r="E37" s="113">
        <v>32.855150550780557</v>
      </c>
      <c r="F37" s="115">
        <v>53478</v>
      </c>
      <c r="G37" s="114">
        <v>54252</v>
      </c>
      <c r="H37" s="114">
        <v>54632</v>
      </c>
      <c r="I37" s="114">
        <v>53670</v>
      </c>
      <c r="J37" s="140">
        <v>53881</v>
      </c>
      <c r="K37" s="114">
        <v>-403</v>
      </c>
      <c r="L37" s="116">
        <v>-0.74794454445908576</v>
      </c>
    </row>
    <row r="38" spans="1:12" s="110" customFormat="1" ht="15" customHeight="1" x14ac:dyDescent="0.2">
      <c r="A38" s="120"/>
      <c r="B38" s="119" t="s">
        <v>182</v>
      </c>
      <c r="C38" s="258"/>
      <c r="E38" s="113">
        <v>26.125238845192008</v>
      </c>
      <c r="F38" s="115">
        <v>57562</v>
      </c>
      <c r="G38" s="114">
        <v>57493</v>
      </c>
      <c r="H38" s="114">
        <v>57057</v>
      </c>
      <c r="I38" s="114">
        <v>56391</v>
      </c>
      <c r="J38" s="140">
        <v>56108</v>
      </c>
      <c r="K38" s="114">
        <v>1454</v>
      </c>
      <c r="L38" s="116">
        <v>2.5914308120054179</v>
      </c>
    </row>
    <row r="39" spans="1:12" s="110" customFormat="1" ht="15" customHeight="1" x14ac:dyDescent="0.2">
      <c r="A39" s="120"/>
      <c r="B39" s="119"/>
      <c r="C39" s="258" t="s">
        <v>106</v>
      </c>
      <c r="E39" s="113">
        <v>15.105451513151037</v>
      </c>
      <c r="F39" s="115">
        <v>8695</v>
      </c>
      <c r="G39" s="114">
        <v>8692</v>
      </c>
      <c r="H39" s="114">
        <v>8669</v>
      </c>
      <c r="I39" s="114">
        <v>8533</v>
      </c>
      <c r="J39" s="140">
        <v>8474</v>
      </c>
      <c r="K39" s="114">
        <v>221</v>
      </c>
      <c r="L39" s="116">
        <v>2.6079773424592871</v>
      </c>
    </row>
    <row r="40" spans="1:12" s="110" customFormat="1" ht="15" customHeight="1" x14ac:dyDescent="0.2">
      <c r="A40" s="120"/>
      <c r="B40" s="119"/>
      <c r="C40" s="258" t="s">
        <v>107</v>
      </c>
      <c r="E40" s="113">
        <v>84.894548486848961</v>
      </c>
      <c r="F40" s="115">
        <v>48867</v>
      </c>
      <c r="G40" s="114">
        <v>48801</v>
      </c>
      <c r="H40" s="114">
        <v>48388</v>
      </c>
      <c r="I40" s="114">
        <v>47858</v>
      </c>
      <c r="J40" s="140">
        <v>47634</v>
      </c>
      <c r="K40" s="114">
        <v>1233</v>
      </c>
      <c r="L40" s="116">
        <v>2.5884872150144855</v>
      </c>
    </row>
    <row r="41" spans="1:12" s="110" customFormat="1" ht="24.75" customHeight="1" x14ac:dyDescent="0.2">
      <c r="A41" s="604" t="s">
        <v>519</v>
      </c>
      <c r="B41" s="605"/>
      <c r="C41" s="605"/>
      <c r="D41" s="606"/>
      <c r="E41" s="113">
        <v>5.2216891858158858</v>
      </c>
      <c r="F41" s="115">
        <v>11505</v>
      </c>
      <c r="G41" s="114">
        <v>12654</v>
      </c>
      <c r="H41" s="114">
        <v>12772</v>
      </c>
      <c r="I41" s="114">
        <v>11049</v>
      </c>
      <c r="J41" s="140">
        <v>11380</v>
      </c>
      <c r="K41" s="114">
        <v>125</v>
      </c>
      <c r="L41" s="116">
        <v>1.0984182776801406</v>
      </c>
    </row>
    <row r="42" spans="1:12" s="110" customFormat="1" ht="15" customHeight="1" x14ac:dyDescent="0.2">
      <c r="A42" s="120"/>
      <c r="B42" s="119"/>
      <c r="C42" s="258" t="s">
        <v>106</v>
      </c>
      <c r="E42" s="113">
        <v>59.191655801825291</v>
      </c>
      <c r="F42" s="115">
        <v>6810</v>
      </c>
      <c r="G42" s="114">
        <v>7666</v>
      </c>
      <c r="H42" s="114">
        <v>7795</v>
      </c>
      <c r="I42" s="114">
        <v>6478</v>
      </c>
      <c r="J42" s="140">
        <v>6679</v>
      </c>
      <c r="K42" s="114">
        <v>131</v>
      </c>
      <c r="L42" s="116">
        <v>1.9613714627938315</v>
      </c>
    </row>
    <row r="43" spans="1:12" s="110" customFormat="1" ht="15" customHeight="1" x14ac:dyDescent="0.2">
      <c r="A43" s="123"/>
      <c r="B43" s="124"/>
      <c r="C43" s="260" t="s">
        <v>107</v>
      </c>
      <c r="D43" s="261"/>
      <c r="E43" s="125">
        <v>40.808344198174709</v>
      </c>
      <c r="F43" s="143">
        <v>4695</v>
      </c>
      <c r="G43" s="144">
        <v>4988</v>
      </c>
      <c r="H43" s="144">
        <v>4977</v>
      </c>
      <c r="I43" s="144">
        <v>4571</v>
      </c>
      <c r="J43" s="145">
        <v>4701</v>
      </c>
      <c r="K43" s="144">
        <v>-6</v>
      </c>
      <c r="L43" s="146">
        <v>-0.12763241863433311</v>
      </c>
    </row>
    <row r="44" spans="1:12" s="110" customFormat="1" ht="45.75" customHeight="1" x14ac:dyDescent="0.2">
      <c r="A44" s="604" t="s">
        <v>191</v>
      </c>
      <c r="B44" s="605"/>
      <c r="C44" s="605"/>
      <c r="D44" s="606"/>
      <c r="E44" s="113">
        <v>0.59864476628345531</v>
      </c>
      <c r="F44" s="115">
        <v>1319</v>
      </c>
      <c r="G44" s="114">
        <v>1329</v>
      </c>
      <c r="H44" s="114">
        <v>1316</v>
      </c>
      <c r="I44" s="114">
        <v>1256</v>
      </c>
      <c r="J44" s="140">
        <v>1259</v>
      </c>
      <c r="K44" s="114">
        <v>60</v>
      </c>
      <c r="L44" s="116">
        <v>4.7656870532168387</v>
      </c>
    </row>
    <row r="45" spans="1:12" s="110" customFormat="1" ht="15" customHeight="1" x14ac:dyDescent="0.2">
      <c r="A45" s="120"/>
      <c r="B45" s="119"/>
      <c r="C45" s="258" t="s">
        <v>106</v>
      </c>
      <c r="E45" s="113">
        <v>58.37755875663381</v>
      </c>
      <c r="F45" s="115">
        <v>770</v>
      </c>
      <c r="G45" s="114">
        <v>773</v>
      </c>
      <c r="H45" s="114">
        <v>766</v>
      </c>
      <c r="I45" s="114">
        <v>723</v>
      </c>
      <c r="J45" s="140">
        <v>732</v>
      </c>
      <c r="K45" s="114">
        <v>38</v>
      </c>
      <c r="L45" s="116">
        <v>5.1912568306010929</v>
      </c>
    </row>
    <row r="46" spans="1:12" s="110" customFormat="1" ht="15" customHeight="1" x14ac:dyDescent="0.2">
      <c r="A46" s="123"/>
      <c r="B46" s="124"/>
      <c r="C46" s="260" t="s">
        <v>107</v>
      </c>
      <c r="D46" s="261"/>
      <c r="E46" s="125">
        <v>41.62244124336619</v>
      </c>
      <c r="F46" s="143">
        <v>549</v>
      </c>
      <c r="G46" s="144">
        <v>556</v>
      </c>
      <c r="H46" s="144">
        <v>550</v>
      </c>
      <c r="I46" s="144">
        <v>533</v>
      </c>
      <c r="J46" s="145">
        <v>527</v>
      </c>
      <c r="K46" s="144">
        <v>22</v>
      </c>
      <c r="L46" s="146">
        <v>4.1745730550284632</v>
      </c>
    </row>
    <row r="47" spans="1:12" s="110" customFormat="1" ht="39" customHeight="1" x14ac:dyDescent="0.2">
      <c r="A47" s="604" t="s">
        <v>520</v>
      </c>
      <c r="B47" s="607"/>
      <c r="C47" s="607"/>
      <c r="D47" s="608"/>
      <c r="E47" s="113">
        <v>0.28956433729252806</v>
      </c>
      <c r="F47" s="115">
        <v>638</v>
      </c>
      <c r="G47" s="114">
        <v>688</v>
      </c>
      <c r="H47" s="114">
        <v>645</v>
      </c>
      <c r="I47" s="114">
        <v>561</v>
      </c>
      <c r="J47" s="140">
        <v>609</v>
      </c>
      <c r="K47" s="114">
        <v>29</v>
      </c>
      <c r="L47" s="116">
        <v>4.7619047619047619</v>
      </c>
    </row>
    <row r="48" spans="1:12" s="110" customFormat="1" ht="15" customHeight="1" x14ac:dyDescent="0.2">
      <c r="A48" s="120"/>
      <c r="B48" s="119"/>
      <c r="C48" s="258" t="s">
        <v>106</v>
      </c>
      <c r="E48" s="113">
        <v>36.206896551724135</v>
      </c>
      <c r="F48" s="115">
        <v>231</v>
      </c>
      <c r="G48" s="114">
        <v>249</v>
      </c>
      <c r="H48" s="114">
        <v>225</v>
      </c>
      <c r="I48" s="114">
        <v>188</v>
      </c>
      <c r="J48" s="140">
        <v>207</v>
      </c>
      <c r="K48" s="114">
        <v>24</v>
      </c>
      <c r="L48" s="116">
        <v>11.594202898550725</v>
      </c>
    </row>
    <row r="49" spans="1:12" s="110" customFormat="1" ht="15" customHeight="1" x14ac:dyDescent="0.2">
      <c r="A49" s="123"/>
      <c r="B49" s="124"/>
      <c r="C49" s="260" t="s">
        <v>107</v>
      </c>
      <c r="D49" s="261"/>
      <c r="E49" s="125">
        <v>63.793103448275865</v>
      </c>
      <c r="F49" s="143">
        <v>407</v>
      </c>
      <c r="G49" s="144">
        <v>439</v>
      </c>
      <c r="H49" s="144">
        <v>420</v>
      </c>
      <c r="I49" s="144">
        <v>373</v>
      </c>
      <c r="J49" s="145">
        <v>402</v>
      </c>
      <c r="K49" s="144">
        <v>5</v>
      </c>
      <c r="L49" s="146">
        <v>1.2437810945273631</v>
      </c>
    </row>
    <row r="50" spans="1:12" s="110" customFormat="1" ht="24.95" customHeight="1" x14ac:dyDescent="0.2">
      <c r="A50" s="609" t="s">
        <v>192</v>
      </c>
      <c r="B50" s="610"/>
      <c r="C50" s="610"/>
      <c r="D50" s="611"/>
      <c r="E50" s="262">
        <v>15.149025783934173</v>
      </c>
      <c r="F50" s="263">
        <v>33378</v>
      </c>
      <c r="G50" s="264">
        <v>34703</v>
      </c>
      <c r="H50" s="264">
        <v>35031</v>
      </c>
      <c r="I50" s="264">
        <v>32711</v>
      </c>
      <c r="J50" s="265">
        <v>32902</v>
      </c>
      <c r="K50" s="263">
        <v>476</v>
      </c>
      <c r="L50" s="266">
        <v>1.4467205640994469</v>
      </c>
    </row>
    <row r="51" spans="1:12" s="110" customFormat="1" ht="15" customHeight="1" x14ac:dyDescent="0.2">
      <c r="A51" s="120"/>
      <c r="B51" s="119"/>
      <c r="C51" s="258" t="s">
        <v>106</v>
      </c>
      <c r="E51" s="113">
        <v>55.88411528551741</v>
      </c>
      <c r="F51" s="115">
        <v>18653</v>
      </c>
      <c r="G51" s="114">
        <v>19372</v>
      </c>
      <c r="H51" s="114">
        <v>19738</v>
      </c>
      <c r="I51" s="114">
        <v>18397</v>
      </c>
      <c r="J51" s="140">
        <v>18364</v>
      </c>
      <c r="K51" s="114">
        <v>289</v>
      </c>
      <c r="L51" s="116">
        <v>1.5737312132433021</v>
      </c>
    </row>
    <row r="52" spans="1:12" s="110" customFormat="1" ht="15" customHeight="1" x14ac:dyDescent="0.2">
      <c r="A52" s="120"/>
      <c r="B52" s="119"/>
      <c r="C52" s="258" t="s">
        <v>107</v>
      </c>
      <c r="E52" s="113">
        <v>44.11588471448259</v>
      </c>
      <c r="F52" s="115">
        <v>14725</v>
      </c>
      <c r="G52" s="114">
        <v>15331</v>
      </c>
      <c r="H52" s="114">
        <v>15293</v>
      </c>
      <c r="I52" s="114">
        <v>14314</v>
      </c>
      <c r="J52" s="140">
        <v>14538</v>
      </c>
      <c r="K52" s="114">
        <v>187</v>
      </c>
      <c r="L52" s="116">
        <v>1.2862842206630898</v>
      </c>
    </row>
    <row r="53" spans="1:12" s="110" customFormat="1" ht="15" customHeight="1" x14ac:dyDescent="0.2">
      <c r="A53" s="120"/>
      <c r="B53" s="119"/>
      <c r="C53" s="258" t="s">
        <v>187</v>
      </c>
      <c r="D53" s="110" t="s">
        <v>193</v>
      </c>
      <c r="E53" s="113">
        <v>25.375996165138716</v>
      </c>
      <c r="F53" s="115">
        <v>8470</v>
      </c>
      <c r="G53" s="114">
        <v>9714</v>
      </c>
      <c r="H53" s="114">
        <v>9870</v>
      </c>
      <c r="I53" s="114">
        <v>7672</v>
      </c>
      <c r="J53" s="140">
        <v>8291</v>
      </c>
      <c r="K53" s="114">
        <v>179</v>
      </c>
      <c r="L53" s="116">
        <v>2.158967555180316</v>
      </c>
    </row>
    <row r="54" spans="1:12" s="110" customFormat="1" ht="15" customHeight="1" x14ac:dyDescent="0.2">
      <c r="A54" s="120"/>
      <c r="B54" s="119"/>
      <c r="D54" s="267" t="s">
        <v>194</v>
      </c>
      <c r="E54" s="113">
        <v>61.723730814639907</v>
      </c>
      <c r="F54" s="115">
        <v>5228</v>
      </c>
      <c r="G54" s="114">
        <v>5942</v>
      </c>
      <c r="H54" s="114">
        <v>6165</v>
      </c>
      <c r="I54" s="114">
        <v>4790</v>
      </c>
      <c r="J54" s="140">
        <v>5115</v>
      </c>
      <c r="K54" s="114">
        <v>113</v>
      </c>
      <c r="L54" s="116">
        <v>2.2091886608015638</v>
      </c>
    </row>
    <row r="55" spans="1:12" s="110" customFormat="1" ht="15" customHeight="1" x14ac:dyDescent="0.2">
      <c r="A55" s="120"/>
      <c r="B55" s="119"/>
      <c r="D55" s="267" t="s">
        <v>195</v>
      </c>
      <c r="E55" s="113">
        <v>38.276269185360093</v>
      </c>
      <c r="F55" s="115">
        <v>3242</v>
      </c>
      <c r="G55" s="114">
        <v>3772</v>
      </c>
      <c r="H55" s="114">
        <v>3705</v>
      </c>
      <c r="I55" s="114">
        <v>2882</v>
      </c>
      <c r="J55" s="140">
        <v>3176</v>
      </c>
      <c r="K55" s="114">
        <v>66</v>
      </c>
      <c r="L55" s="116">
        <v>2.0780856423173804</v>
      </c>
    </row>
    <row r="56" spans="1:12" s="110" customFormat="1" ht="15" customHeight="1" x14ac:dyDescent="0.2">
      <c r="A56" s="120"/>
      <c r="B56" s="119" t="s">
        <v>196</v>
      </c>
      <c r="C56" s="258"/>
      <c r="E56" s="113">
        <v>66.383758980806149</v>
      </c>
      <c r="F56" s="115">
        <v>146264</v>
      </c>
      <c r="G56" s="114">
        <v>146450</v>
      </c>
      <c r="H56" s="114">
        <v>146933</v>
      </c>
      <c r="I56" s="114">
        <v>146450</v>
      </c>
      <c r="J56" s="140">
        <v>145974</v>
      </c>
      <c r="K56" s="114">
        <v>290</v>
      </c>
      <c r="L56" s="116">
        <v>0.19866551577678215</v>
      </c>
    </row>
    <row r="57" spans="1:12" s="110" customFormat="1" ht="15" customHeight="1" x14ac:dyDescent="0.2">
      <c r="A57" s="120"/>
      <c r="B57" s="119"/>
      <c r="C57" s="258" t="s">
        <v>106</v>
      </c>
      <c r="E57" s="113">
        <v>52.286960564458788</v>
      </c>
      <c r="F57" s="115">
        <v>76477</v>
      </c>
      <c r="G57" s="114">
        <v>76574</v>
      </c>
      <c r="H57" s="114">
        <v>76975</v>
      </c>
      <c r="I57" s="114">
        <v>76827</v>
      </c>
      <c r="J57" s="140">
        <v>76540</v>
      </c>
      <c r="K57" s="114">
        <v>-63</v>
      </c>
      <c r="L57" s="116">
        <v>-8.2309903318526265E-2</v>
      </c>
    </row>
    <row r="58" spans="1:12" s="110" customFormat="1" ht="15" customHeight="1" x14ac:dyDescent="0.2">
      <c r="A58" s="120"/>
      <c r="B58" s="119"/>
      <c r="C58" s="258" t="s">
        <v>107</v>
      </c>
      <c r="E58" s="113">
        <v>47.713039435541212</v>
      </c>
      <c r="F58" s="115">
        <v>69787</v>
      </c>
      <c r="G58" s="114">
        <v>69876</v>
      </c>
      <c r="H58" s="114">
        <v>69958</v>
      </c>
      <c r="I58" s="114">
        <v>69623</v>
      </c>
      <c r="J58" s="140">
        <v>69434</v>
      </c>
      <c r="K58" s="114">
        <v>353</v>
      </c>
      <c r="L58" s="116">
        <v>0.50839646282800932</v>
      </c>
    </row>
    <row r="59" spans="1:12" s="110" customFormat="1" ht="15" customHeight="1" x14ac:dyDescent="0.2">
      <c r="A59" s="120"/>
      <c r="B59" s="119"/>
      <c r="C59" s="258" t="s">
        <v>105</v>
      </c>
      <c r="D59" s="110" t="s">
        <v>197</v>
      </c>
      <c r="E59" s="113">
        <v>89.737734507465959</v>
      </c>
      <c r="F59" s="115">
        <v>131254</v>
      </c>
      <c r="G59" s="114">
        <v>131406</v>
      </c>
      <c r="H59" s="114">
        <v>131967</v>
      </c>
      <c r="I59" s="114">
        <v>131649</v>
      </c>
      <c r="J59" s="140">
        <v>131259</v>
      </c>
      <c r="K59" s="114">
        <v>-5</v>
      </c>
      <c r="L59" s="116">
        <v>-3.809262602945322E-3</v>
      </c>
    </row>
    <row r="60" spans="1:12" s="110" customFormat="1" ht="15" customHeight="1" x14ac:dyDescent="0.2">
      <c r="A60" s="120"/>
      <c r="B60" s="119"/>
      <c r="C60" s="258"/>
      <c r="D60" s="267" t="s">
        <v>198</v>
      </c>
      <c r="E60" s="113">
        <v>49.270879363676535</v>
      </c>
      <c r="F60" s="115">
        <v>64670</v>
      </c>
      <c r="G60" s="114">
        <v>64714</v>
      </c>
      <c r="H60" s="114">
        <v>65141</v>
      </c>
      <c r="I60" s="114">
        <v>65116</v>
      </c>
      <c r="J60" s="140">
        <v>64863</v>
      </c>
      <c r="K60" s="114">
        <v>-193</v>
      </c>
      <c r="L60" s="116">
        <v>-0.29755022123552721</v>
      </c>
    </row>
    <row r="61" spans="1:12" s="110" customFormat="1" ht="15" customHeight="1" x14ac:dyDescent="0.2">
      <c r="A61" s="120"/>
      <c r="B61" s="119"/>
      <c r="C61" s="258"/>
      <c r="D61" s="267" t="s">
        <v>199</v>
      </c>
      <c r="E61" s="113">
        <v>50.729120636323465</v>
      </c>
      <c r="F61" s="115">
        <v>66584</v>
      </c>
      <c r="G61" s="114">
        <v>66692</v>
      </c>
      <c r="H61" s="114">
        <v>66826</v>
      </c>
      <c r="I61" s="114">
        <v>66533</v>
      </c>
      <c r="J61" s="140">
        <v>66396</v>
      </c>
      <c r="K61" s="114">
        <v>188</v>
      </c>
      <c r="L61" s="116">
        <v>0.2831495873245376</v>
      </c>
    </row>
    <row r="62" spans="1:12" s="110" customFormat="1" ht="15" customHeight="1" x14ac:dyDescent="0.2">
      <c r="A62" s="120"/>
      <c r="B62" s="119"/>
      <c r="C62" s="258"/>
      <c r="D62" s="258" t="s">
        <v>200</v>
      </c>
      <c r="E62" s="113">
        <v>10.262265492534048</v>
      </c>
      <c r="F62" s="115">
        <v>15010</v>
      </c>
      <c r="G62" s="114">
        <v>15044</v>
      </c>
      <c r="H62" s="114">
        <v>14966</v>
      </c>
      <c r="I62" s="114">
        <v>14801</v>
      </c>
      <c r="J62" s="140">
        <v>14715</v>
      </c>
      <c r="K62" s="114">
        <v>295</v>
      </c>
      <c r="L62" s="116">
        <v>2.0047570506286103</v>
      </c>
    </row>
    <row r="63" spans="1:12" s="110" customFormat="1" ht="15" customHeight="1" x14ac:dyDescent="0.2">
      <c r="A63" s="120"/>
      <c r="B63" s="119"/>
      <c r="C63" s="258"/>
      <c r="D63" s="267" t="s">
        <v>198</v>
      </c>
      <c r="E63" s="113">
        <v>78.660892738174553</v>
      </c>
      <c r="F63" s="115">
        <v>11807</v>
      </c>
      <c r="G63" s="114">
        <v>11860</v>
      </c>
      <c r="H63" s="114">
        <v>11834</v>
      </c>
      <c r="I63" s="114">
        <v>11711</v>
      </c>
      <c r="J63" s="140">
        <v>11677</v>
      </c>
      <c r="K63" s="114">
        <v>130</v>
      </c>
      <c r="L63" s="116">
        <v>1.1132996488824185</v>
      </c>
    </row>
    <row r="64" spans="1:12" s="110" customFormat="1" ht="15" customHeight="1" x14ac:dyDescent="0.2">
      <c r="A64" s="120"/>
      <c r="B64" s="119"/>
      <c r="C64" s="258"/>
      <c r="D64" s="267" t="s">
        <v>199</v>
      </c>
      <c r="E64" s="113">
        <v>21.33910726182545</v>
      </c>
      <c r="F64" s="115">
        <v>3203</v>
      </c>
      <c r="G64" s="114">
        <v>3184</v>
      </c>
      <c r="H64" s="114">
        <v>3132</v>
      </c>
      <c r="I64" s="114">
        <v>3090</v>
      </c>
      <c r="J64" s="140">
        <v>3038</v>
      </c>
      <c r="K64" s="114">
        <v>165</v>
      </c>
      <c r="L64" s="116">
        <v>5.4312047399605001</v>
      </c>
    </row>
    <row r="65" spans="1:12" s="110" customFormat="1" ht="15" customHeight="1" x14ac:dyDescent="0.2">
      <c r="A65" s="120"/>
      <c r="B65" s="119" t="s">
        <v>201</v>
      </c>
      <c r="C65" s="258"/>
      <c r="E65" s="113">
        <v>11.706931843453713</v>
      </c>
      <c r="F65" s="115">
        <v>25794</v>
      </c>
      <c r="G65" s="114">
        <v>25593</v>
      </c>
      <c r="H65" s="114">
        <v>25388</v>
      </c>
      <c r="I65" s="114">
        <v>25176</v>
      </c>
      <c r="J65" s="140">
        <v>24778</v>
      </c>
      <c r="K65" s="114">
        <v>1016</v>
      </c>
      <c r="L65" s="116">
        <v>4.1004116555008476</v>
      </c>
    </row>
    <row r="66" spans="1:12" s="110" customFormat="1" ht="15" customHeight="1" x14ac:dyDescent="0.2">
      <c r="A66" s="120"/>
      <c r="B66" s="119"/>
      <c r="C66" s="258" t="s">
        <v>106</v>
      </c>
      <c r="E66" s="113">
        <v>55.72226099092812</v>
      </c>
      <c r="F66" s="115">
        <v>14373</v>
      </c>
      <c r="G66" s="114">
        <v>14317</v>
      </c>
      <c r="H66" s="114">
        <v>14235</v>
      </c>
      <c r="I66" s="114">
        <v>14154</v>
      </c>
      <c r="J66" s="140">
        <v>13937</v>
      </c>
      <c r="K66" s="114">
        <v>436</v>
      </c>
      <c r="L66" s="116">
        <v>3.1283633493578247</v>
      </c>
    </row>
    <row r="67" spans="1:12" s="110" customFormat="1" ht="15" customHeight="1" x14ac:dyDescent="0.2">
      <c r="A67" s="120"/>
      <c r="B67" s="119"/>
      <c r="C67" s="258" t="s">
        <v>107</v>
      </c>
      <c r="E67" s="113">
        <v>44.27773900907188</v>
      </c>
      <c r="F67" s="115">
        <v>11421</v>
      </c>
      <c r="G67" s="114">
        <v>11276</v>
      </c>
      <c r="H67" s="114">
        <v>11153</v>
      </c>
      <c r="I67" s="114">
        <v>11022</v>
      </c>
      <c r="J67" s="140">
        <v>10841</v>
      </c>
      <c r="K67" s="114">
        <v>580</v>
      </c>
      <c r="L67" s="116">
        <v>5.3500599575684902</v>
      </c>
    </row>
    <row r="68" spans="1:12" s="110" customFormat="1" ht="15" customHeight="1" x14ac:dyDescent="0.2">
      <c r="A68" s="120"/>
      <c r="B68" s="119"/>
      <c r="C68" s="258" t="s">
        <v>105</v>
      </c>
      <c r="D68" s="110" t="s">
        <v>202</v>
      </c>
      <c r="E68" s="113">
        <v>24.110258199581299</v>
      </c>
      <c r="F68" s="115">
        <v>6219</v>
      </c>
      <c r="G68" s="114">
        <v>6143</v>
      </c>
      <c r="H68" s="114">
        <v>6057</v>
      </c>
      <c r="I68" s="114">
        <v>5914</v>
      </c>
      <c r="J68" s="140">
        <v>5642</v>
      </c>
      <c r="K68" s="114">
        <v>577</v>
      </c>
      <c r="L68" s="116">
        <v>10.226869904289259</v>
      </c>
    </row>
    <row r="69" spans="1:12" s="110" customFormat="1" ht="15" customHeight="1" x14ac:dyDescent="0.2">
      <c r="A69" s="120"/>
      <c r="B69" s="119"/>
      <c r="C69" s="258"/>
      <c r="D69" s="267" t="s">
        <v>198</v>
      </c>
      <c r="E69" s="113">
        <v>53.883260974433192</v>
      </c>
      <c r="F69" s="115">
        <v>3351</v>
      </c>
      <c r="G69" s="114">
        <v>3336</v>
      </c>
      <c r="H69" s="114">
        <v>3298</v>
      </c>
      <c r="I69" s="114">
        <v>3249</v>
      </c>
      <c r="J69" s="140">
        <v>3084</v>
      </c>
      <c r="K69" s="114">
        <v>267</v>
      </c>
      <c r="L69" s="116">
        <v>8.6575875486381317</v>
      </c>
    </row>
    <row r="70" spans="1:12" s="110" customFormat="1" ht="15" customHeight="1" x14ac:dyDescent="0.2">
      <c r="A70" s="120"/>
      <c r="B70" s="119"/>
      <c r="C70" s="258"/>
      <c r="D70" s="267" t="s">
        <v>199</v>
      </c>
      <c r="E70" s="113">
        <v>46.116739025566808</v>
      </c>
      <c r="F70" s="115">
        <v>2868</v>
      </c>
      <c r="G70" s="114">
        <v>2807</v>
      </c>
      <c r="H70" s="114">
        <v>2759</v>
      </c>
      <c r="I70" s="114">
        <v>2665</v>
      </c>
      <c r="J70" s="140">
        <v>2558</v>
      </c>
      <c r="K70" s="114">
        <v>310</v>
      </c>
      <c r="L70" s="116">
        <v>12.118842845973417</v>
      </c>
    </row>
    <row r="71" spans="1:12" s="110" customFormat="1" ht="15" customHeight="1" x14ac:dyDescent="0.2">
      <c r="A71" s="120"/>
      <c r="B71" s="119"/>
      <c r="C71" s="258"/>
      <c r="D71" s="110" t="s">
        <v>203</v>
      </c>
      <c r="E71" s="113">
        <v>69.318446150267505</v>
      </c>
      <c r="F71" s="115">
        <v>17880</v>
      </c>
      <c r="G71" s="114">
        <v>17769</v>
      </c>
      <c r="H71" s="114">
        <v>17670</v>
      </c>
      <c r="I71" s="114">
        <v>17597</v>
      </c>
      <c r="J71" s="140">
        <v>17503</v>
      </c>
      <c r="K71" s="114">
        <v>377</v>
      </c>
      <c r="L71" s="116">
        <v>2.1539164714620349</v>
      </c>
    </row>
    <row r="72" spans="1:12" s="110" customFormat="1" ht="15" customHeight="1" x14ac:dyDescent="0.2">
      <c r="A72" s="120"/>
      <c r="B72" s="119"/>
      <c r="C72" s="258"/>
      <c r="D72" s="267" t="s">
        <v>198</v>
      </c>
      <c r="E72" s="113">
        <v>56.23601789709172</v>
      </c>
      <c r="F72" s="115">
        <v>10055</v>
      </c>
      <c r="G72" s="114">
        <v>10030</v>
      </c>
      <c r="H72" s="114">
        <v>10006</v>
      </c>
      <c r="I72" s="114">
        <v>9959</v>
      </c>
      <c r="J72" s="140">
        <v>9922</v>
      </c>
      <c r="K72" s="114">
        <v>133</v>
      </c>
      <c r="L72" s="116">
        <v>1.3404555533158637</v>
      </c>
    </row>
    <row r="73" spans="1:12" s="110" customFormat="1" ht="15" customHeight="1" x14ac:dyDescent="0.2">
      <c r="A73" s="120"/>
      <c r="B73" s="119"/>
      <c r="C73" s="258"/>
      <c r="D73" s="267" t="s">
        <v>199</v>
      </c>
      <c r="E73" s="113">
        <v>43.76398210290828</v>
      </c>
      <c r="F73" s="115">
        <v>7825</v>
      </c>
      <c r="G73" s="114">
        <v>7739</v>
      </c>
      <c r="H73" s="114">
        <v>7664</v>
      </c>
      <c r="I73" s="114">
        <v>7638</v>
      </c>
      <c r="J73" s="140">
        <v>7581</v>
      </c>
      <c r="K73" s="114">
        <v>244</v>
      </c>
      <c r="L73" s="116">
        <v>3.2185727476586203</v>
      </c>
    </row>
    <row r="74" spans="1:12" s="110" customFormat="1" ht="15" customHeight="1" x14ac:dyDescent="0.2">
      <c r="A74" s="120"/>
      <c r="B74" s="119"/>
      <c r="C74" s="258"/>
      <c r="D74" s="110" t="s">
        <v>204</v>
      </c>
      <c r="E74" s="113">
        <v>6.5712956501511979</v>
      </c>
      <c r="F74" s="115">
        <v>1695</v>
      </c>
      <c r="G74" s="114">
        <v>1681</v>
      </c>
      <c r="H74" s="114">
        <v>1661</v>
      </c>
      <c r="I74" s="114">
        <v>1665</v>
      </c>
      <c r="J74" s="140">
        <v>1633</v>
      </c>
      <c r="K74" s="114">
        <v>62</v>
      </c>
      <c r="L74" s="116">
        <v>3.7966932026944273</v>
      </c>
    </row>
    <row r="75" spans="1:12" s="110" customFormat="1" ht="15" customHeight="1" x14ac:dyDescent="0.2">
      <c r="A75" s="120"/>
      <c r="B75" s="119"/>
      <c r="C75" s="258"/>
      <c r="D75" s="267" t="s">
        <v>198</v>
      </c>
      <c r="E75" s="113">
        <v>57.050147492625371</v>
      </c>
      <c r="F75" s="115">
        <v>967</v>
      </c>
      <c r="G75" s="114">
        <v>951</v>
      </c>
      <c r="H75" s="114">
        <v>931</v>
      </c>
      <c r="I75" s="114">
        <v>946</v>
      </c>
      <c r="J75" s="140">
        <v>931</v>
      </c>
      <c r="K75" s="114">
        <v>36</v>
      </c>
      <c r="L75" s="116">
        <v>3.8668098818474759</v>
      </c>
    </row>
    <row r="76" spans="1:12" s="110" customFormat="1" ht="15" customHeight="1" x14ac:dyDescent="0.2">
      <c r="A76" s="120"/>
      <c r="B76" s="119"/>
      <c r="C76" s="258"/>
      <c r="D76" s="267" t="s">
        <v>199</v>
      </c>
      <c r="E76" s="113">
        <v>42.949852507374629</v>
      </c>
      <c r="F76" s="115">
        <v>728</v>
      </c>
      <c r="G76" s="114">
        <v>730</v>
      </c>
      <c r="H76" s="114">
        <v>730</v>
      </c>
      <c r="I76" s="114">
        <v>719</v>
      </c>
      <c r="J76" s="140">
        <v>702</v>
      </c>
      <c r="K76" s="114">
        <v>26</v>
      </c>
      <c r="L76" s="116">
        <v>3.7037037037037037</v>
      </c>
    </row>
    <row r="77" spans="1:12" s="110" customFormat="1" ht="15" customHeight="1" x14ac:dyDescent="0.2">
      <c r="A77" s="534"/>
      <c r="B77" s="119" t="s">
        <v>205</v>
      </c>
      <c r="C77" s="268"/>
      <c r="D77" s="182"/>
      <c r="E77" s="113">
        <v>6.7602833918059648</v>
      </c>
      <c r="F77" s="115">
        <v>14895</v>
      </c>
      <c r="G77" s="114">
        <v>15046</v>
      </c>
      <c r="H77" s="114">
        <v>15431</v>
      </c>
      <c r="I77" s="114">
        <v>15212</v>
      </c>
      <c r="J77" s="140">
        <v>15445</v>
      </c>
      <c r="K77" s="114">
        <v>-550</v>
      </c>
      <c r="L77" s="116">
        <v>-3.5610229847847199</v>
      </c>
    </row>
    <row r="78" spans="1:12" s="110" customFormat="1" ht="15" customHeight="1" x14ac:dyDescent="0.2">
      <c r="A78" s="120"/>
      <c r="B78" s="119"/>
      <c r="C78" s="268" t="s">
        <v>106</v>
      </c>
      <c r="D78" s="182"/>
      <c r="E78" s="113">
        <v>56.951997314535078</v>
      </c>
      <c r="F78" s="115">
        <v>8483</v>
      </c>
      <c r="G78" s="114">
        <v>8476</v>
      </c>
      <c r="H78" s="114">
        <v>8815</v>
      </c>
      <c r="I78" s="114">
        <v>8643</v>
      </c>
      <c r="J78" s="140">
        <v>8743</v>
      </c>
      <c r="K78" s="114">
        <v>-260</v>
      </c>
      <c r="L78" s="116">
        <v>-2.9738076175225894</v>
      </c>
    </row>
    <row r="79" spans="1:12" s="110" customFormat="1" ht="15" customHeight="1" x14ac:dyDescent="0.2">
      <c r="A79" s="123"/>
      <c r="B79" s="124"/>
      <c r="C79" s="260" t="s">
        <v>107</v>
      </c>
      <c r="D79" s="261"/>
      <c r="E79" s="125">
        <v>43.048002685464922</v>
      </c>
      <c r="F79" s="143">
        <v>6412</v>
      </c>
      <c r="G79" s="144">
        <v>6570</v>
      </c>
      <c r="H79" s="144">
        <v>6616</v>
      </c>
      <c r="I79" s="144">
        <v>6569</v>
      </c>
      <c r="J79" s="145">
        <v>6702</v>
      </c>
      <c r="K79" s="144">
        <v>-290</v>
      </c>
      <c r="L79" s="146">
        <v>-4.3270665472993137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220331</v>
      </c>
      <c r="E11" s="114">
        <v>221792</v>
      </c>
      <c r="F11" s="114">
        <v>222783</v>
      </c>
      <c r="G11" s="114">
        <v>219549</v>
      </c>
      <c r="H11" s="140">
        <v>219099</v>
      </c>
      <c r="I11" s="115">
        <v>1232</v>
      </c>
      <c r="J11" s="116">
        <v>0.56230288591002242</v>
      </c>
    </row>
    <row r="12" spans="1:15" s="110" customFormat="1" ht="24.95" customHeight="1" x14ac:dyDescent="0.2">
      <c r="A12" s="193" t="s">
        <v>132</v>
      </c>
      <c r="B12" s="194" t="s">
        <v>133</v>
      </c>
      <c r="C12" s="113">
        <v>0.23056219959969318</v>
      </c>
      <c r="D12" s="115">
        <v>508</v>
      </c>
      <c r="E12" s="114">
        <v>478</v>
      </c>
      <c r="F12" s="114">
        <v>564</v>
      </c>
      <c r="G12" s="114">
        <v>530</v>
      </c>
      <c r="H12" s="140">
        <v>502</v>
      </c>
      <c r="I12" s="115">
        <v>6</v>
      </c>
      <c r="J12" s="116">
        <v>1.1952191235059761</v>
      </c>
    </row>
    <row r="13" spans="1:15" s="110" customFormat="1" ht="24.95" customHeight="1" x14ac:dyDescent="0.2">
      <c r="A13" s="193" t="s">
        <v>134</v>
      </c>
      <c r="B13" s="199" t="s">
        <v>214</v>
      </c>
      <c r="C13" s="113">
        <v>0.99758998960654655</v>
      </c>
      <c r="D13" s="115">
        <v>2198</v>
      </c>
      <c r="E13" s="114">
        <v>2200</v>
      </c>
      <c r="F13" s="114">
        <v>2225</v>
      </c>
      <c r="G13" s="114">
        <v>2163</v>
      </c>
      <c r="H13" s="140">
        <v>2156</v>
      </c>
      <c r="I13" s="115">
        <v>42</v>
      </c>
      <c r="J13" s="116">
        <v>1.948051948051948</v>
      </c>
    </row>
    <row r="14" spans="1:15" s="287" customFormat="1" ht="24" customHeight="1" x14ac:dyDescent="0.2">
      <c r="A14" s="193" t="s">
        <v>215</v>
      </c>
      <c r="B14" s="199" t="s">
        <v>137</v>
      </c>
      <c r="C14" s="113">
        <v>35.019584171088042</v>
      </c>
      <c r="D14" s="115">
        <v>77159</v>
      </c>
      <c r="E14" s="114">
        <v>78087</v>
      </c>
      <c r="F14" s="114">
        <v>78597</v>
      </c>
      <c r="G14" s="114">
        <v>77782</v>
      </c>
      <c r="H14" s="140">
        <v>78101</v>
      </c>
      <c r="I14" s="115">
        <v>-942</v>
      </c>
      <c r="J14" s="116">
        <v>-1.2061305232967567</v>
      </c>
      <c r="K14" s="110"/>
      <c r="L14" s="110"/>
      <c r="M14" s="110"/>
      <c r="N14" s="110"/>
      <c r="O14" s="110"/>
    </row>
    <row r="15" spans="1:15" s="110" customFormat="1" ht="24.75" customHeight="1" x14ac:dyDescent="0.2">
      <c r="A15" s="193" t="s">
        <v>216</v>
      </c>
      <c r="B15" s="199" t="s">
        <v>217</v>
      </c>
      <c r="C15" s="113">
        <v>3.7856679268918128</v>
      </c>
      <c r="D15" s="115">
        <v>8341</v>
      </c>
      <c r="E15" s="114">
        <v>8434</v>
      </c>
      <c r="F15" s="114">
        <v>8407</v>
      </c>
      <c r="G15" s="114">
        <v>8255</v>
      </c>
      <c r="H15" s="140">
        <v>8355</v>
      </c>
      <c r="I15" s="115">
        <v>-14</v>
      </c>
      <c r="J15" s="116">
        <v>-0.1675643327348893</v>
      </c>
    </row>
    <row r="16" spans="1:15" s="287" customFormat="1" ht="24.95" customHeight="1" x14ac:dyDescent="0.2">
      <c r="A16" s="193" t="s">
        <v>218</v>
      </c>
      <c r="B16" s="199" t="s">
        <v>141</v>
      </c>
      <c r="C16" s="113">
        <v>27.300742973072332</v>
      </c>
      <c r="D16" s="115">
        <v>60152</v>
      </c>
      <c r="E16" s="114">
        <v>61018</v>
      </c>
      <c r="F16" s="114">
        <v>61424</v>
      </c>
      <c r="G16" s="114">
        <v>60934</v>
      </c>
      <c r="H16" s="140">
        <v>61167</v>
      </c>
      <c r="I16" s="115">
        <v>-1015</v>
      </c>
      <c r="J16" s="116">
        <v>-1.6593915019536678</v>
      </c>
      <c r="K16" s="110"/>
      <c r="L16" s="110"/>
      <c r="M16" s="110"/>
      <c r="N16" s="110"/>
      <c r="O16" s="110"/>
    </row>
    <row r="17" spans="1:15" s="110" customFormat="1" ht="24.95" customHeight="1" x14ac:dyDescent="0.2">
      <c r="A17" s="193" t="s">
        <v>219</v>
      </c>
      <c r="B17" s="199" t="s">
        <v>220</v>
      </c>
      <c r="C17" s="113">
        <v>3.9331732711238998</v>
      </c>
      <c r="D17" s="115">
        <v>8666</v>
      </c>
      <c r="E17" s="114">
        <v>8635</v>
      </c>
      <c r="F17" s="114">
        <v>8766</v>
      </c>
      <c r="G17" s="114">
        <v>8593</v>
      </c>
      <c r="H17" s="140">
        <v>8579</v>
      </c>
      <c r="I17" s="115">
        <v>87</v>
      </c>
      <c r="J17" s="116">
        <v>1.0141042079496445</v>
      </c>
    </row>
    <row r="18" spans="1:15" s="287" customFormat="1" ht="24.95" customHeight="1" x14ac:dyDescent="0.2">
      <c r="A18" s="201" t="s">
        <v>144</v>
      </c>
      <c r="B18" s="202" t="s">
        <v>145</v>
      </c>
      <c r="C18" s="113">
        <v>5.2997535526094834</v>
      </c>
      <c r="D18" s="115">
        <v>11677</v>
      </c>
      <c r="E18" s="114">
        <v>11542</v>
      </c>
      <c r="F18" s="114">
        <v>11789</v>
      </c>
      <c r="G18" s="114">
        <v>11476</v>
      </c>
      <c r="H18" s="140">
        <v>11360</v>
      </c>
      <c r="I18" s="115">
        <v>317</v>
      </c>
      <c r="J18" s="116">
        <v>2.790492957746479</v>
      </c>
      <c r="K18" s="110"/>
      <c r="L18" s="110"/>
      <c r="M18" s="110"/>
      <c r="N18" s="110"/>
      <c r="O18" s="110"/>
    </row>
    <row r="19" spans="1:15" s="110" customFormat="1" ht="24.95" customHeight="1" x14ac:dyDescent="0.2">
      <c r="A19" s="193" t="s">
        <v>146</v>
      </c>
      <c r="B19" s="199" t="s">
        <v>147</v>
      </c>
      <c r="C19" s="113">
        <v>14.931625599665956</v>
      </c>
      <c r="D19" s="115">
        <v>32899</v>
      </c>
      <c r="E19" s="114">
        <v>33258</v>
      </c>
      <c r="F19" s="114">
        <v>33157</v>
      </c>
      <c r="G19" s="114">
        <v>32646</v>
      </c>
      <c r="H19" s="140">
        <v>32360</v>
      </c>
      <c r="I19" s="115">
        <v>539</v>
      </c>
      <c r="J19" s="116">
        <v>1.6656365883807169</v>
      </c>
    </row>
    <row r="20" spans="1:15" s="287" customFormat="1" ht="24.95" customHeight="1" x14ac:dyDescent="0.2">
      <c r="A20" s="193" t="s">
        <v>148</v>
      </c>
      <c r="B20" s="199" t="s">
        <v>149</v>
      </c>
      <c r="C20" s="113">
        <v>3.8900563243483668</v>
      </c>
      <c r="D20" s="115">
        <v>8571</v>
      </c>
      <c r="E20" s="114">
        <v>8606</v>
      </c>
      <c r="F20" s="114">
        <v>8553</v>
      </c>
      <c r="G20" s="114">
        <v>8313</v>
      </c>
      <c r="H20" s="140">
        <v>8379</v>
      </c>
      <c r="I20" s="115">
        <v>192</v>
      </c>
      <c r="J20" s="116">
        <v>2.2914428929466522</v>
      </c>
      <c r="K20" s="110"/>
      <c r="L20" s="110"/>
      <c r="M20" s="110"/>
      <c r="N20" s="110"/>
      <c r="O20" s="110"/>
    </row>
    <row r="21" spans="1:15" s="110" customFormat="1" ht="24.95" customHeight="1" x14ac:dyDescent="0.2">
      <c r="A21" s="201" t="s">
        <v>150</v>
      </c>
      <c r="B21" s="202" t="s">
        <v>151</v>
      </c>
      <c r="C21" s="113">
        <v>3.4384630396993616</v>
      </c>
      <c r="D21" s="115">
        <v>7576</v>
      </c>
      <c r="E21" s="114">
        <v>7732</v>
      </c>
      <c r="F21" s="114">
        <v>7804</v>
      </c>
      <c r="G21" s="114">
        <v>7776</v>
      </c>
      <c r="H21" s="140">
        <v>7519</v>
      </c>
      <c r="I21" s="115">
        <v>57</v>
      </c>
      <c r="J21" s="116">
        <v>0.75807953185263999</v>
      </c>
    </row>
    <row r="22" spans="1:15" s="110" customFormat="1" ht="24.95" customHeight="1" x14ac:dyDescent="0.2">
      <c r="A22" s="201" t="s">
        <v>152</v>
      </c>
      <c r="B22" s="199" t="s">
        <v>153</v>
      </c>
      <c r="C22" s="113">
        <v>1.4355673963264362</v>
      </c>
      <c r="D22" s="115">
        <v>3163</v>
      </c>
      <c r="E22" s="114">
        <v>3072</v>
      </c>
      <c r="F22" s="114">
        <v>3044</v>
      </c>
      <c r="G22" s="114">
        <v>2987</v>
      </c>
      <c r="H22" s="140">
        <v>2983</v>
      </c>
      <c r="I22" s="115">
        <v>180</v>
      </c>
      <c r="J22" s="116">
        <v>6.0341937646664432</v>
      </c>
    </row>
    <row r="23" spans="1:15" s="110" customFormat="1" ht="24.95" customHeight="1" x14ac:dyDescent="0.2">
      <c r="A23" s="193" t="s">
        <v>154</v>
      </c>
      <c r="B23" s="199" t="s">
        <v>155</v>
      </c>
      <c r="C23" s="113">
        <v>2.073698208604327</v>
      </c>
      <c r="D23" s="115">
        <v>4569</v>
      </c>
      <c r="E23" s="114">
        <v>4566</v>
      </c>
      <c r="F23" s="114">
        <v>4564</v>
      </c>
      <c r="G23" s="114">
        <v>4433</v>
      </c>
      <c r="H23" s="140">
        <v>4412</v>
      </c>
      <c r="I23" s="115">
        <v>157</v>
      </c>
      <c r="J23" s="116">
        <v>3.558476881233001</v>
      </c>
    </row>
    <row r="24" spans="1:15" s="110" customFormat="1" ht="24.95" customHeight="1" x14ac:dyDescent="0.2">
      <c r="A24" s="193" t="s">
        <v>156</v>
      </c>
      <c r="B24" s="199" t="s">
        <v>221</v>
      </c>
      <c r="C24" s="113">
        <v>4.6766002060536191</v>
      </c>
      <c r="D24" s="115">
        <v>10304</v>
      </c>
      <c r="E24" s="114">
        <v>10258</v>
      </c>
      <c r="F24" s="114">
        <v>10195</v>
      </c>
      <c r="G24" s="114">
        <v>9942</v>
      </c>
      <c r="H24" s="140">
        <v>9975</v>
      </c>
      <c r="I24" s="115">
        <v>329</v>
      </c>
      <c r="J24" s="116">
        <v>3.2982456140350878</v>
      </c>
    </row>
    <row r="25" spans="1:15" s="110" customFormat="1" ht="24.95" customHeight="1" x14ac:dyDescent="0.2">
      <c r="A25" s="193" t="s">
        <v>222</v>
      </c>
      <c r="B25" s="204" t="s">
        <v>159</v>
      </c>
      <c r="C25" s="113">
        <v>2.7413300897286357</v>
      </c>
      <c r="D25" s="115">
        <v>6040</v>
      </c>
      <c r="E25" s="114">
        <v>6155</v>
      </c>
      <c r="F25" s="114">
        <v>6321</v>
      </c>
      <c r="G25" s="114">
        <v>6391</v>
      </c>
      <c r="H25" s="140">
        <v>6341</v>
      </c>
      <c r="I25" s="115">
        <v>-301</v>
      </c>
      <c r="J25" s="116">
        <v>-4.7468853493139882</v>
      </c>
    </row>
    <row r="26" spans="1:15" s="110" customFormat="1" ht="24.95" customHeight="1" x14ac:dyDescent="0.2">
      <c r="A26" s="201">
        <v>782.78300000000002</v>
      </c>
      <c r="B26" s="203" t="s">
        <v>160</v>
      </c>
      <c r="C26" s="113">
        <v>1.3121167697691201</v>
      </c>
      <c r="D26" s="115">
        <v>2891</v>
      </c>
      <c r="E26" s="114">
        <v>2999</v>
      </c>
      <c r="F26" s="114">
        <v>3567</v>
      </c>
      <c r="G26" s="114">
        <v>3539</v>
      </c>
      <c r="H26" s="140">
        <v>3561</v>
      </c>
      <c r="I26" s="115">
        <v>-670</v>
      </c>
      <c r="J26" s="116">
        <v>-18.814939623701207</v>
      </c>
    </row>
    <row r="27" spans="1:15" s="110" customFormat="1" ht="24.95" customHeight="1" x14ac:dyDescent="0.2">
      <c r="A27" s="193" t="s">
        <v>161</v>
      </c>
      <c r="B27" s="199" t="s">
        <v>223</v>
      </c>
      <c r="C27" s="113">
        <v>5.1245625899215268</v>
      </c>
      <c r="D27" s="115">
        <v>11291</v>
      </c>
      <c r="E27" s="114">
        <v>11324</v>
      </c>
      <c r="F27" s="114">
        <v>11312</v>
      </c>
      <c r="G27" s="114">
        <v>11014</v>
      </c>
      <c r="H27" s="140">
        <v>10933</v>
      </c>
      <c r="I27" s="115">
        <v>358</v>
      </c>
      <c r="J27" s="116">
        <v>3.2744900759169489</v>
      </c>
    </row>
    <row r="28" spans="1:15" s="110" customFormat="1" ht="24.95" customHeight="1" x14ac:dyDescent="0.2">
      <c r="A28" s="193" t="s">
        <v>163</v>
      </c>
      <c r="B28" s="199" t="s">
        <v>164</v>
      </c>
      <c r="C28" s="113">
        <v>2.7635693570128579</v>
      </c>
      <c r="D28" s="115">
        <v>6089</v>
      </c>
      <c r="E28" s="114">
        <v>6053</v>
      </c>
      <c r="F28" s="114">
        <v>5970</v>
      </c>
      <c r="G28" s="114">
        <v>5943</v>
      </c>
      <c r="H28" s="140">
        <v>5945</v>
      </c>
      <c r="I28" s="115">
        <v>144</v>
      </c>
      <c r="J28" s="116">
        <v>2.4222035323801512</v>
      </c>
    </row>
    <row r="29" spans="1:15" s="110" customFormat="1" ht="24.95" customHeight="1" x14ac:dyDescent="0.2">
      <c r="A29" s="193">
        <v>86</v>
      </c>
      <c r="B29" s="199" t="s">
        <v>165</v>
      </c>
      <c r="C29" s="113">
        <v>7.1365354852471965</v>
      </c>
      <c r="D29" s="115">
        <v>15724</v>
      </c>
      <c r="E29" s="114">
        <v>15747</v>
      </c>
      <c r="F29" s="114">
        <v>15587</v>
      </c>
      <c r="G29" s="114">
        <v>15416</v>
      </c>
      <c r="H29" s="140">
        <v>15421</v>
      </c>
      <c r="I29" s="115">
        <v>303</v>
      </c>
      <c r="J29" s="116">
        <v>1.9648531223656054</v>
      </c>
    </row>
    <row r="30" spans="1:15" s="110" customFormat="1" ht="24.95" customHeight="1" x14ac:dyDescent="0.2">
      <c r="A30" s="193">
        <v>87.88</v>
      </c>
      <c r="B30" s="204" t="s">
        <v>166</v>
      </c>
      <c r="C30" s="113">
        <v>6.4970430851763936</v>
      </c>
      <c r="D30" s="115">
        <v>14315</v>
      </c>
      <c r="E30" s="114">
        <v>14332</v>
      </c>
      <c r="F30" s="114">
        <v>14142</v>
      </c>
      <c r="G30" s="114">
        <v>13784</v>
      </c>
      <c r="H30" s="140">
        <v>13728</v>
      </c>
      <c r="I30" s="115">
        <v>587</v>
      </c>
      <c r="J30" s="116">
        <v>4.2759324009324011</v>
      </c>
    </row>
    <row r="31" spans="1:15" s="110" customFormat="1" ht="24.95" customHeight="1" x14ac:dyDescent="0.2">
      <c r="A31" s="193" t="s">
        <v>167</v>
      </c>
      <c r="B31" s="199" t="s">
        <v>168</v>
      </c>
      <c r="C31" s="113">
        <v>2.4304342103471597</v>
      </c>
      <c r="D31" s="115">
        <v>5355</v>
      </c>
      <c r="E31" s="114">
        <v>5381</v>
      </c>
      <c r="F31" s="114">
        <v>5390</v>
      </c>
      <c r="G31" s="114">
        <v>5412</v>
      </c>
      <c r="H31" s="140">
        <v>5421</v>
      </c>
      <c r="I31" s="115">
        <v>-66</v>
      </c>
      <c r="J31" s="116">
        <v>-1.2174875484228003</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0.23056219959969318</v>
      </c>
      <c r="D34" s="115">
        <v>508</v>
      </c>
      <c r="E34" s="114">
        <v>478</v>
      </c>
      <c r="F34" s="114">
        <v>564</v>
      </c>
      <c r="G34" s="114">
        <v>530</v>
      </c>
      <c r="H34" s="140">
        <v>502</v>
      </c>
      <c r="I34" s="115">
        <v>6</v>
      </c>
      <c r="J34" s="116">
        <v>1.1952191235059761</v>
      </c>
    </row>
    <row r="35" spans="1:10" s="110" customFormat="1" ht="24.95" customHeight="1" x14ac:dyDescent="0.2">
      <c r="A35" s="292" t="s">
        <v>171</v>
      </c>
      <c r="B35" s="293" t="s">
        <v>172</v>
      </c>
      <c r="C35" s="113">
        <v>41.316927713304075</v>
      </c>
      <c r="D35" s="115">
        <v>91034</v>
      </c>
      <c r="E35" s="114">
        <v>91829</v>
      </c>
      <c r="F35" s="114">
        <v>92611</v>
      </c>
      <c r="G35" s="114">
        <v>91421</v>
      </c>
      <c r="H35" s="140">
        <v>91617</v>
      </c>
      <c r="I35" s="115">
        <v>-583</v>
      </c>
      <c r="J35" s="116">
        <v>-0.63634478317342846</v>
      </c>
    </row>
    <row r="36" spans="1:10" s="110" customFormat="1" ht="24.95" customHeight="1" x14ac:dyDescent="0.2">
      <c r="A36" s="294" t="s">
        <v>173</v>
      </c>
      <c r="B36" s="295" t="s">
        <v>174</v>
      </c>
      <c r="C36" s="125">
        <v>58.45160236190096</v>
      </c>
      <c r="D36" s="143">
        <v>128787</v>
      </c>
      <c r="E36" s="144">
        <v>129483</v>
      </c>
      <c r="F36" s="144">
        <v>129606</v>
      </c>
      <c r="G36" s="144">
        <v>127596</v>
      </c>
      <c r="H36" s="145">
        <v>126978</v>
      </c>
      <c r="I36" s="143">
        <v>1809</v>
      </c>
      <c r="J36" s="146">
        <v>1.4246562396635638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2020-09-28T08:37:26Z</dcterms:created>
  <dcterms:modified xsi:type="dcterms:W3CDTF">2020-09-28T10:34:13Z</dcterms:modified>
</cp:coreProperties>
</file>