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B44" i="24"/>
  <c r="J44" i="24" s="1"/>
  <c r="M43" i="24"/>
  <c r="K43" i="24"/>
  <c r="H43" i="24"/>
  <c r="G43" i="24"/>
  <c r="F43" i="24"/>
  <c r="E43" i="24"/>
  <c r="D43" i="24"/>
  <c r="C43" i="24"/>
  <c r="I43" i="24" s="1"/>
  <c r="B43" i="24"/>
  <c r="J43" i="24" s="1"/>
  <c r="K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C24" i="24"/>
  <c r="C23" i="24"/>
  <c r="C22" i="24"/>
  <c r="I22" i="24" s="1"/>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7" i="24"/>
  <c r="J7" i="24"/>
  <c r="H7" i="24"/>
  <c r="K7" i="24"/>
  <c r="F7" i="24"/>
  <c r="D25" i="24"/>
  <c r="J25" i="24"/>
  <c r="H25" i="24"/>
  <c r="K25" i="24"/>
  <c r="F25" i="24"/>
  <c r="K28" i="24"/>
  <c r="H28" i="24"/>
  <c r="F28" i="24"/>
  <c r="D28" i="24"/>
  <c r="J28" i="24"/>
  <c r="G19" i="24"/>
  <c r="L19" i="24"/>
  <c r="I19" i="24"/>
  <c r="M19" i="24"/>
  <c r="E19" i="24"/>
  <c r="G35" i="24"/>
  <c r="L35" i="24"/>
  <c r="I35" i="24"/>
  <c r="E35" i="24"/>
  <c r="M35" i="24"/>
  <c r="D19" i="24"/>
  <c r="J19" i="24"/>
  <c r="H19" i="24"/>
  <c r="K19" i="24"/>
  <c r="F19" i="24"/>
  <c r="K22" i="24"/>
  <c r="H22" i="24"/>
  <c r="F22" i="24"/>
  <c r="D22" i="24"/>
  <c r="J22" i="24"/>
  <c r="F35" i="24"/>
  <c r="D35" i="24"/>
  <c r="J35" i="24"/>
  <c r="H35" i="24"/>
  <c r="K35" i="24"/>
  <c r="B45" i="24"/>
  <c r="B39" i="24"/>
  <c r="M16" i="24"/>
  <c r="E16" i="24"/>
  <c r="L16" i="24"/>
  <c r="G16" i="24"/>
  <c r="I16" i="24"/>
  <c r="G29" i="24"/>
  <c r="L29" i="24"/>
  <c r="I29" i="24"/>
  <c r="M29" i="24"/>
  <c r="E29" i="24"/>
  <c r="M32" i="24"/>
  <c r="E32" i="24"/>
  <c r="L32" i="24"/>
  <c r="I32" i="24"/>
  <c r="G32" i="24"/>
  <c r="K16" i="24"/>
  <c r="H16" i="24"/>
  <c r="F16" i="24"/>
  <c r="D16" i="24"/>
  <c r="J16" i="24"/>
  <c r="D29" i="24"/>
  <c r="J29" i="24"/>
  <c r="H29" i="24"/>
  <c r="K29" i="24"/>
  <c r="F29" i="24"/>
  <c r="K32" i="24"/>
  <c r="J32" i="24"/>
  <c r="H32" i="24"/>
  <c r="F32" i="24"/>
  <c r="D32" i="24"/>
  <c r="G23" i="24"/>
  <c r="L23" i="24"/>
  <c r="I23" i="24"/>
  <c r="E23" i="24"/>
  <c r="M23" i="24"/>
  <c r="D23" i="24"/>
  <c r="J23" i="24"/>
  <c r="H23" i="24"/>
  <c r="F23" i="24"/>
  <c r="K23" i="24"/>
  <c r="K26" i="24"/>
  <c r="H26" i="24"/>
  <c r="F26" i="24"/>
  <c r="D26" i="24"/>
  <c r="J26" i="24"/>
  <c r="G7" i="24"/>
  <c r="L7" i="24"/>
  <c r="I7" i="24"/>
  <c r="M7" i="24"/>
  <c r="E7" i="24"/>
  <c r="G9" i="24"/>
  <c r="L9" i="24"/>
  <c r="I9" i="24"/>
  <c r="M9" i="24"/>
  <c r="E9" i="24"/>
  <c r="G17" i="24"/>
  <c r="L17" i="24"/>
  <c r="I17" i="24"/>
  <c r="M17" i="24"/>
  <c r="E17" i="24"/>
  <c r="M20" i="24"/>
  <c r="E20" i="24"/>
  <c r="L20" i="24"/>
  <c r="I20" i="24"/>
  <c r="G20" i="24"/>
  <c r="G33" i="24"/>
  <c r="L33" i="24"/>
  <c r="I33" i="24"/>
  <c r="M33" i="24"/>
  <c r="E33" i="24"/>
  <c r="I37" i="24"/>
  <c r="L37" i="24"/>
  <c r="M37" i="24"/>
  <c r="G37" i="24"/>
  <c r="E37" i="24"/>
  <c r="D17" i="24"/>
  <c r="J17" i="24"/>
  <c r="H17" i="24"/>
  <c r="K17" i="24"/>
  <c r="F17" i="24"/>
  <c r="K20" i="24"/>
  <c r="H20" i="24"/>
  <c r="F20" i="24"/>
  <c r="D20" i="24"/>
  <c r="J20" i="24"/>
  <c r="F33" i="24"/>
  <c r="D33" i="24"/>
  <c r="J33" i="24"/>
  <c r="H33" i="24"/>
  <c r="K33" i="24"/>
  <c r="H37" i="24"/>
  <c r="F37" i="24"/>
  <c r="D37" i="24"/>
  <c r="K37" i="24"/>
  <c r="J37" i="24"/>
  <c r="M8" i="24"/>
  <c r="E8" i="24"/>
  <c r="L8" i="24"/>
  <c r="I8" i="24"/>
  <c r="G8" i="24"/>
  <c r="G27" i="24"/>
  <c r="L27" i="24"/>
  <c r="I27" i="24"/>
  <c r="M27" i="24"/>
  <c r="E27" i="24"/>
  <c r="B14" i="24"/>
  <c r="B6" i="24"/>
  <c r="D27" i="24"/>
  <c r="J27" i="24"/>
  <c r="H27" i="24"/>
  <c r="K27" i="24"/>
  <c r="F27" i="24"/>
  <c r="K30" i="24"/>
  <c r="H30" i="24"/>
  <c r="F30" i="24"/>
  <c r="D30" i="24"/>
  <c r="J30" i="24"/>
  <c r="G21" i="24"/>
  <c r="L21" i="24"/>
  <c r="I21" i="24"/>
  <c r="E21" i="24"/>
  <c r="M21" i="24"/>
  <c r="M24" i="24"/>
  <c r="E24" i="24"/>
  <c r="L24" i="24"/>
  <c r="I24" i="24"/>
  <c r="G24" i="24"/>
  <c r="M38" i="24"/>
  <c r="E38" i="24"/>
  <c r="L38" i="24"/>
  <c r="G38" i="24"/>
  <c r="I38" i="24"/>
  <c r="D21" i="24"/>
  <c r="J21" i="24"/>
  <c r="H21" i="24"/>
  <c r="K21" i="24"/>
  <c r="F21" i="24"/>
  <c r="K24" i="24"/>
  <c r="H24" i="24"/>
  <c r="F24" i="24"/>
  <c r="D24" i="24"/>
  <c r="J24" i="24"/>
  <c r="D38" i="24"/>
  <c r="J38" i="24"/>
  <c r="H38" i="24"/>
  <c r="F38" i="24"/>
  <c r="K38" i="24"/>
  <c r="G15" i="24"/>
  <c r="L15" i="24"/>
  <c r="I15" i="24"/>
  <c r="M15" i="24"/>
  <c r="E15" i="24"/>
  <c r="G31" i="24"/>
  <c r="L31" i="24"/>
  <c r="I31" i="24"/>
  <c r="M31" i="24"/>
  <c r="E31" i="24"/>
  <c r="D9" i="24"/>
  <c r="J9" i="24"/>
  <c r="H9" i="24"/>
  <c r="K9" i="24"/>
  <c r="F9" i="24"/>
  <c r="D15" i="24"/>
  <c r="J15" i="24"/>
  <c r="H15" i="24"/>
  <c r="K15" i="24"/>
  <c r="F15" i="24"/>
  <c r="K18" i="24"/>
  <c r="H18" i="24"/>
  <c r="F18" i="24"/>
  <c r="D18" i="24"/>
  <c r="J18" i="24"/>
  <c r="F31" i="24"/>
  <c r="D31" i="24"/>
  <c r="J31" i="24"/>
  <c r="H31" i="24"/>
  <c r="K31" i="24"/>
  <c r="K34" i="24"/>
  <c r="J34" i="24"/>
  <c r="H34" i="24"/>
  <c r="F34" i="24"/>
  <c r="D34" i="24"/>
  <c r="G25" i="24"/>
  <c r="L25" i="24"/>
  <c r="I25" i="24"/>
  <c r="E25" i="24"/>
  <c r="M25" i="24"/>
  <c r="M28" i="24"/>
  <c r="E28" i="24"/>
  <c r="L28" i="24"/>
  <c r="I28" i="24"/>
  <c r="G28" i="24"/>
  <c r="M44" i="24"/>
  <c r="E44" i="24"/>
  <c r="L44" i="24"/>
  <c r="I44" i="24"/>
  <c r="G44" i="24"/>
  <c r="M18" i="24"/>
  <c r="E18" i="24"/>
  <c r="L18" i="24"/>
  <c r="M26" i="24"/>
  <c r="E26" i="24"/>
  <c r="L26" i="24"/>
  <c r="M34" i="24"/>
  <c r="E34" i="24"/>
  <c r="L34" i="24"/>
  <c r="I18" i="24"/>
  <c r="G22" i="24"/>
  <c r="G34" i="24"/>
  <c r="M42" i="24"/>
  <c r="E42" i="24"/>
  <c r="L42" i="24"/>
  <c r="I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6" i="24"/>
  <c r="I34" i="24"/>
  <c r="C14" i="24"/>
  <c r="C6" i="24"/>
  <c r="M22" i="24"/>
  <c r="E22" i="24"/>
  <c r="L22" i="24"/>
  <c r="M30" i="24"/>
  <c r="E30" i="24"/>
  <c r="L30" i="24"/>
  <c r="C45" i="24"/>
  <c r="C39" i="24"/>
  <c r="I26" i="24"/>
  <c r="M40" i="24"/>
  <c r="E40" i="24"/>
  <c r="L40" i="24"/>
  <c r="G40" i="24"/>
  <c r="G30" i="24"/>
  <c r="I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H40" i="24"/>
  <c r="L41" i="24"/>
  <c r="H42" i="24"/>
  <c r="L43" i="24"/>
  <c r="H44" i="24"/>
  <c r="I78" i="24" l="1"/>
  <c r="I79" i="24"/>
  <c r="H39" i="24"/>
  <c r="F39" i="24"/>
  <c r="D39" i="24"/>
  <c r="K39" i="24"/>
  <c r="J39" i="24"/>
  <c r="J79" i="24"/>
  <c r="J78" i="24"/>
  <c r="H45" i="24"/>
  <c r="F45" i="24"/>
  <c r="D45" i="24"/>
  <c r="K45" i="24"/>
  <c r="J45" i="24"/>
  <c r="I45" i="24"/>
  <c r="M45" i="24"/>
  <c r="E45" i="24"/>
  <c r="L45" i="24"/>
  <c r="G45" i="24"/>
  <c r="I39" i="24"/>
  <c r="L39" i="24"/>
  <c r="M39" i="24"/>
  <c r="G39" i="24"/>
  <c r="E39" i="24"/>
  <c r="M6" i="24"/>
  <c r="E6" i="24"/>
  <c r="L6" i="24"/>
  <c r="I6" i="24"/>
  <c r="G6" i="24"/>
  <c r="M14" i="24"/>
  <c r="E14" i="24"/>
  <c r="L14" i="24"/>
  <c r="I14" i="24"/>
  <c r="G14" i="24"/>
  <c r="K6" i="24"/>
  <c r="H6" i="24"/>
  <c r="F6" i="24"/>
  <c r="D6" i="24"/>
  <c r="J6" i="24"/>
  <c r="K79" i="24"/>
  <c r="K78" i="24"/>
  <c r="K14" i="24"/>
  <c r="H14" i="24"/>
  <c r="F14" i="24"/>
  <c r="D14" i="24"/>
  <c r="J14" i="24"/>
  <c r="I83" i="24" l="1"/>
  <c r="I82" i="24"/>
  <c r="I81" i="24"/>
</calcChain>
</file>

<file path=xl/sharedStrings.xml><?xml version="1.0" encoding="utf-8"?>
<sst xmlns="http://schemas.openxmlformats.org/spreadsheetml/2006/main" count="1673" uniqueCount="523">
  <si>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</si>
  <si>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</si>
  <si>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</si>
  <si>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</si>
  <si>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</si>
  <si>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</si>
  <si>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</si>
  <si>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</si>
  <si>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</si>
  <si>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</si>
  <si>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</si>
  <si>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</si>
  <si>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</si>
  <si>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Reutlingen (664)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</si>
  <si>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</si>
  <si>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</si>
  <si>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</si>
  <si>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</si>
  <si>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</si>
  <si>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</si>
  <si>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</si>
  <si>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</si>
  <si>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</si>
  <si>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</si>
  <si>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</si>
  <si>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</si>
  <si>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</si>
  <si>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</si>
  <si>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</si>
  <si>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</si>
  <si>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</si>
  <si>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</si>
  <si>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</si>
  <si>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</si>
  <si>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</si>
  <si>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</si>
  <si>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</si>
  <si>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</si>
  <si>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</si>
  <si>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</si>
  <si>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</si>
  <si>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</si>
  <si>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</si>
  <si>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</si>
  <si>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</si>
  <si>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</si>
  <si>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</si>
  <si>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</si>
  <si>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</si>
  <si>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</si>
  <si>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</si>
  <si>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</si>
  <si>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</si>
  <si>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</si>
  <si>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</si>
  <si>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</si>
  <si>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</si>
  <si>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</si>
  <si>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</si>
  <si>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</si>
  <si>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</si>
  <si>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</si>
  <si>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</si>
  <si>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</si>
  <si>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</si>
  <si>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</si>
  <si>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</si>
  <si>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</si>
  <si>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</si>
  <si>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</si>
  <si>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</si>
  <si>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</si>
  <si>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</si>
  <si>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</si>
  <si>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</si>
  <si>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</si>
  <si>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</si>
  <si>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</si>
  <si>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</si>
  <si>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</si>
  <si>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</si>
  <si>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</si>
  <si>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</si>
  <si>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</si>
  <si>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</si>
  <si>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</si>
  <si>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</si>
  <si>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</si>
  <si>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</si>
  <si>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</si>
  <si>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</si>
  <si>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</si>
  <si>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Reutlingen (664);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</si>
  <si>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</si>
  <si>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</si>
  <si>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</si>
  <si>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</si>
  <si>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</si>
  <si>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</si>
  <si>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</si>
  <si>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</si>
  <si>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</si>
  <si>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</si>
  <si>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</si>
  <si>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</si>
  <si>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</si>
  <si>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</si>
  <si>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</si>
  <si>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</si>
  <si>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</si>
  <si>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</si>
  <si>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</si>
  <si>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</si>
  <si>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</si>
  <si>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</si>
  <si>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</si>
  <si>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</si>
  <si>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</si>
  <si>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</si>
  <si>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</si>
  <si>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</si>
  <si>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</si>
  <si>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</si>
  <si>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</si>
  <si>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</si>
  <si>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</si>
  <si>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</si>
  <si>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</si>
  <si>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</si>
  <si>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</si>
  <si>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</si>
  <si>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</si>
  <si>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</si>
  <si>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</si>
  <si>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</si>
  <si>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</si>
  <si>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</si>
  <si>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</si>
  <si>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</si>
  <si>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</si>
  <si>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</si>
  <si>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</si>
  <si>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</si>
  <si>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</si>
  <si>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</si>
  <si>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</si>
  <si>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</si>
  <si>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</si>
  <si>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</si>
  <si>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</si>
  <si>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</si>
  <si>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</si>
  <si>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</si>
  <si>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</si>
  <si>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</si>
  <si>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</si>
  <si>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</si>
  <si>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</si>
  <si>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</si>
  <si>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</si>
  <si>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</si>
  <si>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</si>
  <si>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</si>
  <si>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</si>
  <si>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</si>
  <si>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</si>
  <si>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</si>
  <si>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</si>
  <si>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</si>
  <si>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</si>
  <si>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</si>
  <si>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</si>
  <si>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</si>
  <si>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</si>
  <si>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</si>
  <si>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</si>
  <si>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</si>
  <si>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</si>
  <si>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</si>
  <si>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</si>
  <si>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</si>
  <si>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</si>
  <si>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</si>
  <si>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Reutlingen (664)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</si>
  <si>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</si>
  <si>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</si>
  <si>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</si>
  <si>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</si>
  <si>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</si>
  <si>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</si>
  <si>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</si>
  <si>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</si>
  <si>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</si>
  <si>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</si>
  <si>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</si>
  <si>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</si>
  <si>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</si>
  <si>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</si>
  <si>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</si>
  <si>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</si>
  <si>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</si>
  <si>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</si>
  <si>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</si>
  <si>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</si>
  <si>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</si>
  <si>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</si>
  <si>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</si>
  <si>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</si>
  <si>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</si>
  <si>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</si>
  <si>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</si>
  <si>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</si>
  <si>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</si>
  <si>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</si>
  <si>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</si>
  <si>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</si>
  <si>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</si>
  <si>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</si>
  <si>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</si>
  <si>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</si>
  <si>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</si>
  <si>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</si>
  <si>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</si>
  <si>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</si>
  <si>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</si>
  <si>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</si>
  <si>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</si>
  <si>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</si>
  <si>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</si>
  <si>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</si>
  <si>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</si>
  <si>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</si>
  <si>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</si>
  <si>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</si>
  <si>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</si>
  <si>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</si>
  <si>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</si>
  <si>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</si>
  <si>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</si>
  <si>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</si>
  <si>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</si>
  <si>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</si>
  <si>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</si>
  <si>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</si>
  <si>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</si>
  <si>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</si>
  <si>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</si>
  <si>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</si>
  <si>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</si>
  <si>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</si>
  <si>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</si>
  <si>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</si>
  <si>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</si>
  <si>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</si>
  <si>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</si>
  <si>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</si>
  <si>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</si>
  <si>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</si>
  <si>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</si>
  <si>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</si>
  <si>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</si>
  <si>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</si>
  <si>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</si>
  <si>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</si>
  <si>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</si>
  <si>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</si>
  <si>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</si>
  <si>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</si>
  <si>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</si>
  <si>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</si>
  <si>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</si>
  <si>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</si>
  <si>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</si>
  <si>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</si>
  <si>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</si>
  <si>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</si>
  <si>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</si>
  <si>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</si>
  <si>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</si>
  <si>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</si>
  <si>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</si>
  <si>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</si>
  <si>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</si>
  <si>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</si>
  <si>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</si>
  <si>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</si>
  <si>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</si>
  <si>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</si>
  <si>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</si>
  <si>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</si>
  <si>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</si>
  <si>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</si>
  <si>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</si>
  <si>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</si>
  <si>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</si>
  <si>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</si>
  <si>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</si>
  <si>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</si>
  <si>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</si>
  <si>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</si>
  <si>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</si>
  <si>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</si>
  <si>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</si>
  <si>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</si>
  <si>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</si>
  <si>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</si>
  <si>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</si>
  <si>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</si>
  <si>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</si>
  <si>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</si>
  <si>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</si>
  <si>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</si>
  <si>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</si>
  <si>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</si>
  <si>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</si>
  <si>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</si>
  <si>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</si>
  <si>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</si>
  <si>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</si>
  <si>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</si>
  <si>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</si>
  <si>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</si>
  <si>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</si>
  <si>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</si>
  <si>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</si>
  <si>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</si>
  <si>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</si>
  <si>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Reutlingen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</si>
  <si>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</si>
  <si>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</si>
  <si>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</si>
  <si>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</si>
  <si>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</si>
  <si>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</si>
  <si>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</si>
  <si>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</si>
  <si>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</si>
  <si>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</si>
  <si>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</si>
  <si>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</si>
  <si>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</si>
  <si>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</si>
  <si>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</si>
  <si>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</si>
  <si>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</si>
  <si>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</si>
  <si>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</si>
  <si>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</si>
  <si>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</si>
  <si>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</si>
  <si>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</si>
  <si>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</si>
  <si>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</si>
  <si>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</si>
  <si>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</si>
  <si>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</si>
  <si>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</si>
  <si>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</si>
  <si>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</si>
  <si>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</si>
  <si>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</si>
  <si>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</si>
  <si>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</si>
  <si>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</si>
  <si>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</si>
  <si>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</si>
  <si>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</si>
  <si>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</si>
  <si>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</si>
  <si>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</si>
  <si>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</si>
  <si>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</si>
  <si>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</si>
  <si>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</si>
  <si>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Reutlingen (664);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</si>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</sst>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{BAE2A088-0574-4D6A-A4F6-807918B277B0}</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4BDF-4CF3-8337-AAFFD4D097B0}"/>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{CA9E8903-0238-4E43-9E1E-B72355781A18}</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4BDF-4CF3-8337-AAFFD4D097B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{069A42B7-BD0C-46DD-8F23-A9D7717F0637}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BDF-4CF3-8337-AAFFD4D097B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{604765B6-812F-4CC8-8359-FA3C3DD463D5}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BDF-4CF3-8337-AAFFD4D097B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1.5426131786692443</c:v>
                </c:pt>
                <c:pt idx="1">
                  <c:v>0.77822269034374059</c:v>
                </c:pt>
                <c:pt idx="2">
                  <c:v>1.1186464311118853</c:v>
                </c:pt>
                <c:pt idx="3">
                  <c:v>1.0875687030768</c:v>
                </c:pt>
              </c:numCache>
            </c:numRef>
          </c:val>
          <c:extLst>
            <c:ext xmlns:c16="http://schemas.microsoft.com/office/drawing/2014/chart" uri="{C3380CC4-5D6E-409C-BE32-E72D297353CC}">
              <c16:uniqueId val="{00000004-4BDF-4CF3-8337-AAFFD4D097B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{867358AF-7F9B-4C99-A088-ADBBFF0B0421}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BDF-4CF3-8337-AAFFD4D097B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{F582F520-9AF4-439C-B7AB-372C7B83C119}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BDF-4CF3-8337-AAFFD4D097B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{2B6696C5-AC6E-490B-8241-56D8BBBB3A51}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BDF-4CF3-8337-AAFFD4D097B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{184DB395-B727-45A1-9EFB-1AE844611387}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BDF-4CF3-8337-AAFFD4D097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BDF-4CF3-8337-AAFFD4D097B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BDF-4CF3-8337-AAFFD4D097B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{B49E4012-0ACC-4260-BA59-2B9FD7E16ACC}</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852A-4DBF-B42C-D908AF773344}"/>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{3EB4C8D7-D441-47DF-B6F6-A7422B075F68}</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852A-4DBF-B42C-D908AF77334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{4683D54D-1A9D-42FB-9DEA-1A6AB93F09DE}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52A-4DBF-B42C-D908AF77334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{1EFFC1C3-D970-475B-B1AC-EFE14AF72093}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52A-4DBF-B42C-D908AF7733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-1.6234065711070527</c:v>
                </c:pt>
                <c:pt idx="1">
                  <c:v>-2.6975865719528453</c:v>
                </c:pt>
                <c:pt idx="2">
                  <c:v>-2.7637010795899166</c:v>
                </c:pt>
                <c:pt idx="3">
                  <c:v>-2.8655893304673015</c:v>
                </c:pt>
              </c:numCache>
            </c:numRef>
          </c:val>
          <c:extLst>
            <c:ext xmlns:c16="http://schemas.microsoft.com/office/drawing/2014/chart" uri="{C3380CC4-5D6E-409C-BE32-E72D297353CC}">
              <c16:uniqueId val="{00000004-852A-4DBF-B42C-D908AF77334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{DAF3A5A6-2939-4E7D-80AF-F06F42C2E005}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52A-4DBF-B42C-D908AF77334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{99DDA8E4-92A9-4ABB-B71A-BB39E0E346A5}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52A-4DBF-B42C-D908AF77334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{71D00F40-5B4F-48F1-B238-ECB1BFD68720}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52A-4DBF-B42C-D908AF77334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{B3036918-55CA-40A4-842B-172C58F9919A}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52A-4DBF-B42C-D908AF7733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52A-4DBF-B42C-D908AF77334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52A-4DBF-B42C-D908AF77334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{2A0986DD-65F0-4994-9317-F74F3138AD1D}</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4D80-45A2-9C9A-1D546EACEE17}"/>
                </c:ext>
              </c:extLst>
            </c:dLbl>
            <c:dLbl>
              <c:idx val="1"/>
              <c:tx>
                <c:strRef>
                  <c:f>Daten_Diagramme!$D$15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{40BDCC3D-3877-425E-94CC-424EB7D631BB}</c15:txfldGUID>
                      <c15:f>Daten_Diagramme!$D$15</c15:f>
                      <c15:dlblFieldTableCache>
                        <c:ptCount val="1"/>
                      </c15:dlblFieldTableCache>
                    </c15:dlblFTEntry>
                  </c15:dlblFieldTable>
                  <c15:showDataLabelsRange val="0"/>
                </c:ext>
                <c:ext xmlns:c16="http://schemas.microsoft.com/office/drawing/2014/chart" uri="{C3380CC4-5D6E-409C-BE32-E72D297353CC}">
                  <c16:uniqueId val="{00000001-4D80-45A2-9C9A-1D546EACEE17}"/>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{6073494D-2E93-43C5-AB7B-7AF1DD0E8FB8}</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4D80-45A2-9C9A-1D546EACEE17}"/>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{69968753-61CE-4000-8255-842EE58A1952}</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4D80-45A2-9C9A-1D546EACEE17}"/>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{2FF9DA1E-FFD7-4FFE-972F-C1022770E1F9}</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4D80-45A2-9C9A-1D546EACEE17}"/>
                </c:ext>
              </c:extLst>
            </c:dLbl>
            <c:dLbl>
              <c:idx val="5"/>
              <c:tx>
                <c:strRef>
                  <c:f>Daten_Diagramme!$D$19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{27268AD6-5BAD-48F5-B4AE-0BC6EF079FB3}</c15:txfldGUID>
                      <c15:f>Daten_Diagramme!$D$19</c15:f>
                      <c15:dlblFieldTableCache>
                        <c:ptCount val="1"/>
                        <c:pt idx="0">
                          <c:v>-0.7</c:v>
                        </c:pt>
                      </c15:dlblFieldTableCache>
                    </c15:dlblFTEntry>
                  </c15:dlblFieldTable>
                  <c15:showDataLabelsRange val="0"/>
                </c:ext>
                <c:ext xmlns:c16="http://schemas.microsoft.com/office/drawing/2014/chart" uri="{C3380CC4-5D6E-409C-BE32-E72D297353CC}">
                  <c16:uniqueId val="{00000005-4D80-45A2-9C9A-1D546EACEE17}"/>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{0D589B37-B0C1-4002-A085-E5CCBE3C66F9}</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4D80-45A2-9C9A-1D546EACEE17}"/>
                </c:ext>
              </c:extLst>
            </c:dLbl>
            <c:dLbl>
              <c:idx val="7"/>
              <c:tx>
                <c:strRef>
                  <c:f>Daten_Diagramme!$D$21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{7DF01D31-A455-4508-ABF5-B52C0A6D2762}</c15:txfldGUID>
                      <c15:f>Daten_Diagramme!$D$21</c15:f>
                      <c15:dlblFieldTableCache>
                        <c:ptCount val="1"/>
                        <c:pt idx="0">
                          <c:v>3.5</c:v>
                        </c:pt>
                      </c15:dlblFieldTableCache>
                    </c15:dlblFTEntry>
                  </c15:dlblFieldTable>
                  <c15:showDataLabelsRange val="0"/>
                </c:ext>
                <c:ext xmlns:c16="http://schemas.microsoft.com/office/drawing/2014/chart" uri="{C3380CC4-5D6E-409C-BE32-E72D297353CC}">
                  <c16:uniqueId val="{00000007-4D80-45A2-9C9A-1D546EACEE17}"/>
                </c:ext>
              </c:extLst>
            </c:dLbl>
            <c:dLbl>
              <c:idx val="8"/>
              <c:tx>
                <c:strRef>
                  <c:f>Daten_Diagramme!$D$22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{93E36420-9C27-48A2-9376-23177DE39D25}</c15:txfldGUID>
                      <c15:f>Daten_Diagramme!$D$22</c15:f>
                      <c15:dlblFieldTableCache>
                        <c:ptCount val="1"/>
                        <c:pt idx="0">
                          <c:v>4.0</c:v>
                        </c:pt>
                      </c15:dlblFieldTableCache>
                    </c15:dlblFTEntry>
                  </c15:dlblFieldTable>
                  <c15:showDataLabelsRange val="0"/>
                </c:ext>
                <c:ext xmlns:c16="http://schemas.microsoft.com/office/drawing/2014/chart" uri="{C3380CC4-5D6E-409C-BE32-E72D297353CC}">
                  <c16:uniqueId val="{00000008-4D80-45A2-9C9A-1D546EACEE17}"/>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{B0C8B31C-34D2-425C-80ED-109EA385A0C7}</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4D80-45A2-9C9A-1D546EACEE17}"/>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{26EE062B-F3DF-4469-9EEC-D893404BC696}</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4D80-45A2-9C9A-1D546EACEE17}"/>
                </c:ext>
              </c:extLst>
            </c:dLbl>
            <c:dLbl>
              <c:idx val="11"/>
              <c:tx>
                <c:strRef>
                  <c:f>Daten_Diagramme!$D$25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{9737537F-E51A-4201-8247-B833C0F9F048}</c15:txfldGUID>
                      <c15:f>Daten_Diagramme!$D$25</c15:f>
                      <c15:dlblFieldTableCache>
                        <c:ptCount val="1"/>
                        <c:pt idx="0">
                          <c:v>-2.2</c:v>
                        </c:pt>
                      </c15:dlblFieldTableCache>
                    </c15:dlblFTEntry>
                  </c15:dlblFieldTable>
                  <c15:showDataLabelsRange val="0"/>
                </c:ext>
                <c:ext xmlns:c16="http://schemas.microsoft.com/office/drawing/2014/chart" uri="{C3380CC4-5D6E-409C-BE32-E72D297353CC}">
                  <c16:uniqueId val="{0000000B-4D80-45A2-9C9A-1D546EACEE17}"/>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{C8BBDC09-DAF9-41F3-B836-5A49EAEE15F8}</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4D80-45A2-9C9A-1D546EACEE17}"/>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{5DD751CB-87FF-4AA2-A504-8C1E0E13318A}</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4D80-45A2-9C9A-1D546EACEE17}"/>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{CA6897D5-0539-4886-87F4-06746D5A637F}</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4D80-45A2-9C9A-1D546EACEE17}"/>
                </c:ext>
              </c:extLst>
            </c:dLbl>
            <c:dLbl>
              <c:idx val="15"/>
              <c:tx>
                <c:strRef>
                  <c:f>Daten_Diagramme!$D$29</c:f>
                  <c:strCache>
                    <c:ptCount val="1"/>
                    <c:pt idx="0">
                      <c:v>-25.7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{BB3FCD96-F92C-4F83-AC77-B590E476EEE4}</c15:txfldGUID>
                      <c15:f>Daten_Diagramme!$D$29</c15:f>
                      <c15:dlblFieldTableCache>
                        <c:ptCount val="1"/>
                        <c:pt idx="0">
                          <c:v>-25.7</c:v>
                        </c:pt>
                      </c15:dlblFieldTableCache>
                    </c15:dlblFTEntry>
                  </c15:dlblFieldTable>
                  <c15:showDataLabelsRange val="0"/>
                </c:ext>
                <c:ext xmlns:c16="http://schemas.microsoft.com/office/drawing/2014/chart" uri="{C3380CC4-5D6E-409C-BE32-E72D297353CC}">
                  <c16:uniqueId val="{0000000F-4D80-45A2-9C9A-1D546EACEE17}"/>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{BEBA2D30-8A17-4CA1-905E-9A508DD2997A}</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4D80-45A2-9C9A-1D546EACEE17}"/>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{450F7DEF-8D31-4A3B-82BD-16F667629A44}</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4D80-45A2-9C9A-1D546EACEE17}"/>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{442083CD-9755-4B8E-9BF2-ADCDF0C3F9C2}</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4D80-45A2-9C9A-1D546EACEE17}"/>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{D68C9766-BED5-448E-9630-1431E84C0A77}</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4D80-45A2-9C9A-1D546EACEE17}"/>
                </c:ext>
              </c:extLst>
            </c:dLbl>
            <c:dLbl>
              <c:idx val="20"/>
              <c:tx>
                <c:strRef>
                  <c:f>Daten_Diagramme!$D$34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{79674742-75E8-427E-B665-455B60D26E79}</c15:txfldGUID>
                      <c15:f>Daten_Diagramme!$D$34</c15:f>
                      <c15:dlblFieldTableCache>
                        <c:ptCount val="1"/>
                        <c:pt idx="0">
                          <c:v>2.9</c:v>
                        </c:pt>
                      </c15:dlblFieldTableCache>
                    </c15:dlblFTEntry>
                  </c15:dlblFieldTable>
                  <c15:showDataLabelsRange val="0"/>
                </c:ext>
                <c:ext xmlns:c16="http://schemas.microsoft.com/office/drawing/2014/chart" uri="{C3380CC4-5D6E-409C-BE32-E72D297353CC}">
                  <c16:uniqueId val="{00000014-4D80-45A2-9C9A-1D546EACEE1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{DE17D816-1621-4E0B-88AA-5D1750044A67}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D80-45A2-9C9A-1D546EACEE1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{50E7F64A-B523-4920-A68C-4796142D2544}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D80-45A2-9C9A-1D546EACEE17}"/>
                </c:ext>
              </c:extLst>
            </c:dLbl>
            <c:dLbl>
              <c:idx val="23"/>
              <c:tx>
                <c:strRef>
                  <c:f>Daten_Diagramme!$D$37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{2568DA38-F3EC-4986-98C1-1FAE61E62EC0}</c15:txfldGUID>
                      <c15:f>Daten_Diagramme!$D$37</c15:f>
                      <c15:dlblFieldTableCache>
                        <c:ptCount val="1"/>
                      </c15:dlblFieldTableCache>
                    </c15:dlblFTEntry>
                  </c15:dlblFieldTable>
                  <c15:showDataLabelsRange val="0"/>
                </c:ext>
                <c:ext xmlns:c16="http://schemas.microsoft.com/office/drawing/2014/chart" uri="{C3380CC4-5D6E-409C-BE32-E72D297353CC}">
                  <c16:uniqueId val="{00000017-4D80-45A2-9C9A-1D546EACEE17}"/>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{5F99A000-0558-4622-AB0B-9F9CDD707302}</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4D80-45A2-9C9A-1D546EACEE17}"/>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{E4DC47AE-EC1B-43E7-8632-64181076BF2A}</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4D80-45A2-9C9A-1D546EACEE1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{F1B17FF8-FAF4-49CF-999D-BB71EC7EE6E7}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D80-45A2-9C9A-1D546EACEE1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{02E648FF-3210-47DA-99B6-4F8C0A39B84D}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D80-45A2-9C9A-1D546EACEE1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{148C8428-D1EF-4970-8B0A-C6F3888C8C0C}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D80-45A2-9C9A-1D546EACEE1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{1D45B0D2-7B84-44AC-B8E6-7B075867F307}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D80-45A2-9C9A-1D546EACEE1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{8136C584-54FE-4D6F-B4A4-66FF6D949BD1}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D80-45A2-9C9A-1D546EACEE17}"/>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{91327A04-DF0A-4702-B707-0545CE31DA06}</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4D80-45A2-9C9A-1D546EACEE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1.5426131786692443</c:v>
                </c:pt>
                <c:pt idx="1">
                  <c:v>206.9182389937107</c:v>
                </c:pt>
                <c:pt idx="2">
                  <c:v>2.8814359943316012</c:v>
                </c:pt>
                <c:pt idx="3">
                  <c:v>-0.5211411379143609</c:v>
                </c:pt>
                <c:pt idx="4">
                  <c:v>0.29329096908224367</c:v>
                </c:pt>
                <c:pt idx="5">
                  <c:v>-0.65062638736509071</c:v>
                </c:pt>
                <c:pt idx="6">
                  <c:v>-0.70896845090393479</c:v>
                </c:pt>
                <c:pt idx="7">
                  <c:v>3.4917923901698456</c:v>
                </c:pt>
                <c:pt idx="8">
                  <c:v>4.0450461640375934</c:v>
                </c:pt>
                <c:pt idx="9">
                  <c:v>-1.2061403508771931</c:v>
                </c:pt>
                <c:pt idx="10">
                  <c:v>-0.94300083822296732</c:v>
                </c:pt>
                <c:pt idx="11">
                  <c:v>-2.2435897435897436</c:v>
                </c:pt>
                <c:pt idx="12">
                  <c:v>-1.9815994338287333</c:v>
                </c:pt>
                <c:pt idx="13">
                  <c:v>-1.1583011583011582</c:v>
                </c:pt>
                <c:pt idx="14">
                  <c:v>3.2040146689828219</c:v>
                </c:pt>
                <c:pt idx="15">
                  <c:v>-25.653742110009016</c:v>
                </c:pt>
                <c:pt idx="16">
                  <c:v>1.8940609951845906</c:v>
                </c:pt>
                <c:pt idx="17">
                  <c:v>1.8141365736779052</c:v>
                </c:pt>
                <c:pt idx="18">
                  <c:v>2.8237715922312718</c:v>
                </c:pt>
                <c:pt idx="19">
                  <c:v>2.1965137184397716</c:v>
                </c:pt>
                <c:pt idx="20">
                  <c:v>2.9014574140927931</c:v>
                </c:pt>
                <c:pt idx="21">
                  <c:v>0</c:v>
                </c:pt>
                <c:pt idx="23">
                  <c:v>206.9182389937107</c:v>
                </c:pt>
                <c:pt idx="24">
                  <c:v>0.20147456018687496</c:v>
                </c:pt>
                <c:pt idx="25">
                  <c:v>1.2433200506595001</c:v>
                </c:pt>
              </c:numCache>
            </c:numRef>
          </c:val>
          <c:extLst>
            <c:ext xmlns:c16="http://schemas.microsoft.com/office/drawing/2014/chart" uri="{C3380CC4-5D6E-409C-BE32-E72D297353CC}">
              <c16:uniqueId val="{00000020-4D80-45A2-9C9A-1D546EACEE1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{E8A9B7FD-1086-43E8-824C-67FEE9F42F8B}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D80-45A2-9C9A-1D546EACEE17}"/>
                </c:ext>
              </c:extLst>
            </c:dLbl>
            <c:dLbl>
              <c:idx val="1"/>
              <c:tx>
                <c:strRef>
                  <c:f>Daten_Diagramme!$F$15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{70102C13-4237-4DB8-8AC3-5D87AD01B87E}</c15:txfldGUID>
                      <c15:f>Daten_Diagramme!$F$15</c15:f>
                      <c15:dlblFieldTableCache>
                        <c:ptCount val="1"/>
                        <c:pt idx="0">
                          <c:v>&gt; 50</c:v>
                        </c:pt>
                      </c15:dlblFieldTableCache>
                    </c15:dlblFTEntry>
                  </c15:dlblFieldTable>
                  <c15:showDataLabelsRange val="0"/>
                </c:ext>
                <c:ext xmlns:c16="http://schemas.microsoft.com/office/drawing/2014/chart" uri="{C3380CC4-5D6E-409C-BE32-E72D297353CC}">
                  <c16:uniqueId val="{00000022-4D80-45A2-9C9A-1D546EACEE1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{3B299A10-A618-40CE-AFFC-F5F6C673ADCB}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D80-45A2-9C9A-1D546EACEE1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{CAFD46FB-F321-4BEC-A21F-39344D26025D}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D80-45A2-9C9A-1D546EACEE1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{8793F38B-DFA6-4A8D-A686-3B9415648EF5}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D80-45A2-9C9A-1D546EACEE1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{984ABFFC-D493-4927-A948-C06F553B7828}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D80-45A2-9C9A-1D546EACEE1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{9DAACF11-B3A1-4280-A4D6-475B63273274}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D80-45A2-9C9A-1D546EACEE1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{468726C7-4FE7-4752-9BBB-4DAEFFC43C61}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D80-45A2-9C9A-1D546EACEE1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{618054EA-2416-4119-A9D6-7EE270DF74F8}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D80-45A2-9C9A-1D546EACEE1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{6CD305B2-9CC8-43E6-AD81-8A9EEDA9CD57}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D80-45A2-9C9A-1D546EACEE1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{74DD89FB-B1A5-4A5F-8D70-3FEBCB26CAD1}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D80-45A2-9C9A-1D546EACEE1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{B6EE8FD0-7DF1-4D21-8667-B0CDC76F8CCA}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D80-45A2-9C9A-1D546EACEE1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{7131598D-0178-49EC-95B1-EF516447D524}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D80-45A2-9C9A-1D546EACEE1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{2EDC013D-D1AA-49D2-8A85-694137E9B999}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D80-45A2-9C9A-1D546EACEE1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{3028B625-7224-46CF-B175-8C026DCFD61D}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D80-45A2-9C9A-1D546EACEE1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{37AC2CC6-5E1E-4938-A3EE-38AEC4E8E3A6}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D80-45A2-9C9A-1D546EACEE1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{5DCF0BA3-062A-40DF-8AA9-09F108C0FCC7}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D80-45A2-9C9A-1D546EACEE1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{C81515A8-F222-41A3-B4FA-4DECEA67A5BE}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D80-45A2-9C9A-1D546EACEE1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{5D418551-FFF5-4CAD-AB8F-FEC59782D9A8}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D80-45A2-9C9A-1D546EACEE1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{1943B899-BBCF-45D5-9F79-9D292A3C7543}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D80-45A2-9C9A-1D546EACEE1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{16190764-08D1-4CA3-BC23-4D226EB19E92}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D80-45A2-9C9A-1D546EACEE1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{B83F1B00-95DE-4DE1-A8DD-5C378760D67C}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D80-45A2-9C9A-1D546EACEE1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{F71BBA98-A787-4CD7-B33D-9A7CFEA8C7FB}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D80-45A2-9C9A-1D546EACEE17}"/>
                </c:ext>
              </c:extLst>
            </c:dLbl>
            <c:dLbl>
              <c:idx val="23"/>
              <c:tx>
                <c:strRef>
                  <c:f>Daten_Diagramme!$F$37</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{8DD7EAD1-291F-46D3-A0EC-3F4263243D47}</c15:txfldGUID>
                      <c15:f>Daten_Diagramme!$F$37</c15:f>
                      <c15:dlblFieldTableCache>
                        <c:ptCount val="1"/>
                        <c:pt idx="0">
                          <c:v>&gt; 50</c:v>
                        </c:pt>
                      </c15:dlblFieldTableCache>
                    </c15:dlblFTEntry>
                  </c15:dlblFieldTable>
                  <c15:showDataLabelsRange val="0"/>
                </c:ext>
                <c:ext xmlns:c16="http://schemas.microsoft.com/office/drawing/2014/chart" uri="{C3380CC4-5D6E-409C-BE32-E72D297353CC}">
                  <c16:uniqueId val="{00000038-4D80-45A2-9C9A-1D546EACEE1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{A2599361-7DFA-41CE-AA00-C7F1E3B3A3EC}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D80-45A2-9C9A-1D546EACEE1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{A16BA956-250C-4832-97FA-87503C742054}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D80-45A2-9C9A-1D546EACEE1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{F011DA36-4FD4-451F-80E6-AA9DCD73582F}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D80-45A2-9C9A-1D546EACEE1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{C56BC4B1-7FCE-4C0E-9E6A-C327807A7842}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D80-45A2-9C9A-1D546EACEE1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{4C1FBAEE-8E00-4CFD-AA08-17447636DAD6}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D80-45A2-9C9A-1D546EACEE1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{357CE7D2-1B59-49F4-A86D-B51D2B6CFB5F}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D80-45A2-9C9A-1D546EACEE1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{74996E14-68B3-4FB8-A03C-07AC8EEB2E28}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D80-45A2-9C9A-1D546EACEE1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{68C589C1-9793-4F74-81A6-59262A76A16D}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D80-45A2-9C9A-1D546EACEE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-0.75</c:v>
                </c:pt>
                <c:pt idx="24">
                  <c:v>0</c:v>
                </c:pt>
                <c:pt idx="25">
                  <c:v>0</c:v>
                </c:pt>
              </c:numCache>
            </c:numRef>
          </c:val>
          <c:extLst>
            <c:ext xmlns:c16="http://schemas.microsoft.com/office/drawing/2014/chart" uri="{C3380CC4-5D6E-409C-BE32-E72D297353CC}">
              <c16:uniqueId val="{00000041-4D80-45A2-9C9A-1D546EACEE1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45</c:v>
                </c:pt>
                <c:pt idx="24">
                  <c:v>#N/A</c:v>
                </c:pt>
                <c:pt idx="25">
                  <c:v>#N/A</c:v>
                </c:pt>
              </c:numCache>
            </c:numRef>
          </c:xVal>
          <c:yVal>
            <c:numRef>
              <c:f>Daten_Diagramme!$J$14:$J$39</c:f>
              <c:numCache>
                <c:formatCode>General</c:formatCode>
                <c:ptCount val="26"/>
                <c:pt idx="0">
                  <c:v>#N/A</c:v>
                </c:pt>
                <c:pt idx="1">
                  <c:v>15</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242</c:v>
                </c:pt>
                <c:pt idx="24">
                  <c:v>#N/A</c:v>
                </c:pt>
                <c:pt idx="25">
                  <c:v>#N/A</c:v>
                </c:pt>
              </c:numCache>
            </c:numRef>
          </c:yVal>
          <c:smooth val="0"/>
          <c:extLst>
            <c:ext xmlns:c16="http://schemas.microsoft.com/office/drawing/2014/chart" uri="{C3380CC4-5D6E-409C-BE32-E72D297353CC}">
              <c16:uniqueId val="{00000042-4D80-45A2-9C9A-1D546EACEE1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{2E8547DA-7908-46FD-A1B7-23C09497068C}</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6AE2-49F9-8988-CE5E0F936BA1}"/>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{44D59FFD-CACC-4633-A299-F3AB28E2F60D}</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6AE2-49F9-8988-CE5E0F936BA1}"/>
                </c:ext>
              </c:extLst>
            </c:dLbl>
            <c:dLbl>
              <c:idx val="2"/>
              <c:tx>
                <c:strRef>
                  <c:f>Daten_Diagramme!$E$16</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{6C364D74-D909-4440-9F45-7B48DE7E97F3}</c15:txfldGUID>
                      <c15:f>Daten_Diagramme!$E$16</c15:f>
                      <c15:dlblFieldTableCache>
                        <c:ptCount val="1"/>
                        <c:pt idx="0">
                          <c:v>-11.7</c:v>
                        </c:pt>
                      </c15:dlblFieldTableCache>
                    </c15:dlblFTEntry>
                  </c15:dlblFieldTable>
                  <c15:showDataLabelsRange val="0"/>
                </c:ext>
                <c:ext xmlns:c16="http://schemas.microsoft.com/office/drawing/2014/chart" uri="{C3380CC4-5D6E-409C-BE32-E72D297353CC}">
                  <c16:uniqueId val="{00000002-6AE2-49F9-8988-CE5E0F936BA1}"/>
                </c:ext>
              </c:extLst>
            </c:dLbl>
            <c:dLbl>
              <c:idx val="3"/>
              <c:tx>
                <c:strRef>
                  <c:f>Daten_Diagramme!$E$17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{B10A1457-0084-4DA0-98D2-C73A840CBD69}</c15:txfldGUID>
                      <c15:f>Daten_Diagramme!$E$17</c15:f>
                      <c15:dlblFieldTableCache>
                        <c:ptCount val="1"/>
                        <c:pt idx="0">
                          <c:v>-8.1</c:v>
                        </c:pt>
                      </c15:dlblFieldTableCache>
                    </c15:dlblFTEntry>
                  </c15:dlblFieldTable>
                  <c15:showDataLabelsRange val="0"/>
                </c:ext>
                <c:ext xmlns:c16="http://schemas.microsoft.com/office/drawing/2014/chart" uri="{C3380CC4-5D6E-409C-BE32-E72D297353CC}">
                  <c16:uniqueId val="{00000003-6AE2-49F9-8988-CE5E0F936BA1}"/>
                </c:ext>
              </c:extLst>
            </c:dLbl>
            <c:dLbl>
              <c:idx val="4"/>
              <c:tx>
                <c:strRef>
                  <c:f>Daten_Diagramme!$E$18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{D4BC0FE7-7A2C-4762-A608-BB656118DDE3}</c15:txfldGUID>
                      <c15:f>Daten_Diagramme!$E$18</c15:f>
                      <c15:dlblFieldTableCache>
                        <c:ptCount val="1"/>
                        <c:pt idx="0">
                          <c:v>-5.1</c:v>
                        </c:pt>
                      </c15:dlblFieldTableCache>
                    </c15:dlblFTEntry>
                  </c15:dlblFieldTable>
                  <c15:showDataLabelsRange val="0"/>
                </c:ext>
                <c:ext xmlns:c16="http://schemas.microsoft.com/office/drawing/2014/chart" uri="{C3380CC4-5D6E-409C-BE32-E72D297353CC}">
                  <c16:uniqueId val="{00000004-6AE2-49F9-8988-CE5E0F936BA1}"/>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{D0CE2994-E548-4E8B-B216-5A07D34BE9AD}</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6AE2-49F9-8988-CE5E0F936BA1}"/>
                </c:ext>
              </c:extLst>
            </c:dLbl>
            <c:dLbl>
              <c:idx val="6"/>
              <c:tx>
                <c:strRef>
                  <c:f>Daten_Diagramme!$E$20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{B0DEE487-426C-48FF-B733-C7ED8FF2AB9F}</c15:txfldGUID>
                      <c15:f>Daten_Diagramme!$E$20</c15:f>
                      <c15:dlblFieldTableCache>
                        <c:ptCount val="1"/>
                        <c:pt idx="0">
                          <c:v>-8.0</c:v>
                        </c:pt>
                      </c15:dlblFieldTableCache>
                    </c15:dlblFTEntry>
                  </c15:dlblFieldTable>
                  <c15:showDataLabelsRange val="0"/>
                </c:ext>
                <c:ext xmlns:c16="http://schemas.microsoft.com/office/drawing/2014/chart" uri="{C3380CC4-5D6E-409C-BE32-E72D297353CC}">
                  <c16:uniqueId val="{00000006-6AE2-49F9-8988-CE5E0F936BA1}"/>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{7421CE77-C498-41C2-9385-52C6B7179FA3}</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6AE2-49F9-8988-CE5E0F936BA1}"/>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{CB4EBD4B-0D0B-4637-A9DD-0B2D4C5466AB}</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6AE2-49F9-8988-CE5E0F936BA1}"/>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{7E830202-9C3D-430C-B545-B139B2467585}</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6AE2-49F9-8988-CE5E0F936BA1}"/>
                </c:ext>
              </c:extLst>
            </c:dLbl>
            <c:dLbl>
              <c:idx val="10"/>
              <c:tx>
                <c:strRef>
                  <c:f>Daten_Diagramme!$E$24</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{49FE6991-E5DC-4986-9400-456A987DAD52}</c15:txfldGUID>
                      <c15:f>Daten_Diagramme!$E$24</c15:f>
                      <c15:dlblFieldTableCache>
                        <c:ptCount val="1"/>
                        <c:pt idx="0">
                          <c:v>-7.5</c:v>
                        </c:pt>
                      </c15:dlblFieldTableCache>
                    </c15:dlblFTEntry>
                  </c15:dlblFieldTable>
                  <c15:showDataLabelsRange val="0"/>
                </c:ext>
                <c:ext xmlns:c16="http://schemas.microsoft.com/office/drawing/2014/chart" uri="{C3380CC4-5D6E-409C-BE32-E72D297353CC}">
                  <c16:uniqueId val="{0000000A-6AE2-49F9-8988-CE5E0F936BA1}"/>
                </c:ext>
              </c:extLst>
            </c:dLbl>
            <c:dLbl>
              <c:idx val="11"/>
              <c:tx>
                <c:strRef>
                  <c:f>Daten_Diagramme!$E$25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{A631F55C-73ED-406F-8858-7ECB0135B891}</c15:txfldGUID>
                      <c15:f>Daten_Diagramme!$E$25</c15:f>
                      <c15:dlblFieldTableCache>
                        <c:ptCount val="1"/>
                        <c:pt idx="0">
                          <c:v>-4.9</c:v>
                        </c:pt>
                      </c15:dlblFieldTableCache>
                    </c15:dlblFTEntry>
                  </c15:dlblFieldTable>
                  <c15:showDataLabelsRange val="0"/>
                </c:ext>
                <c:ext xmlns:c16="http://schemas.microsoft.com/office/drawing/2014/chart" uri="{C3380CC4-5D6E-409C-BE32-E72D297353CC}">
                  <c16:uniqueId val="{0000000B-6AE2-49F9-8988-CE5E0F936BA1}"/>
                </c:ext>
              </c:extLst>
            </c:dLbl>
            <c:dLbl>
              <c:idx val="12"/>
              <c:tx>
                <c:strRef>
                  <c:f>Daten_Diagramme!$E$26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{05C27FCE-6FE0-42D3-A6A8-98ADF770DCF4}</c15:txfldGUID>
                      <c15:f>Daten_Diagramme!$E$26</c15:f>
                      <c15:dlblFieldTableCache>
                        <c:ptCount val="1"/>
                        <c:pt idx="0">
                          <c:v>4.5</c:v>
                        </c:pt>
                      </c15:dlblFieldTableCache>
                    </c15:dlblFTEntry>
                  </c15:dlblFieldTable>
                  <c15:showDataLabelsRange val="0"/>
                </c:ext>
                <c:ext xmlns:c16="http://schemas.microsoft.com/office/drawing/2014/chart" uri="{C3380CC4-5D6E-409C-BE32-E72D297353CC}">
                  <c16:uniqueId val="{0000000C-6AE2-49F9-8988-CE5E0F936BA1}"/>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{0FCDAB5E-C52B-43AA-B3F8-432853923566}</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6AE2-49F9-8988-CE5E0F936BA1}"/>
                </c:ext>
              </c:extLst>
            </c:dLbl>
            <c:dLbl>
              <c:idx val="14"/>
              <c:tx>
                <c:strRef>
                  <c:f>Daten_Diagramme!$E$28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{48C32086-4609-4BFD-841B-4B6BE567B2A4}</c15:txfldGUID>
                      <c15:f>Daten_Diagramme!$E$28</c15:f>
                      <c15:dlblFieldTableCache>
                        <c:ptCount val="1"/>
                        <c:pt idx="0">
                          <c:v>4.1</c:v>
                        </c:pt>
                      </c15:dlblFieldTableCache>
                    </c15:dlblFTEntry>
                  </c15:dlblFieldTable>
                  <c15:showDataLabelsRange val="0"/>
                </c:ext>
                <c:ext xmlns:c16="http://schemas.microsoft.com/office/drawing/2014/chart" uri="{C3380CC4-5D6E-409C-BE32-E72D297353CC}">
                  <c16:uniqueId val="{0000000E-6AE2-49F9-8988-CE5E0F936BA1}"/>
                </c:ext>
              </c:extLst>
            </c:dLbl>
            <c:dLbl>
              <c:idx val="15"/>
              <c:tx>
                <c:strRef>
                  <c:f>Daten_Diagramme!$E$29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{A6743844-9E7B-4E1C-9353-C07DA5287515}</c15:txfldGUID>
                      <c15:f>Daten_Diagramme!$E$29</c15:f>
                      <c15:dlblFieldTableCache>
                        <c:ptCount val="1"/>
                        <c:pt idx="0">
                          <c:v>-7.6</c:v>
                        </c:pt>
                      </c15:dlblFieldTableCache>
                    </c15:dlblFTEntry>
                  </c15:dlblFieldTable>
                  <c15:showDataLabelsRange val="0"/>
                </c:ext>
                <c:ext xmlns:c16="http://schemas.microsoft.com/office/drawing/2014/chart" uri="{C3380CC4-5D6E-409C-BE32-E72D297353CC}">
                  <c16:uniqueId val="{0000000F-6AE2-49F9-8988-CE5E0F936BA1}"/>
                </c:ext>
              </c:extLst>
            </c:dLbl>
            <c:dLbl>
              <c:idx val="16"/>
              <c:tx>
                <c:strRef>
                  <c:f>Daten_Diagramme!$E$30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{CA48DAF0-E0E9-4E2A-BEE2-4A78FCB12F7D}</c15:txfldGUID>
                      <c15:f>Daten_Diagramme!$E$30</c15:f>
                      <c15:dlblFieldTableCache>
                        <c:ptCount val="1"/>
                        <c:pt idx="0">
                          <c:v>2.1</c:v>
                        </c:pt>
                      </c15:dlblFieldTableCache>
                    </c15:dlblFTEntry>
                  </c15:dlblFieldTable>
                  <c15:showDataLabelsRange val="0"/>
                </c:ext>
                <c:ext xmlns:c16="http://schemas.microsoft.com/office/drawing/2014/chart" uri="{C3380CC4-5D6E-409C-BE32-E72D297353CC}">
                  <c16:uniqueId val="{00000010-6AE2-49F9-8988-CE5E0F936BA1}"/>
                </c:ext>
              </c:extLst>
            </c:dLbl>
            <c:dLbl>
              <c:idx val="17"/>
              <c:tx>
                <c:strRef>
                  <c:f>Daten_Diagramme!$E$31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{19241411-0014-4403-B1FB-C50D6C27FFD7}</c15:txfldGUID>
                      <c15:f>Daten_Diagramme!$E$31</c15:f>
                      <c15:dlblFieldTableCache>
                        <c:ptCount val="1"/>
                        <c:pt idx="0">
                          <c:v>-3.9</c:v>
                        </c:pt>
                      </c15:dlblFieldTableCache>
                    </c15:dlblFTEntry>
                  </c15:dlblFieldTable>
                  <c15:showDataLabelsRange val="0"/>
                </c:ext>
                <c:ext xmlns:c16="http://schemas.microsoft.com/office/drawing/2014/chart" uri="{C3380CC4-5D6E-409C-BE32-E72D297353CC}">
                  <c16:uniqueId val="{00000011-6AE2-49F9-8988-CE5E0F936BA1}"/>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{2ADFDF4F-A5EF-4371-A3EB-A38844193698}</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6AE2-49F9-8988-CE5E0F936BA1}"/>
                </c:ext>
              </c:extLst>
            </c:dLbl>
            <c:dLbl>
              <c:idx val="19"/>
              <c:tx>
                <c:strRef>
                  <c:f>Daten_Diagramme!$E$33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{0ED61C69-F48D-46A8-BD3A-A7C7253C1DB3}</c15:txfldGUID>
                      <c15:f>Daten_Diagramme!$E$33</c15:f>
                      <c15:dlblFieldTableCache>
                        <c:ptCount val="1"/>
                        <c:pt idx="0">
                          <c:v>-3.4</c:v>
                        </c:pt>
                      </c15:dlblFieldTableCache>
                    </c15:dlblFTEntry>
                  </c15:dlblFieldTable>
                  <c15:showDataLabelsRange val="0"/>
                </c:ext>
                <c:ext xmlns:c16="http://schemas.microsoft.com/office/drawing/2014/chart" uri="{C3380CC4-5D6E-409C-BE32-E72D297353CC}">
                  <c16:uniqueId val="{00000013-6AE2-49F9-8988-CE5E0F936BA1}"/>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{16493346-50D0-48E7-8B9A-E6ED94A0AEC5}</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6AE2-49F9-8988-CE5E0F936BA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{8A4B62C2-6E40-49F4-AF4B-553E5731748B}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AE2-49F9-8988-CE5E0F936BA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{47EFF688-3FC9-4DA4-85D1-7C21F1AD386F}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AE2-49F9-8988-CE5E0F936BA1}"/>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{44C88552-F4AC-4E7A-BDA7-6D0845458862}</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6AE2-49F9-8988-CE5E0F936BA1}"/>
                </c:ext>
              </c:extLst>
            </c:dLbl>
            <c:dLbl>
              <c:idx val="24"/>
              <c:tx>
                <c:strRef>
                  <c:f>Daten_Diagramme!$E$38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{78B8253B-9EFA-483B-B2EE-3ADF94CB3170}</c15:txfldGUID>
                      <c15:f>Daten_Diagramme!$E$38</c15:f>
                      <c15:dlblFieldTableCache>
                        <c:ptCount val="1"/>
                        <c:pt idx="0">
                          <c:v>-5.4</c:v>
                        </c:pt>
                      </c15:dlblFieldTableCache>
                    </c15:dlblFTEntry>
                  </c15:dlblFieldTable>
                  <c15:showDataLabelsRange val="0"/>
                </c:ext>
                <c:ext xmlns:c16="http://schemas.microsoft.com/office/drawing/2014/chart" uri="{C3380CC4-5D6E-409C-BE32-E72D297353CC}">
                  <c16:uniqueId val="{00000018-6AE2-49F9-8988-CE5E0F936BA1}"/>
                </c:ext>
              </c:extLst>
            </c:dLbl>
            <c:dLbl>
              <c:idx val="25"/>
              <c:tx>
                <c:strRef>
                  <c:f>Daten_Diagramme!$E$39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{0907FEF8-E82C-44FE-8D6F-FC9AD43CE754}</c15:txfldGUID>
                      <c15:f>Daten_Diagramme!$E$39</c15:f>
                      <c15:dlblFieldTableCache>
                        <c:ptCount val="1"/>
                        <c:pt idx="0">
                          <c:v>-1.0</c:v>
                        </c:pt>
                      </c15:dlblFieldTableCache>
                    </c15:dlblFTEntry>
                  </c15:dlblFieldTable>
                  <c15:showDataLabelsRange val="0"/>
                </c:ext>
                <c:ext xmlns:c16="http://schemas.microsoft.com/office/drawing/2014/chart" uri="{C3380CC4-5D6E-409C-BE32-E72D297353CC}">
                  <c16:uniqueId val="{00000019-6AE2-49F9-8988-CE5E0F936BA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{99FB580D-FA64-42E0-96FD-7C5B83C3BD5C}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AE2-49F9-8988-CE5E0F936BA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{F87B0466-1C69-434F-91E0-616247A008BA}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AE2-49F9-8988-CE5E0F936BA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{58985A8C-6DA9-4B38-BF78-1608776B1229}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AE2-49F9-8988-CE5E0F936BA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{E81D20DF-D06C-430F-90F6-0642BCFB41DB}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AE2-49F9-8988-CE5E0F936BA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{C07B4688-1C4A-43E5-A0EA-EC8020148819}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AE2-49F9-8988-CE5E0F936BA1}"/>
                </c:ext>
              </c:extLst>
            </c:dLbl>
            <c:dLbl>
              <c:idx val="31"/>
              <c:tx>
                <c:strRef>
                  <c:f>Daten_Diagramme!$E$45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{E52F7E28-5F9E-4543-B421-269D9387D8E2}</c15:txfldGUID>
                      <c15:f>Daten_Diagramme!$E$45</c15:f>
                      <c15:dlblFieldTableCache>
                        <c:ptCount val="1"/>
                        <c:pt idx="0">
                          <c:v>-1.0</c:v>
                        </c:pt>
                      </c15:dlblFieldTableCache>
                    </c15:dlblFTEntry>
                  </c15:dlblFieldTable>
                  <c15:showDataLabelsRange val="0"/>
                </c:ext>
                <c:ext xmlns:c16="http://schemas.microsoft.com/office/drawing/2014/chart" uri="{C3380CC4-5D6E-409C-BE32-E72D297353CC}">
                  <c16:uniqueId val="{0000001F-6AE2-49F9-8988-CE5E0F936B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-1.6234065711070527</c:v>
                </c:pt>
                <c:pt idx="1">
                  <c:v>5.6838365896980463</c:v>
                </c:pt>
                <c:pt idx="2">
                  <c:v>-11.714285714285714</c:v>
                </c:pt>
                <c:pt idx="3">
                  <c:v>-8.1112984822934227</c:v>
                </c:pt>
                <c:pt idx="4">
                  <c:v>-5.0730519480519485</c:v>
                </c:pt>
                <c:pt idx="5">
                  <c:v>-10.79646017699115</c:v>
                </c:pt>
                <c:pt idx="6">
                  <c:v>-7.9563182527301093</c:v>
                </c:pt>
                <c:pt idx="7">
                  <c:v>1.855507303592578</c:v>
                </c:pt>
                <c:pt idx="8">
                  <c:v>2.7013812492360345</c:v>
                </c:pt>
                <c:pt idx="9">
                  <c:v>-2.2996057818659659</c:v>
                </c:pt>
                <c:pt idx="10">
                  <c:v>-7.4546346248160864</c:v>
                </c:pt>
                <c:pt idx="11">
                  <c:v>-4.8862115127175372</c:v>
                </c:pt>
                <c:pt idx="12">
                  <c:v>4.5009784735812133</c:v>
                </c:pt>
                <c:pt idx="13">
                  <c:v>-0.25026068821689262</c:v>
                </c:pt>
                <c:pt idx="14">
                  <c:v>4.1427660930528996</c:v>
                </c:pt>
                <c:pt idx="15">
                  <c:v>-7.5630252100840334</c:v>
                </c:pt>
                <c:pt idx="16">
                  <c:v>2.1468926553672318</c:v>
                </c:pt>
                <c:pt idx="17">
                  <c:v>-3.9059799516073279</c:v>
                </c:pt>
                <c:pt idx="18">
                  <c:v>2.1889720144084235</c:v>
                </c:pt>
                <c:pt idx="19">
                  <c:v>-3.4074775201135825</c:v>
                </c:pt>
                <c:pt idx="20">
                  <c:v>-2.6559798837026558</c:v>
                </c:pt>
                <c:pt idx="21">
                  <c:v>0</c:v>
                </c:pt>
                <c:pt idx="23">
                  <c:v>5.6838365896980463</c:v>
                </c:pt>
                <c:pt idx="24">
                  <c:v>-5.3897651197095202</c:v>
                </c:pt>
                <c:pt idx="25">
                  <c:v>-0.97477192121523049</c:v>
                </c:pt>
              </c:numCache>
            </c:numRef>
          </c:val>
          <c:extLst>
            <c:ext xmlns:c16="http://schemas.microsoft.com/office/drawing/2014/chart" uri="{C3380CC4-5D6E-409C-BE32-E72D297353CC}">
              <c16:uniqueId val="{00000020-6AE2-49F9-8988-CE5E0F936BA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{3B9B506F-1297-4A5D-BA24-DA111920C582}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AE2-49F9-8988-CE5E0F936BA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{58D1E664-271B-4B6F-921C-974D9B275EBA}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AE2-49F9-8988-CE5E0F936BA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{0BF1C5AB-A558-4B4C-9BF6-035478686176}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AE2-49F9-8988-CE5E0F936BA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{267D9695-A379-49EE-9F9B-921FA7EBEA0E}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AE2-49F9-8988-CE5E0F936BA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{9A29317A-CDE2-4F42-AB24-B4EE85F1C306}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AE2-49F9-8988-CE5E0F936BA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{257D01B4-FFCF-44A5-B701-88CED44A3AF2}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AE2-49F9-8988-CE5E0F936BA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{E8F31AB3-7659-405F-8DD4-70AE00B5B329}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AE2-49F9-8988-CE5E0F936BA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{F8006113-F603-4787-8A67-5E2AC9B3A5CD}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AE2-49F9-8988-CE5E0F936BA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{FF6FF7CD-4FAD-4931-AB31-F72B8234F57B}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AE2-49F9-8988-CE5E0F936BA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{060E1E2B-6426-46A7-98DB-385266DD9B78}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AE2-49F9-8988-CE5E0F936BA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{3240B687-3518-4377-B742-C9FF07973A9D}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AE2-49F9-8988-CE5E0F936BA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{1DE26AB6-DCB4-47F4-A4F7-A39CC9200715}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AE2-49F9-8988-CE5E0F936BA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{2473D0F5-5F59-4CFD-9B8A-19364A386740}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AE2-49F9-8988-CE5E0F936BA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{19BAE40C-3D18-4F2C-89EF-FEF6EE135D0A}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AE2-49F9-8988-CE5E0F936BA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{7C8B9BFF-B814-4784-80D3-FFD5242FFA9D}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AE2-49F9-8988-CE5E0F936BA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{7C680854-5175-4560-A431-DD72B148E993}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AE2-49F9-8988-CE5E0F936BA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{8DBCE413-03E6-462F-8D91-52BD79EF32B7}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AE2-49F9-8988-CE5E0F936BA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{ED3ADEA4-9293-4D84-A331-5A158FF9B2A2}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AE2-49F9-8988-CE5E0F936BA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{D604552F-6415-479E-B25C-763D3777A297}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AE2-49F9-8988-CE5E0F936BA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{A379BD10-62DA-425B-8DBB-3F7EA0B0563D}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AE2-49F9-8988-CE5E0F936BA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{7A050A8C-2985-425F-8085-1F4DC9463830}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AE2-49F9-8988-CE5E0F936BA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{2D4A7A83-EC8E-4F6A-80C3-2501D0B3DE0A}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AE2-49F9-8988-CE5E0F936BA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{586E7E3C-013E-42B3-BBAD-AEF2B748E4AA}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AE2-49F9-8988-CE5E0F936BA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{9707BED5-F9A0-45A5-A388-A0CEC170F298}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AE2-49F9-8988-CE5E0F936BA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{BCA4BED6-15AA-40E5-852E-C740AC74FC1E}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AE2-49F9-8988-CE5E0F936BA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{4451A77A-952D-4F26-9FE2-10329401DA0E}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AE2-49F9-8988-CE5E0F936BA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{FD48BE8C-8CF7-41DC-985B-012D2EA0DC2E}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AE2-49F9-8988-CE5E0F936BA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{4C72B07D-FADC-4EEB-AA47-50645DBFE99F}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AE2-49F9-8988-CE5E0F936BA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{A43252F6-64BD-4922-B91F-5FDAF857DAEE}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AE2-49F9-8988-CE5E0F936BA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{B9DD0A21-C6D0-4EBC-8E86-5369A8046568}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AE2-49F9-8988-CE5E0F936BA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{28CFD736-8744-4243-80F3-AA43667E68C6}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AE2-49F9-8988-CE5E0F936BA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{E1DA6997-58E1-491C-BB0F-8A4CF2290553}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AE2-49F9-8988-CE5E0F936B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AE2-49F9-8988-CE5E0F936BA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AE2-49F9-8988-CE5E0F936BA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{155F2D4E-19F2-4434-B15E-2C6D49AFC315}</c15:txfldGUID>
                      <c15:f>Diagramm!$I$46</c15:f>
                      <c15:dlblFieldTableCache>
                        <c:ptCount val="1"/>
                      </c15:dlblFieldTableCache>
                    </c15:dlblFTEntry>
                  </c15:dlblFieldTable>
                  <c15:showDataLabelsRange val="0"/>
                </c:ext>
                <c:ext xmlns:c16="http://schemas.microsoft.com/office/drawing/2014/chart" uri="{C3380CC4-5D6E-409C-BE32-E72D297353CC}">
                  <c16:uniqueId val="{00000000-E602-4E9F-89E5-3E684BD20D0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{FE03A03A-52C7-40D3-AC85-7AB74BED621B}</c15:txfldGUID>
                      <c15:f>Diagramm!$I$47</c15:f>
                      <c15:dlblFieldTableCache>
                        <c:ptCount val="1"/>
                      </c15:dlblFieldTableCache>
                    </c15:dlblFTEntry>
                  </c15:dlblFieldTable>
                  <c15:showDataLabelsRange val="0"/>
                </c:ext>
                <c:ext xmlns:c16="http://schemas.microsoft.com/office/drawing/2014/chart" uri="{C3380CC4-5D6E-409C-BE32-E72D297353CC}">
                  <c16:uniqueId val="{00000001-E602-4E9F-89E5-3E684BD20D0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{C8F6509A-E772-42B1-B54F-9DB6DB7901F1}</c15:txfldGUID>
                      <c15:f>Diagramm!$I$48</c15:f>
                      <c15:dlblFieldTableCache>
                        <c:ptCount val="1"/>
                      </c15:dlblFieldTableCache>
                    </c15:dlblFTEntry>
                  </c15:dlblFieldTable>
                  <c15:showDataLabelsRange val="0"/>
                </c:ext>
                <c:ext xmlns:c16="http://schemas.microsoft.com/office/drawing/2014/chart" uri="{C3380CC4-5D6E-409C-BE32-E72D297353CC}">
                  <c16:uniqueId val="{00000002-E602-4E9F-89E5-3E684BD20D0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{A81078DA-5623-4070-B846-51AA219DDA6B}</c15:txfldGUID>
                      <c15:f>Diagramm!$I$49</c15:f>
                      <c15:dlblFieldTableCache>
                        <c:ptCount val="1"/>
                      </c15:dlblFieldTableCache>
                    </c15:dlblFTEntry>
                  </c15:dlblFieldTable>
                  <c15:showDataLabelsRange val="0"/>
                </c:ext>
                <c:ext xmlns:c16="http://schemas.microsoft.com/office/drawing/2014/chart" uri="{C3380CC4-5D6E-409C-BE32-E72D297353CC}">
                  <c16:uniqueId val="{00000003-E602-4E9F-89E5-3E684BD20D0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{3D4F228D-8B36-44B0-9F2E-579E9B4F6DBC}</c15:txfldGUID>
                      <c15:f>Diagramm!$I$50</c15:f>
                      <c15:dlblFieldTableCache>
                        <c:ptCount val="1"/>
                      </c15:dlblFieldTableCache>
                    </c15:dlblFTEntry>
                  </c15:dlblFieldTable>
                  <c15:showDataLabelsRange val="0"/>
                </c:ext>
                <c:ext xmlns:c16="http://schemas.microsoft.com/office/drawing/2014/chart" uri="{C3380CC4-5D6E-409C-BE32-E72D297353CC}">
                  <c16:uniqueId val="{00000004-E602-4E9F-89E5-3E684BD20D0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{A671F2F2-93AB-44B2-BA11-62086E948032}</c15:txfldGUID>
                      <c15:f>Diagramm!$I$51</c15:f>
                      <c15:dlblFieldTableCache>
                        <c:ptCount val="1"/>
                      </c15:dlblFieldTableCache>
                    </c15:dlblFTEntry>
                  </c15:dlblFieldTable>
                  <c15:showDataLabelsRange val="0"/>
                </c:ext>
                <c:ext xmlns:c16="http://schemas.microsoft.com/office/drawing/2014/chart" uri="{C3380CC4-5D6E-409C-BE32-E72D297353CC}">
                  <c16:uniqueId val="{00000005-E602-4E9F-89E5-3E684BD20D0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{6C80E1AD-E33C-47AB-A327-EAF5B843B452}</c15:txfldGUID>
                      <c15:f>Diagramm!$I$52</c15:f>
                      <c15:dlblFieldTableCache>
                        <c:ptCount val="1"/>
                      </c15:dlblFieldTableCache>
                    </c15:dlblFTEntry>
                  </c15:dlblFieldTable>
                  <c15:showDataLabelsRange val="0"/>
                </c:ext>
                <c:ext xmlns:c16="http://schemas.microsoft.com/office/drawing/2014/chart" uri="{C3380CC4-5D6E-409C-BE32-E72D297353CC}">
                  <c16:uniqueId val="{00000006-E602-4E9F-89E5-3E684BD20D0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{68D9FF09-E066-4854-A105-F1EA5F3579DC}</c15:txfldGUID>
                      <c15:f>Diagramm!$I$53</c15:f>
                      <c15:dlblFieldTableCache>
                        <c:ptCount val="1"/>
                      </c15:dlblFieldTableCache>
                    </c15:dlblFTEntry>
                  </c15:dlblFieldTable>
                  <c15:showDataLabelsRange val="0"/>
                </c:ext>
                <c:ext xmlns:c16="http://schemas.microsoft.com/office/drawing/2014/chart" uri="{C3380CC4-5D6E-409C-BE32-E72D297353CC}">
                  <c16:uniqueId val="{00000007-E602-4E9F-89E5-3E684BD20D0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{ED705276-56F2-4B77-9E2E-D6554A6CEEA2}</c15:txfldGUID>
                      <c15:f>Diagramm!$I$54</c15:f>
                      <c15:dlblFieldTableCache>
                        <c:ptCount val="1"/>
                      </c15:dlblFieldTableCache>
                    </c15:dlblFTEntry>
                  </c15:dlblFieldTable>
                  <c15:showDataLabelsRange val="0"/>
                </c:ext>
                <c:ext xmlns:c16="http://schemas.microsoft.com/office/drawing/2014/chart" uri="{C3380CC4-5D6E-409C-BE32-E72D297353CC}">
                  <c16:uniqueId val="{00000008-E602-4E9F-89E5-3E684BD20D0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{3478E5DC-A97C-43CC-8A07-F827B98EB0D3}</c15:txfldGUID>
                      <c15:f>Diagramm!$I$55</c15:f>
                      <c15:dlblFieldTableCache>
                        <c:ptCount val="1"/>
                      </c15:dlblFieldTableCache>
                    </c15:dlblFTEntry>
                  </c15:dlblFieldTable>
                  <c15:showDataLabelsRange val="0"/>
                </c:ext>
                <c:ext xmlns:c16="http://schemas.microsoft.com/office/drawing/2014/chart" uri="{C3380CC4-5D6E-409C-BE32-E72D297353CC}">
                  <c16:uniqueId val="{00000009-E602-4E9F-89E5-3E684BD20D0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{80C351F1-EDBC-473C-B6E8-D5DE57DE6133}</c15:txfldGUID>
                      <c15:f>Diagramm!$I$56</c15:f>
                      <c15:dlblFieldTableCache>
                        <c:ptCount val="1"/>
                      </c15:dlblFieldTableCache>
                    </c15:dlblFTEntry>
                  </c15:dlblFieldTable>
                  <c15:showDataLabelsRange val="0"/>
                </c:ext>
                <c:ext xmlns:c16="http://schemas.microsoft.com/office/drawing/2014/chart" uri="{C3380CC4-5D6E-409C-BE32-E72D297353CC}">
                  <c16:uniqueId val="{0000000A-E602-4E9F-89E5-3E684BD20D0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{873ADBCC-93CE-47FE-B725-D6585D38CBA0}</c15:txfldGUID>
                      <c15:f>Diagramm!$I$57</c15:f>
                      <c15:dlblFieldTableCache>
                        <c:ptCount val="1"/>
                      </c15:dlblFieldTableCache>
                    </c15:dlblFTEntry>
                  </c15:dlblFieldTable>
                  <c15:showDataLabelsRange val="0"/>
                </c:ext>
                <c:ext xmlns:c16="http://schemas.microsoft.com/office/drawing/2014/chart" uri="{C3380CC4-5D6E-409C-BE32-E72D297353CC}">
                  <c16:uniqueId val="{0000000B-E602-4E9F-89E5-3E684BD20D0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{67A35937-A094-413D-9C9A-2E03D7D385B4}</c15:txfldGUID>
                      <c15:f>Diagramm!$I$58</c15:f>
                      <c15:dlblFieldTableCache>
                        <c:ptCount val="1"/>
                      </c15:dlblFieldTableCache>
                    </c15:dlblFTEntry>
                  </c15:dlblFieldTable>
                  <c15:showDataLabelsRange val="0"/>
                </c:ext>
                <c:ext xmlns:c16="http://schemas.microsoft.com/office/drawing/2014/chart" uri="{C3380CC4-5D6E-409C-BE32-E72D297353CC}">
                  <c16:uniqueId val="{0000000C-E602-4E9F-89E5-3E684BD20D0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{A7DA8B8D-A833-4C84-BFC2-17DE99E350EB}</c15:txfldGUID>
                      <c15:f>Diagramm!$I$59</c15:f>
                      <c15:dlblFieldTableCache>
                        <c:ptCount val="1"/>
                      </c15:dlblFieldTableCache>
                    </c15:dlblFTEntry>
                  </c15:dlblFieldTable>
                  <c15:showDataLabelsRange val="0"/>
                </c:ext>
                <c:ext xmlns:c16="http://schemas.microsoft.com/office/drawing/2014/chart" uri="{C3380CC4-5D6E-409C-BE32-E72D297353CC}">
                  <c16:uniqueId val="{0000000D-E602-4E9F-89E5-3E684BD20D0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{A19C5181-D9E0-4BC2-9CED-133BCF7094AB}</c15:txfldGUID>
                      <c15:f>Diagramm!$I$60</c15:f>
                      <c15:dlblFieldTableCache>
                        <c:ptCount val="1"/>
                      </c15:dlblFieldTableCache>
                    </c15:dlblFTEntry>
                  </c15:dlblFieldTable>
                  <c15:showDataLabelsRange val="0"/>
                </c:ext>
                <c:ext xmlns:c16="http://schemas.microsoft.com/office/drawing/2014/chart" uri="{C3380CC4-5D6E-409C-BE32-E72D297353CC}">
                  <c16:uniqueId val="{0000000E-E602-4E9F-89E5-3E684BD20D0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{8FD3ED98-6503-45C1-9F34-611554CE74A9}</c15:txfldGUID>
                      <c15:f>Diagramm!$I$61</c15:f>
                      <c15:dlblFieldTableCache>
                        <c:ptCount val="1"/>
                      </c15:dlblFieldTableCache>
                    </c15:dlblFTEntry>
                  </c15:dlblFieldTable>
                  <c15:showDataLabelsRange val="0"/>
                </c:ext>
                <c:ext xmlns:c16="http://schemas.microsoft.com/office/drawing/2014/chart" uri="{C3380CC4-5D6E-409C-BE32-E72D297353CC}">
                  <c16:uniqueId val="{0000000F-E602-4E9F-89E5-3E684BD20D0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{30C648C9-240B-4350-804F-F0BB2C02A5C6}</c15:txfldGUID>
                      <c15:f>Diagramm!$I$62</c15:f>
                      <c15:dlblFieldTableCache>
                        <c:ptCount val="1"/>
                      </c15:dlblFieldTableCache>
                    </c15:dlblFTEntry>
                  </c15:dlblFieldTable>
                  <c15:showDataLabelsRange val="0"/>
                </c:ext>
                <c:ext xmlns:c16="http://schemas.microsoft.com/office/drawing/2014/chart" uri="{C3380CC4-5D6E-409C-BE32-E72D297353CC}">
                  <c16:uniqueId val="{00000010-E602-4E9F-89E5-3E684BD20D0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{E62A8EED-D815-41B4-A9A7-AEFB23C218CF}</c15:txfldGUID>
                      <c15:f>Diagramm!$I$63</c15:f>
                      <c15:dlblFieldTableCache>
                        <c:ptCount val="1"/>
                      </c15:dlblFieldTableCache>
                    </c15:dlblFTEntry>
                  </c15:dlblFieldTable>
                  <c15:showDataLabelsRange val="0"/>
                </c:ext>
                <c:ext xmlns:c16="http://schemas.microsoft.com/office/drawing/2014/chart" uri="{C3380CC4-5D6E-409C-BE32-E72D297353CC}">
                  <c16:uniqueId val="{00000011-E602-4E9F-89E5-3E684BD20D0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{32AB78D7-CF23-4131-AF50-83D456FAA845}</c15:txfldGUID>
                      <c15:f>Diagramm!$I$64</c15:f>
                      <c15:dlblFieldTableCache>
                        <c:ptCount val="1"/>
                      </c15:dlblFieldTableCache>
                    </c15:dlblFTEntry>
                  </c15:dlblFieldTable>
                  <c15:showDataLabelsRange val="0"/>
                </c:ext>
                <c:ext xmlns:c16="http://schemas.microsoft.com/office/drawing/2014/chart" uri="{C3380CC4-5D6E-409C-BE32-E72D297353CC}">
                  <c16:uniqueId val="{00000012-E602-4E9F-89E5-3E684BD20D0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{ADF21972-8231-4A3E-9EFA-CD18ACADF17C}</c15:txfldGUID>
                      <c15:f>Diagramm!$I$65</c15:f>
                      <c15:dlblFieldTableCache>
                        <c:ptCount val="1"/>
                      </c15:dlblFieldTableCache>
                    </c15:dlblFTEntry>
                  </c15:dlblFieldTable>
                  <c15:showDataLabelsRange val="0"/>
                </c:ext>
                <c:ext xmlns:c16="http://schemas.microsoft.com/office/drawing/2014/chart" uri="{C3380CC4-5D6E-409C-BE32-E72D297353CC}">
                  <c16:uniqueId val="{00000013-E602-4E9F-89E5-3E684BD20D0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{FE0F770A-6AB6-4CFD-BE85-A9A6173D9A31}</c15:txfldGUID>
                      <c15:f>Diagramm!$I$66</c15:f>
                      <c15:dlblFieldTableCache>
                        <c:ptCount val="1"/>
                      </c15:dlblFieldTableCache>
                    </c15:dlblFTEntry>
                  </c15:dlblFieldTable>
                  <c15:showDataLabelsRange val="0"/>
                </c:ext>
                <c:ext xmlns:c16="http://schemas.microsoft.com/office/drawing/2014/chart" uri="{C3380CC4-5D6E-409C-BE32-E72D297353CC}">
                  <c16:uniqueId val="{00000014-E602-4E9F-89E5-3E684BD20D0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{BE5E3570-67D0-4EC6-8B81-78693779DDAB}</c15:txfldGUID>
                      <c15:f>Diagramm!$I$67</c15:f>
                      <c15:dlblFieldTableCache>
                        <c:ptCount val="1"/>
                      </c15:dlblFieldTableCache>
                    </c15:dlblFTEntry>
                  </c15:dlblFieldTable>
                  <c15:showDataLabelsRange val="0"/>
                </c:ext>
                <c:ext xmlns:c16="http://schemas.microsoft.com/office/drawing/2014/chart" uri="{C3380CC4-5D6E-409C-BE32-E72D297353CC}">
                  <c16:uniqueId val="{00000015-E602-4E9F-89E5-3E684BD20D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602-4E9F-89E5-3E684BD20D0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{FBDCE1C5-FF97-480B-B51F-98B13F54FF43}</c15:txfldGUID>
                      <c15:f>Diagramm!$K$46</c15:f>
                      <c15:dlblFieldTableCache>
                        <c:ptCount val="1"/>
                      </c15:dlblFieldTableCache>
                    </c15:dlblFTEntry>
                  </c15:dlblFieldTable>
                  <c15:showDataLabelsRange val="0"/>
                </c:ext>
                <c:ext xmlns:c16="http://schemas.microsoft.com/office/drawing/2014/chart" uri="{C3380CC4-5D6E-409C-BE32-E72D297353CC}">
                  <c16:uniqueId val="{00000017-E602-4E9F-89E5-3E684BD20D0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{D69E271C-8846-499A-9452-95AE0CAFF562}</c15:txfldGUID>
                      <c15:f>Diagramm!$K$47</c15:f>
                      <c15:dlblFieldTableCache>
                        <c:ptCount val="1"/>
                      </c15:dlblFieldTableCache>
                    </c15:dlblFTEntry>
                  </c15:dlblFieldTable>
                  <c15:showDataLabelsRange val="0"/>
                </c:ext>
                <c:ext xmlns:c16="http://schemas.microsoft.com/office/drawing/2014/chart" uri="{C3380CC4-5D6E-409C-BE32-E72D297353CC}">
                  <c16:uniqueId val="{00000018-E602-4E9F-89E5-3E684BD20D0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{11B3B702-F608-495A-9E07-B9CE376C57CE}</c15:txfldGUID>
                      <c15:f>Diagramm!$K$48</c15:f>
                      <c15:dlblFieldTableCache>
                        <c:ptCount val="1"/>
                      </c15:dlblFieldTableCache>
                    </c15:dlblFTEntry>
                  </c15:dlblFieldTable>
                  <c15:showDataLabelsRange val="0"/>
                </c:ext>
                <c:ext xmlns:c16="http://schemas.microsoft.com/office/drawing/2014/chart" uri="{C3380CC4-5D6E-409C-BE32-E72D297353CC}">
                  <c16:uniqueId val="{00000019-E602-4E9F-89E5-3E684BD20D0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{B68F2360-BCCA-4E32-B696-1AA3C1E54890}</c15:txfldGUID>
                      <c15:f>Diagramm!$K$49</c15:f>
                      <c15:dlblFieldTableCache>
                        <c:ptCount val="1"/>
                      </c15:dlblFieldTableCache>
                    </c15:dlblFTEntry>
                  </c15:dlblFieldTable>
                  <c15:showDataLabelsRange val="0"/>
                </c:ext>
                <c:ext xmlns:c16="http://schemas.microsoft.com/office/drawing/2014/chart" uri="{C3380CC4-5D6E-409C-BE32-E72D297353CC}">
                  <c16:uniqueId val="{0000001A-E602-4E9F-89E5-3E684BD20D0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{854EA181-71E1-426C-83ED-CFF7AA1B88C6}</c15:txfldGUID>
                      <c15:f>Diagramm!$K$50</c15:f>
                      <c15:dlblFieldTableCache>
                        <c:ptCount val="1"/>
                      </c15:dlblFieldTableCache>
                    </c15:dlblFTEntry>
                  </c15:dlblFieldTable>
                  <c15:showDataLabelsRange val="0"/>
                </c:ext>
                <c:ext xmlns:c16="http://schemas.microsoft.com/office/drawing/2014/chart" uri="{C3380CC4-5D6E-409C-BE32-E72D297353CC}">
                  <c16:uniqueId val="{0000001B-E602-4E9F-89E5-3E684BD20D0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{D7E3BABA-D52E-4982-9923-7BCF4D8CA12A}</c15:txfldGUID>
                      <c15:f>Diagramm!$K$51</c15:f>
                      <c15:dlblFieldTableCache>
                        <c:ptCount val="1"/>
                      </c15:dlblFieldTableCache>
                    </c15:dlblFTEntry>
                  </c15:dlblFieldTable>
                  <c15:showDataLabelsRange val="0"/>
                </c:ext>
                <c:ext xmlns:c16="http://schemas.microsoft.com/office/drawing/2014/chart" uri="{C3380CC4-5D6E-409C-BE32-E72D297353CC}">
                  <c16:uniqueId val="{0000001C-E602-4E9F-89E5-3E684BD20D0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{53A04107-18B8-4B48-8340-6471CA6B5597}</c15:txfldGUID>
                      <c15:f>Diagramm!$K$52</c15:f>
                      <c15:dlblFieldTableCache>
                        <c:ptCount val="1"/>
                      </c15:dlblFieldTableCache>
                    </c15:dlblFTEntry>
                  </c15:dlblFieldTable>
                  <c15:showDataLabelsRange val="0"/>
                </c:ext>
                <c:ext xmlns:c16="http://schemas.microsoft.com/office/drawing/2014/chart" uri="{C3380CC4-5D6E-409C-BE32-E72D297353CC}">
                  <c16:uniqueId val="{0000001D-E602-4E9F-89E5-3E684BD20D0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{5626C140-2E80-4DEA-9792-6F3FE0D8DE4C}</c15:txfldGUID>
                      <c15:f>Diagramm!$K$53</c15:f>
                      <c15:dlblFieldTableCache>
                        <c:ptCount val="1"/>
                      </c15:dlblFieldTableCache>
                    </c15:dlblFTEntry>
                  </c15:dlblFieldTable>
                  <c15:showDataLabelsRange val="0"/>
                </c:ext>
                <c:ext xmlns:c16="http://schemas.microsoft.com/office/drawing/2014/chart" uri="{C3380CC4-5D6E-409C-BE32-E72D297353CC}">
                  <c16:uniqueId val="{0000001E-E602-4E9F-89E5-3E684BD20D0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{3F33E1AE-76AA-4C43-BB24-B04B894FFBCE}</c15:txfldGUID>
                      <c15:f>Diagramm!$K$54</c15:f>
                      <c15:dlblFieldTableCache>
                        <c:ptCount val="1"/>
                      </c15:dlblFieldTableCache>
                    </c15:dlblFTEntry>
                  </c15:dlblFieldTable>
                  <c15:showDataLabelsRange val="0"/>
                </c:ext>
                <c:ext xmlns:c16="http://schemas.microsoft.com/office/drawing/2014/chart" uri="{C3380CC4-5D6E-409C-BE32-E72D297353CC}">
                  <c16:uniqueId val="{0000001F-E602-4E9F-89E5-3E684BD20D0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{43497CB8-B0C0-422F-8DB5-F52CC6826970}</c15:txfldGUID>
                      <c15:f>Diagramm!$K$55</c15:f>
                      <c15:dlblFieldTableCache>
                        <c:ptCount val="1"/>
                      </c15:dlblFieldTableCache>
                    </c15:dlblFTEntry>
                  </c15:dlblFieldTable>
                  <c15:showDataLabelsRange val="0"/>
                </c:ext>
                <c:ext xmlns:c16="http://schemas.microsoft.com/office/drawing/2014/chart" uri="{C3380CC4-5D6E-409C-BE32-E72D297353CC}">
                  <c16:uniqueId val="{00000020-E602-4E9F-89E5-3E684BD20D0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{72B22F1F-7F26-4E24-B5AC-D65F903968F6}</c15:txfldGUID>
                      <c15:f>Diagramm!$K$56</c15:f>
                      <c15:dlblFieldTableCache>
                        <c:ptCount val="1"/>
                      </c15:dlblFieldTableCache>
                    </c15:dlblFTEntry>
                  </c15:dlblFieldTable>
                  <c15:showDataLabelsRange val="0"/>
                </c:ext>
                <c:ext xmlns:c16="http://schemas.microsoft.com/office/drawing/2014/chart" uri="{C3380CC4-5D6E-409C-BE32-E72D297353CC}">
                  <c16:uniqueId val="{00000021-E602-4E9F-89E5-3E684BD20D0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{38873467-E098-4B90-AE54-280CAD03A834}</c15:txfldGUID>
                      <c15:f>Diagramm!$K$57</c15:f>
                      <c15:dlblFieldTableCache>
                        <c:ptCount val="1"/>
                      </c15:dlblFieldTableCache>
                    </c15:dlblFTEntry>
                  </c15:dlblFieldTable>
                  <c15:showDataLabelsRange val="0"/>
                </c:ext>
                <c:ext xmlns:c16="http://schemas.microsoft.com/office/drawing/2014/chart" uri="{C3380CC4-5D6E-409C-BE32-E72D297353CC}">
                  <c16:uniqueId val="{00000022-E602-4E9F-89E5-3E684BD20D0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{1DD7B096-8589-416D-A602-D911E2644046}</c15:txfldGUID>
                      <c15:f>Diagramm!$K$58</c15:f>
                      <c15:dlblFieldTableCache>
                        <c:ptCount val="1"/>
                      </c15:dlblFieldTableCache>
                    </c15:dlblFTEntry>
                  </c15:dlblFieldTable>
                  <c15:showDataLabelsRange val="0"/>
                </c:ext>
                <c:ext xmlns:c16="http://schemas.microsoft.com/office/drawing/2014/chart" uri="{C3380CC4-5D6E-409C-BE32-E72D297353CC}">
                  <c16:uniqueId val="{00000023-E602-4E9F-89E5-3E684BD20D0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{75B2589B-0894-4592-9B12-B51752C8EB08}</c15:txfldGUID>
                      <c15:f>Diagramm!$K$59</c15:f>
                      <c15:dlblFieldTableCache>
                        <c:ptCount val="1"/>
                      </c15:dlblFieldTableCache>
                    </c15:dlblFTEntry>
                  </c15:dlblFieldTable>
                  <c15:showDataLabelsRange val="0"/>
                </c:ext>
                <c:ext xmlns:c16="http://schemas.microsoft.com/office/drawing/2014/chart" uri="{C3380CC4-5D6E-409C-BE32-E72D297353CC}">
                  <c16:uniqueId val="{00000024-E602-4E9F-89E5-3E684BD20D0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{215E182B-23A4-427B-B114-D6741F834DD9}</c15:txfldGUID>
                      <c15:f>Diagramm!$K$60</c15:f>
                      <c15:dlblFieldTableCache>
                        <c:ptCount val="1"/>
                      </c15:dlblFieldTableCache>
                    </c15:dlblFTEntry>
                  </c15:dlblFieldTable>
                  <c15:showDataLabelsRange val="0"/>
                </c:ext>
                <c:ext xmlns:c16="http://schemas.microsoft.com/office/drawing/2014/chart" uri="{C3380CC4-5D6E-409C-BE32-E72D297353CC}">
                  <c16:uniqueId val="{00000025-E602-4E9F-89E5-3E684BD20D0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{FC7327AF-5BB7-49B5-A5C0-02317E7D9FB1}</c15:txfldGUID>
                      <c15:f>Diagramm!$K$61</c15:f>
                      <c15:dlblFieldTableCache>
                        <c:ptCount val="1"/>
                      </c15:dlblFieldTableCache>
                    </c15:dlblFTEntry>
                  </c15:dlblFieldTable>
                  <c15:showDataLabelsRange val="0"/>
                </c:ext>
                <c:ext xmlns:c16="http://schemas.microsoft.com/office/drawing/2014/chart" uri="{C3380CC4-5D6E-409C-BE32-E72D297353CC}">
                  <c16:uniqueId val="{00000026-E602-4E9F-89E5-3E684BD20D0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{15D4AE17-B6CB-46E5-9A0B-A4D5218B742A}</c15:txfldGUID>
                      <c15:f>Diagramm!$K$62</c15:f>
                      <c15:dlblFieldTableCache>
                        <c:ptCount val="1"/>
                      </c15:dlblFieldTableCache>
                    </c15:dlblFTEntry>
                  </c15:dlblFieldTable>
                  <c15:showDataLabelsRange val="0"/>
                </c:ext>
                <c:ext xmlns:c16="http://schemas.microsoft.com/office/drawing/2014/chart" uri="{C3380CC4-5D6E-409C-BE32-E72D297353CC}">
                  <c16:uniqueId val="{00000027-E602-4E9F-89E5-3E684BD20D0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{1FF7535C-1F63-4F4A-907D-407E10CD3AF0}</c15:txfldGUID>
                      <c15:f>Diagramm!$K$63</c15:f>
                      <c15:dlblFieldTableCache>
                        <c:ptCount val="1"/>
                      </c15:dlblFieldTableCache>
                    </c15:dlblFTEntry>
                  </c15:dlblFieldTable>
                  <c15:showDataLabelsRange val="0"/>
                </c:ext>
                <c:ext xmlns:c16="http://schemas.microsoft.com/office/drawing/2014/chart" uri="{C3380CC4-5D6E-409C-BE32-E72D297353CC}">
                  <c16:uniqueId val="{00000028-E602-4E9F-89E5-3E684BD20D0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{4169A9B9-41D3-45C1-9A73-02D863618669}</c15:txfldGUID>
                      <c15:f>Diagramm!$K$64</c15:f>
                      <c15:dlblFieldTableCache>
                        <c:ptCount val="1"/>
                      </c15:dlblFieldTableCache>
                    </c15:dlblFTEntry>
                  </c15:dlblFieldTable>
                  <c15:showDataLabelsRange val="0"/>
                </c:ext>
                <c:ext xmlns:c16="http://schemas.microsoft.com/office/drawing/2014/chart" uri="{C3380CC4-5D6E-409C-BE32-E72D297353CC}">
                  <c16:uniqueId val="{00000029-E602-4E9F-89E5-3E684BD20D0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{9B893F95-7E71-4EBA-A758-543364789952}</c15:txfldGUID>
                      <c15:f>Diagramm!$K$65</c15:f>
                      <c15:dlblFieldTableCache>
                        <c:ptCount val="1"/>
                      </c15:dlblFieldTableCache>
                    </c15:dlblFTEntry>
                  </c15:dlblFieldTable>
                  <c15:showDataLabelsRange val="0"/>
                </c:ext>
                <c:ext xmlns:c16="http://schemas.microsoft.com/office/drawing/2014/chart" uri="{C3380CC4-5D6E-409C-BE32-E72D297353CC}">
                  <c16:uniqueId val="{0000002A-E602-4E9F-89E5-3E684BD20D0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{5E8AED55-FA47-4DB2-A44F-A51A1B47F2DF}</c15:txfldGUID>
                      <c15:f>Diagramm!$K$66</c15:f>
                      <c15:dlblFieldTableCache>
                        <c:ptCount val="1"/>
                      </c15:dlblFieldTableCache>
                    </c15:dlblFTEntry>
                  </c15:dlblFieldTable>
                  <c15:showDataLabelsRange val="0"/>
                </c:ext>
                <c:ext xmlns:c16="http://schemas.microsoft.com/office/drawing/2014/chart" uri="{C3380CC4-5D6E-409C-BE32-E72D297353CC}">
                  <c16:uniqueId val="{0000002B-E602-4E9F-89E5-3E684BD20D0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{1A58C6C4-438C-4657-961A-378BEB9B9B6A}</c15:txfldGUID>
                      <c15:f>Diagramm!$K$67</c15:f>
                      <c15:dlblFieldTableCache>
                        <c:ptCount val="1"/>
                      </c15:dlblFieldTableCache>
                    </c15:dlblFTEntry>
                  </c15:dlblFieldTable>
                  <c15:showDataLabelsRange val="0"/>
                </c:ext>
                <c:ext xmlns:c16="http://schemas.microsoft.com/office/drawing/2014/chart" uri="{C3380CC4-5D6E-409C-BE32-E72D297353CC}">
                  <c16:uniqueId val="{0000002C-E602-4E9F-89E5-3E684BD20D0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602-4E9F-89E5-3E684BD20D0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{490113C9-F849-49D5-B04E-2B3CA9868CF6}</c15:txfldGUID>
                      <c15:f>Diagramm!$J$46</c15:f>
                      <c15:dlblFieldTableCache>
                        <c:ptCount val="1"/>
                      </c15:dlblFieldTableCache>
                    </c15:dlblFTEntry>
                  </c15:dlblFieldTable>
                  <c15:showDataLabelsRange val="0"/>
                </c:ext>
                <c:ext xmlns:c16="http://schemas.microsoft.com/office/drawing/2014/chart" uri="{C3380CC4-5D6E-409C-BE32-E72D297353CC}">
                  <c16:uniqueId val="{0000002E-E602-4E9F-89E5-3E684BD20D0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{11741BCE-ABDB-4DAC-9883-F7985975857B}</c15:txfldGUID>
                      <c15:f>Diagramm!$J$47</c15:f>
                      <c15:dlblFieldTableCache>
                        <c:ptCount val="1"/>
                      </c15:dlblFieldTableCache>
                    </c15:dlblFTEntry>
                  </c15:dlblFieldTable>
                  <c15:showDataLabelsRange val="0"/>
                </c:ext>
                <c:ext xmlns:c16="http://schemas.microsoft.com/office/drawing/2014/chart" uri="{C3380CC4-5D6E-409C-BE32-E72D297353CC}">
                  <c16:uniqueId val="{0000002F-E602-4E9F-89E5-3E684BD20D0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{3736C535-888B-4849-BEB8-4C72939BE6C9}</c15:txfldGUID>
                      <c15:f>Diagramm!$J$48</c15:f>
                      <c15:dlblFieldTableCache>
                        <c:ptCount val="1"/>
                      </c15:dlblFieldTableCache>
                    </c15:dlblFTEntry>
                  </c15:dlblFieldTable>
                  <c15:showDataLabelsRange val="0"/>
                </c:ext>
                <c:ext xmlns:c16="http://schemas.microsoft.com/office/drawing/2014/chart" uri="{C3380CC4-5D6E-409C-BE32-E72D297353CC}">
                  <c16:uniqueId val="{00000030-E602-4E9F-89E5-3E684BD20D0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{D61DE68F-C33F-49C5-861C-3C6CF2C2D41B}</c15:txfldGUID>
                      <c15:f>Diagramm!$J$49</c15:f>
                      <c15:dlblFieldTableCache>
                        <c:ptCount val="1"/>
                      </c15:dlblFieldTableCache>
                    </c15:dlblFTEntry>
                  </c15:dlblFieldTable>
                  <c15:showDataLabelsRange val="0"/>
                </c:ext>
                <c:ext xmlns:c16="http://schemas.microsoft.com/office/drawing/2014/chart" uri="{C3380CC4-5D6E-409C-BE32-E72D297353CC}">
                  <c16:uniqueId val="{00000031-E602-4E9F-89E5-3E684BD20D0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{579705C5-D543-4F45-98E8-17B45B9003E6}</c15:txfldGUID>
                      <c15:f>Diagramm!$J$50</c15:f>
                      <c15:dlblFieldTableCache>
                        <c:ptCount val="1"/>
                      </c15:dlblFieldTableCache>
                    </c15:dlblFTEntry>
                  </c15:dlblFieldTable>
                  <c15:showDataLabelsRange val="0"/>
                </c:ext>
                <c:ext xmlns:c16="http://schemas.microsoft.com/office/drawing/2014/chart" uri="{C3380CC4-5D6E-409C-BE32-E72D297353CC}">
                  <c16:uniqueId val="{00000032-E602-4E9F-89E5-3E684BD20D0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{2CA572C5-448C-42E6-927C-C3D2E9E44B34}</c15:txfldGUID>
                      <c15:f>Diagramm!$J$51</c15:f>
                      <c15:dlblFieldTableCache>
                        <c:ptCount val="1"/>
                      </c15:dlblFieldTableCache>
                    </c15:dlblFTEntry>
                  </c15:dlblFieldTable>
                  <c15:showDataLabelsRange val="0"/>
                </c:ext>
                <c:ext xmlns:c16="http://schemas.microsoft.com/office/drawing/2014/chart" uri="{C3380CC4-5D6E-409C-BE32-E72D297353CC}">
                  <c16:uniqueId val="{00000033-E602-4E9F-89E5-3E684BD20D0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{1EB02D04-894A-41C2-BC99-8F25AC77997E}</c15:txfldGUID>
                      <c15:f>Diagramm!$J$52</c15:f>
                      <c15:dlblFieldTableCache>
                        <c:ptCount val="1"/>
                      </c15:dlblFieldTableCache>
                    </c15:dlblFTEntry>
                  </c15:dlblFieldTable>
                  <c15:showDataLabelsRange val="0"/>
                </c:ext>
                <c:ext xmlns:c16="http://schemas.microsoft.com/office/drawing/2014/chart" uri="{C3380CC4-5D6E-409C-BE32-E72D297353CC}">
                  <c16:uniqueId val="{00000034-E602-4E9F-89E5-3E684BD20D0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{30A1AB08-8FF6-4A6C-8114-C54C97DBF9C5}</c15:txfldGUID>
                      <c15:f>Diagramm!$J$53</c15:f>
                      <c15:dlblFieldTableCache>
                        <c:ptCount val="1"/>
                      </c15:dlblFieldTableCache>
                    </c15:dlblFTEntry>
                  </c15:dlblFieldTable>
                  <c15:showDataLabelsRange val="0"/>
                </c:ext>
                <c:ext xmlns:c16="http://schemas.microsoft.com/office/drawing/2014/chart" uri="{C3380CC4-5D6E-409C-BE32-E72D297353CC}">
                  <c16:uniqueId val="{00000035-E602-4E9F-89E5-3E684BD20D0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{212FF9B8-118F-4E1C-8B29-DE5A27FD4588}</c15:txfldGUID>
                      <c15:f>Diagramm!$J$54</c15:f>
                      <c15:dlblFieldTableCache>
                        <c:ptCount val="1"/>
                      </c15:dlblFieldTableCache>
                    </c15:dlblFTEntry>
                  </c15:dlblFieldTable>
                  <c15:showDataLabelsRange val="0"/>
                </c:ext>
                <c:ext xmlns:c16="http://schemas.microsoft.com/office/drawing/2014/chart" uri="{C3380CC4-5D6E-409C-BE32-E72D297353CC}">
                  <c16:uniqueId val="{00000036-E602-4E9F-89E5-3E684BD20D0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{59214BDE-F4AB-483B-9949-9A899B67F4D0}</c15:txfldGUID>
                      <c15:f>Diagramm!$J$55</c15:f>
                      <c15:dlblFieldTableCache>
                        <c:ptCount val="1"/>
                      </c15:dlblFieldTableCache>
                    </c15:dlblFTEntry>
                  </c15:dlblFieldTable>
                  <c15:showDataLabelsRange val="0"/>
                </c:ext>
                <c:ext xmlns:c16="http://schemas.microsoft.com/office/drawing/2014/chart" uri="{C3380CC4-5D6E-409C-BE32-E72D297353CC}">
                  <c16:uniqueId val="{00000037-E602-4E9F-89E5-3E684BD20D0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{11D17A4B-AB36-48BC-9977-82BD97D0031F}</c15:txfldGUID>
                      <c15:f>Diagramm!$J$56</c15:f>
                      <c15:dlblFieldTableCache>
                        <c:ptCount val="1"/>
                      </c15:dlblFieldTableCache>
                    </c15:dlblFTEntry>
                  </c15:dlblFieldTable>
                  <c15:showDataLabelsRange val="0"/>
                </c:ext>
                <c:ext xmlns:c16="http://schemas.microsoft.com/office/drawing/2014/chart" uri="{C3380CC4-5D6E-409C-BE32-E72D297353CC}">
                  <c16:uniqueId val="{00000038-E602-4E9F-89E5-3E684BD20D0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{9C8ACA8B-7C3A-4073-892D-D78403719F77}</c15:txfldGUID>
                      <c15:f>Diagramm!$J$57</c15:f>
                      <c15:dlblFieldTableCache>
                        <c:ptCount val="1"/>
                      </c15:dlblFieldTableCache>
                    </c15:dlblFTEntry>
                  </c15:dlblFieldTable>
                  <c15:showDataLabelsRange val="0"/>
                </c:ext>
                <c:ext xmlns:c16="http://schemas.microsoft.com/office/drawing/2014/chart" uri="{C3380CC4-5D6E-409C-BE32-E72D297353CC}">
                  <c16:uniqueId val="{00000039-E602-4E9F-89E5-3E684BD20D0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{E7F8DB2E-F0CC-4CF6-A441-9F32F1491E35}</c15:txfldGUID>
                      <c15:f>Diagramm!$J$58</c15:f>
                      <c15:dlblFieldTableCache>
                        <c:ptCount val="1"/>
                      </c15:dlblFieldTableCache>
                    </c15:dlblFTEntry>
                  </c15:dlblFieldTable>
                  <c15:showDataLabelsRange val="0"/>
                </c:ext>
                <c:ext xmlns:c16="http://schemas.microsoft.com/office/drawing/2014/chart" uri="{C3380CC4-5D6E-409C-BE32-E72D297353CC}">
                  <c16:uniqueId val="{0000003A-E602-4E9F-89E5-3E684BD20D0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{A1F4A5C6-562D-4F94-9C6E-C4017230C0E4}</c15:txfldGUID>
                      <c15:f>Diagramm!$J$59</c15:f>
                      <c15:dlblFieldTableCache>
                        <c:ptCount val="1"/>
                      </c15:dlblFieldTableCache>
                    </c15:dlblFTEntry>
                  </c15:dlblFieldTable>
                  <c15:showDataLabelsRange val="0"/>
                </c:ext>
                <c:ext xmlns:c16="http://schemas.microsoft.com/office/drawing/2014/chart" uri="{C3380CC4-5D6E-409C-BE32-E72D297353CC}">
                  <c16:uniqueId val="{0000003B-E602-4E9F-89E5-3E684BD20D0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{671CEFAA-F953-4D93-97E2-C5F5644FC17E}</c15:txfldGUID>
                      <c15:f>Diagramm!$J$60</c15:f>
                      <c15:dlblFieldTableCache>
                        <c:ptCount val="1"/>
                      </c15:dlblFieldTableCache>
                    </c15:dlblFTEntry>
                  </c15:dlblFieldTable>
                  <c15:showDataLabelsRange val="0"/>
                </c:ext>
                <c:ext xmlns:c16="http://schemas.microsoft.com/office/drawing/2014/chart" uri="{C3380CC4-5D6E-409C-BE32-E72D297353CC}">
                  <c16:uniqueId val="{0000003C-E602-4E9F-89E5-3E684BD20D0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{9AED5D25-A8F7-4597-A14C-CF8F01FACC26}</c15:txfldGUID>
                      <c15:f>Diagramm!$J$61</c15:f>
                      <c15:dlblFieldTableCache>
                        <c:ptCount val="1"/>
                      </c15:dlblFieldTableCache>
                    </c15:dlblFTEntry>
                  </c15:dlblFieldTable>
                  <c15:showDataLabelsRange val="0"/>
                </c:ext>
                <c:ext xmlns:c16="http://schemas.microsoft.com/office/drawing/2014/chart" uri="{C3380CC4-5D6E-409C-BE32-E72D297353CC}">
                  <c16:uniqueId val="{0000003D-E602-4E9F-89E5-3E684BD20D0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{7E46FEBC-2E6A-4F13-981D-9093B83D2EB5}</c15:txfldGUID>
                      <c15:f>Diagramm!$J$62</c15:f>
                      <c15:dlblFieldTableCache>
                        <c:ptCount val="1"/>
                      </c15:dlblFieldTableCache>
                    </c15:dlblFTEntry>
                  </c15:dlblFieldTable>
                  <c15:showDataLabelsRange val="0"/>
                </c:ext>
                <c:ext xmlns:c16="http://schemas.microsoft.com/office/drawing/2014/chart" uri="{C3380CC4-5D6E-409C-BE32-E72D297353CC}">
                  <c16:uniqueId val="{0000003E-E602-4E9F-89E5-3E684BD20D0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{51724A96-B7B4-480A-872E-1BF1404A7D5B}</c15:txfldGUID>
                      <c15:f>Diagramm!$J$63</c15:f>
                      <c15:dlblFieldTableCache>
                        <c:ptCount val="1"/>
                      </c15:dlblFieldTableCache>
                    </c15:dlblFTEntry>
                  </c15:dlblFieldTable>
                  <c15:showDataLabelsRange val="0"/>
                </c:ext>
                <c:ext xmlns:c16="http://schemas.microsoft.com/office/drawing/2014/chart" uri="{C3380CC4-5D6E-409C-BE32-E72D297353CC}">
                  <c16:uniqueId val="{0000003F-E602-4E9F-89E5-3E684BD20D0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{2675B300-E7C9-4354-9AC1-FECCBB4573C1}</c15:txfldGUID>
                      <c15:f>Diagramm!$J$64</c15:f>
                      <c15:dlblFieldTableCache>
                        <c:ptCount val="1"/>
                      </c15:dlblFieldTableCache>
                    </c15:dlblFTEntry>
                  </c15:dlblFieldTable>
                  <c15:showDataLabelsRange val="0"/>
                </c:ext>
                <c:ext xmlns:c16="http://schemas.microsoft.com/office/drawing/2014/chart" uri="{C3380CC4-5D6E-409C-BE32-E72D297353CC}">
                  <c16:uniqueId val="{00000040-E602-4E9F-89E5-3E684BD20D0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{29B09F18-582C-4577-BCD6-D52293EE6FE6}</c15:txfldGUID>
                      <c15:f>Diagramm!$J$65</c15:f>
                      <c15:dlblFieldTableCache>
                        <c:ptCount val="1"/>
                      </c15:dlblFieldTableCache>
                    </c15:dlblFTEntry>
                  </c15:dlblFieldTable>
                  <c15:showDataLabelsRange val="0"/>
                </c:ext>
                <c:ext xmlns:c16="http://schemas.microsoft.com/office/drawing/2014/chart" uri="{C3380CC4-5D6E-409C-BE32-E72D297353CC}">
                  <c16:uniqueId val="{00000041-E602-4E9F-89E5-3E684BD20D0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{58AABEC4-5294-4841-9FCF-2790CC45B9C6}</c15:txfldGUID>
                      <c15:f>Diagramm!$J$66</c15:f>
                      <c15:dlblFieldTableCache>
                        <c:ptCount val="1"/>
                      </c15:dlblFieldTableCache>
                    </c15:dlblFTEntry>
                  </c15:dlblFieldTable>
                  <c15:showDataLabelsRange val="0"/>
                </c:ext>
                <c:ext xmlns:c16="http://schemas.microsoft.com/office/drawing/2014/chart" uri="{C3380CC4-5D6E-409C-BE32-E72D297353CC}">
                  <c16:uniqueId val="{00000042-E602-4E9F-89E5-3E684BD20D0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{E079DEC0-3C82-4C39-803F-961B3692A132}</c15:txfldGUID>
                      <c15:f>Diagramm!$J$67</c15:f>
                      <c15:dlblFieldTableCache>
                        <c:ptCount val="1"/>
                      </c15:dlblFieldTableCache>
                    </c15:dlblFTEntry>
                  </c15:dlblFieldTable>
                  <c15:showDataLabelsRange val="0"/>
                </c:ext>
                <c:ext xmlns:c16="http://schemas.microsoft.com/office/drawing/2014/chart" uri="{C3380CC4-5D6E-409C-BE32-E72D297353CC}">
                  <c16:uniqueId val="{00000043-E602-4E9F-89E5-3E684BD20D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602-4E9F-89E5-3E684BD20D0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A5-4BA4-ACD6-1A5EF599BD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A5-4BA4-ACD6-1A5EF599BD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A5-4BA4-ACD6-1A5EF599BD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A5-4BA4-ACD6-1A5EF599BD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A5-4BA4-ACD6-1A5EF599BD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A5-4BA4-ACD6-1A5EF599BD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8A5-4BA4-ACD6-1A5EF599BD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A5-4BA4-ACD6-1A5EF599BD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A5-4BA4-ACD6-1A5EF599BD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A5-4BA4-ACD6-1A5EF599BD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8A5-4BA4-ACD6-1A5EF599BD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A5-4BA4-ACD6-1A5EF599BD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8A5-4BA4-ACD6-1A5EF599BD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8A5-4BA4-ACD6-1A5EF599BD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8A5-4BA4-ACD6-1A5EF599BD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8A5-4BA4-ACD6-1A5EF599BD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8A5-4BA4-ACD6-1A5EF599BD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8A5-4BA4-ACD6-1A5EF599BD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8A5-4BA4-ACD6-1A5EF599BD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8A5-4BA4-ACD6-1A5EF599BD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8A5-4BA4-ACD6-1A5EF599BD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8A5-4BA4-ACD6-1A5EF599BD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8A5-4BA4-ACD6-1A5EF599BDA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8A5-4BA4-ACD6-1A5EF599BD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8A5-4BA4-ACD6-1A5EF599BD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8A5-4BA4-ACD6-1A5EF599BD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8A5-4BA4-ACD6-1A5EF599BD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8A5-4BA4-ACD6-1A5EF599BD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8A5-4BA4-ACD6-1A5EF599BD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8A5-4BA4-ACD6-1A5EF599BD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8A5-4BA4-ACD6-1A5EF599BD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8A5-4BA4-ACD6-1A5EF599BD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8A5-4BA4-ACD6-1A5EF599BD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8A5-4BA4-ACD6-1A5EF599BD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8A5-4BA4-ACD6-1A5EF599BD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8A5-4BA4-ACD6-1A5EF599BD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8A5-4BA4-ACD6-1A5EF599BD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8A5-4BA4-ACD6-1A5EF599BD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8A5-4BA4-ACD6-1A5EF599BD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8A5-4BA4-ACD6-1A5EF599BD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8A5-4BA4-ACD6-1A5EF599BD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8A5-4BA4-ACD6-1A5EF599BD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8A5-4BA4-ACD6-1A5EF599BD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8A5-4BA4-ACD6-1A5EF599BD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8A5-4BA4-ACD6-1A5EF599BDA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8A5-4BA4-ACD6-1A5EF599BDA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8A5-4BA4-ACD6-1A5EF599BD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8A5-4BA4-ACD6-1A5EF599BD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8A5-4BA4-ACD6-1A5EF599BD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8A5-4BA4-ACD6-1A5EF599BD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8A5-4BA4-ACD6-1A5EF599BD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8A5-4BA4-ACD6-1A5EF599BD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8A5-4BA4-ACD6-1A5EF599BD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8A5-4BA4-ACD6-1A5EF599BD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8A5-4BA4-ACD6-1A5EF599BD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8A5-4BA4-ACD6-1A5EF599BD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8A5-4BA4-ACD6-1A5EF599BD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8A5-4BA4-ACD6-1A5EF599BD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8A5-4BA4-ACD6-1A5EF599BD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8A5-4BA4-ACD6-1A5EF599BD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8A5-4BA4-ACD6-1A5EF599BD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8A5-4BA4-ACD6-1A5EF599BD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8A5-4BA4-ACD6-1A5EF599BD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8A5-4BA4-ACD6-1A5EF599BD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8A5-4BA4-ACD6-1A5EF599BD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8A5-4BA4-ACD6-1A5EF599BD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8A5-4BA4-ACD6-1A5EF599BD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8A5-4BA4-ACD6-1A5EF599BD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8A5-4BA4-ACD6-1A5EF599BDA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100.23836755030631</c:v>
                </c:pt>
                <c:pt idx="2">
                  <c:v>101.74840616471708</c:v>
                </c:pt>
                <c:pt idx="3">
                  <c:v>101.94091202482194</c:v>
                </c:pt>
                <c:pt idx="4">
                  <c:v>102.25741430658258</c:v>
                </c:pt>
                <c:pt idx="5">
                  <c:v>102.83379949948477</c:v>
                </c:pt>
                <c:pt idx="6">
                  <c:v>104.53747636141277</c:v>
                </c:pt>
                <c:pt idx="7">
                  <c:v>104.66260517048092</c:v>
                </c:pt>
                <c:pt idx="8">
                  <c:v>104.74753422640954</c:v>
                </c:pt>
                <c:pt idx="9">
                  <c:v>105.55379406402518</c:v>
                </c:pt>
                <c:pt idx="10">
                  <c:v>107.28408203014415</c:v>
                </c:pt>
                <c:pt idx="11">
                  <c:v>107.5201848056257</c:v>
                </c:pt>
                <c:pt idx="12">
                  <c:v>107.55981836505906</c:v>
                </c:pt>
                <c:pt idx="13">
                  <c:v>108.29643637681323</c:v>
                </c:pt>
                <c:pt idx="14">
                  <c:v>109.9955836890917</c:v>
                </c:pt>
                <c:pt idx="15">
                  <c:v>110.43551619880193</c:v>
                </c:pt>
                <c:pt idx="16">
                  <c:v>110.18752335549038</c:v>
                </c:pt>
                <c:pt idx="17">
                  <c:v>110.84996999173357</c:v>
                </c:pt>
                <c:pt idx="18">
                  <c:v>112.50382180751679</c:v>
                </c:pt>
                <c:pt idx="19">
                  <c:v>112.6249872606416</c:v>
                </c:pt>
                <c:pt idx="20">
                  <c:v>112.45965869843391</c:v>
                </c:pt>
                <c:pt idx="21">
                  <c:v>112.67764327531735</c:v>
                </c:pt>
                <c:pt idx="22">
                  <c:v>113.96573395690133</c:v>
                </c:pt>
                <c:pt idx="23">
                  <c:v>113.88137109467891</c:v>
                </c:pt>
                <c:pt idx="24">
                  <c:v>114.1944762142024</c:v>
                </c:pt>
              </c:numCache>
            </c:numRef>
          </c:val>
          <c:smooth val="0"/>
          <c:extLst>
            <c:ext xmlns:c16="http://schemas.microsoft.com/office/drawing/2014/chart" uri="{C3380CC4-5D6E-409C-BE32-E72D297353CC}">
              <c16:uniqueId val="{00000000-8F11-4718-A26A-B6975BBB199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101.93096548274137</c:v>
                </c:pt>
                <c:pt idx="2">
                  <c:v>105.45772886443221</c:v>
                </c:pt>
                <c:pt idx="3">
                  <c:v>105.07753876938469</c:v>
                </c:pt>
                <c:pt idx="4">
                  <c:v>103.07653826913456</c:v>
                </c:pt>
                <c:pt idx="5">
                  <c:v>104.25212606303151</c:v>
                </c:pt>
                <c:pt idx="6">
                  <c:v>106.71335667833917</c:v>
                </c:pt>
                <c:pt idx="7">
                  <c:v>106.56328164082041</c:v>
                </c:pt>
                <c:pt idx="8">
                  <c:v>105.92296148074037</c:v>
                </c:pt>
                <c:pt idx="9">
                  <c:v>106.49824912456228</c:v>
                </c:pt>
                <c:pt idx="10">
                  <c:v>108.26413206603303</c:v>
                </c:pt>
                <c:pt idx="11">
                  <c:v>107.53376688344171</c:v>
                </c:pt>
                <c:pt idx="12">
                  <c:v>107.61380690345173</c:v>
                </c:pt>
                <c:pt idx="13">
                  <c:v>109.51475737868934</c:v>
                </c:pt>
                <c:pt idx="14">
                  <c:v>112.93646823411704</c:v>
                </c:pt>
                <c:pt idx="15">
                  <c:v>112.93646823411704</c:v>
                </c:pt>
                <c:pt idx="16">
                  <c:v>112.02101050525262</c:v>
                </c:pt>
                <c:pt idx="17">
                  <c:v>114.70235117558781</c:v>
                </c:pt>
                <c:pt idx="18">
                  <c:v>117.45372686343171</c:v>
                </c:pt>
                <c:pt idx="19">
                  <c:v>117.36368184092045</c:v>
                </c:pt>
                <c:pt idx="20">
                  <c:v>116.05802901450726</c:v>
                </c:pt>
                <c:pt idx="21">
                  <c:v>118.0840420210105</c:v>
                </c:pt>
                <c:pt idx="22">
                  <c:v>121.0855427713857</c:v>
                </c:pt>
                <c:pt idx="23">
                  <c:v>120.25012506253125</c:v>
                </c:pt>
                <c:pt idx="24">
                  <c:v>117.21860930465233</c:v>
                </c:pt>
              </c:numCache>
            </c:numRef>
          </c:val>
          <c:smooth val="0"/>
          <c:extLst>
            <c:ext xmlns:c16="http://schemas.microsoft.com/office/drawing/2014/chart" uri="{C3380CC4-5D6E-409C-BE32-E72D297353CC}">
              <c16:uniqueId val="{00000001-8F11-4718-A26A-B6975BBB199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103.58553443594174</c:v>
                </c:pt>
                <c:pt idx="2">
                  <c:v>100.97506788447296</c:v>
                </c:pt>
                <c:pt idx="3">
                  <c:v>103.45285114786473</c:v>
                </c:pt>
                <c:pt idx="4">
                  <c:v>99.691434213774372</c:v>
                </c:pt>
                <c:pt idx="5">
                  <c:v>102.42841273759566</c:v>
                </c:pt>
                <c:pt idx="6">
                  <c:v>98.756479881510742</c:v>
                </c:pt>
                <c:pt idx="7">
                  <c:v>100.60478894100223</c:v>
                </c:pt>
                <c:pt idx="8">
                  <c:v>98.275117254998761</c:v>
                </c:pt>
                <c:pt idx="9">
                  <c:v>100.68193038755864</c:v>
                </c:pt>
                <c:pt idx="10">
                  <c:v>97.06862503085658</c:v>
                </c:pt>
                <c:pt idx="11">
                  <c:v>99.441495926931623</c:v>
                </c:pt>
                <c:pt idx="12">
                  <c:v>97.617872130338185</c:v>
                </c:pt>
                <c:pt idx="13">
                  <c:v>99.867316711922982</c:v>
                </c:pt>
                <c:pt idx="14">
                  <c:v>96.315724512466062</c:v>
                </c:pt>
                <c:pt idx="15">
                  <c:v>97.534559368057273</c:v>
                </c:pt>
                <c:pt idx="16">
                  <c:v>96.334238459639593</c:v>
                </c:pt>
                <c:pt idx="17">
                  <c:v>98.549740804739571</c:v>
                </c:pt>
                <c:pt idx="18">
                  <c:v>94.319303875586286</c:v>
                </c:pt>
                <c:pt idx="19">
                  <c:v>97.732041471241672</c:v>
                </c:pt>
                <c:pt idx="20">
                  <c:v>95.676993334979016</c:v>
                </c:pt>
                <c:pt idx="21">
                  <c:v>98.386200938039991</c:v>
                </c:pt>
                <c:pt idx="22">
                  <c:v>94.291532954825968</c:v>
                </c:pt>
                <c:pt idx="23">
                  <c:v>95.747963465810912</c:v>
                </c:pt>
                <c:pt idx="24">
                  <c:v>92.245741792150085</c:v>
                </c:pt>
              </c:numCache>
            </c:numRef>
          </c:val>
          <c:smooth val="0"/>
          <c:extLst>
            <c:ext xmlns:c16="http://schemas.microsoft.com/office/drawing/2014/chart" uri="{C3380CC4-5D6E-409C-BE32-E72D297353CC}">
              <c16:uniqueId val="{00000002-8F11-4718-A26A-B6975BBB199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F11-4718-A26A-B6975BBB199F}"/>
                </c:ext>
              </c:extLst>
            </c:dLbl>
            <c:dLbl>
              <c:idx val="1"/>
              <c:delete val="1"/>
              <c:extLst>
                <c:ext xmlns:c15="http://schemas.microsoft.com/office/drawing/2012/chart" uri="{CE6537A1-D6FC-4f65-9D91-7224C49458BB}"/>
                <c:ext xmlns:c16="http://schemas.microsoft.com/office/drawing/2014/chart" uri="{C3380CC4-5D6E-409C-BE32-E72D297353CC}">
                  <c16:uniqueId val="{00000004-8F11-4718-A26A-B6975BBB199F}"/>
                </c:ext>
              </c:extLst>
            </c:dLbl>
            <c:dLbl>
              <c:idx val="2"/>
              <c:delete val="1"/>
              <c:extLst>
                <c:ext xmlns:c15="http://schemas.microsoft.com/office/drawing/2012/chart" uri="{CE6537A1-D6FC-4f65-9D91-7224C49458BB}"/>
                <c:ext xmlns:c16="http://schemas.microsoft.com/office/drawing/2014/chart" uri="{C3380CC4-5D6E-409C-BE32-E72D297353CC}">
                  <c16:uniqueId val="{00000005-8F11-4718-A26A-B6975BBB199F}"/>
                </c:ext>
              </c:extLst>
            </c:dLbl>
            <c:dLbl>
              <c:idx val="3"/>
              <c:delete val="1"/>
              <c:extLst>
                <c:ext xmlns:c15="http://schemas.microsoft.com/office/drawing/2012/chart" uri="{CE6537A1-D6FC-4f65-9D91-7224C49458BB}"/>
                <c:ext xmlns:c16="http://schemas.microsoft.com/office/drawing/2014/chart" uri="{C3380CC4-5D6E-409C-BE32-E72D297353CC}">
                  <c16:uniqueId val="{00000006-8F11-4718-A26A-B6975BBB199F}"/>
                </c:ext>
              </c:extLst>
            </c:dLbl>
            <c:dLbl>
              <c:idx val="4"/>
              <c:delete val="1"/>
              <c:extLst>
                <c:ext xmlns:c15="http://schemas.microsoft.com/office/drawing/2012/chart" uri="{CE6537A1-D6FC-4f65-9D91-7224C49458BB}"/>
                <c:ext xmlns:c16="http://schemas.microsoft.com/office/drawing/2014/chart" uri="{C3380CC4-5D6E-409C-BE32-E72D297353CC}">
                  <c16:uniqueId val="{00000007-8F11-4718-A26A-B6975BBB199F}"/>
                </c:ext>
              </c:extLst>
            </c:dLbl>
            <c:dLbl>
              <c:idx val="5"/>
              <c:delete val="1"/>
              <c:extLst>
                <c:ext xmlns:c15="http://schemas.microsoft.com/office/drawing/2012/chart" uri="{CE6537A1-D6FC-4f65-9D91-7224C49458BB}"/>
                <c:ext xmlns:c16="http://schemas.microsoft.com/office/drawing/2014/chart" uri="{C3380CC4-5D6E-409C-BE32-E72D297353CC}">
                  <c16:uniqueId val="{00000008-8F11-4718-A26A-B6975BBB199F}"/>
                </c:ext>
              </c:extLst>
            </c:dLbl>
            <c:dLbl>
              <c:idx val="6"/>
              <c:delete val="1"/>
              <c:extLst>
                <c:ext xmlns:c15="http://schemas.microsoft.com/office/drawing/2012/chart" uri="{CE6537A1-D6FC-4f65-9D91-7224C49458BB}"/>
                <c:ext xmlns:c16="http://schemas.microsoft.com/office/drawing/2014/chart" uri="{C3380CC4-5D6E-409C-BE32-E72D297353CC}">
                  <c16:uniqueId val="{00000009-8F11-4718-A26A-B6975BBB199F}"/>
                </c:ext>
              </c:extLst>
            </c:dLbl>
            <c:dLbl>
              <c:idx val="7"/>
              <c:delete val="1"/>
              <c:extLst>
                <c:ext xmlns:c15="http://schemas.microsoft.com/office/drawing/2012/chart" uri="{CE6537A1-D6FC-4f65-9D91-7224C49458BB}"/>
                <c:ext xmlns:c16="http://schemas.microsoft.com/office/drawing/2014/chart" uri="{C3380CC4-5D6E-409C-BE32-E72D297353CC}">
                  <c16:uniqueId val="{0000000A-8F11-4718-A26A-B6975BBB199F}"/>
                </c:ext>
              </c:extLst>
            </c:dLbl>
            <c:dLbl>
              <c:idx val="8"/>
              <c:delete val="1"/>
              <c:extLst>
                <c:ext xmlns:c15="http://schemas.microsoft.com/office/drawing/2012/chart" uri="{CE6537A1-D6FC-4f65-9D91-7224C49458BB}"/>
                <c:ext xmlns:c16="http://schemas.microsoft.com/office/drawing/2014/chart" uri="{C3380CC4-5D6E-409C-BE32-E72D297353CC}">
                  <c16:uniqueId val="{0000000B-8F11-4718-A26A-B6975BBB199F}"/>
                </c:ext>
              </c:extLst>
            </c:dLbl>
            <c:dLbl>
              <c:idx val="9"/>
              <c:delete val="1"/>
              <c:extLst>
                <c:ext xmlns:c15="http://schemas.microsoft.com/office/drawing/2012/chart" uri="{CE6537A1-D6FC-4f65-9D91-7224C49458BB}"/>
                <c:ext xmlns:c16="http://schemas.microsoft.com/office/drawing/2014/chart" uri="{C3380CC4-5D6E-409C-BE32-E72D297353CC}">
                  <c16:uniqueId val="{0000000C-8F11-4718-A26A-B6975BBB199F}"/>
                </c:ext>
              </c:extLst>
            </c:dLbl>
            <c:dLbl>
              <c:idx val="10"/>
              <c:delete val="1"/>
              <c:extLst>
                <c:ext xmlns:c15="http://schemas.microsoft.com/office/drawing/2012/chart" uri="{CE6537A1-D6FC-4f65-9D91-7224C49458BB}"/>
                <c:ext xmlns:c16="http://schemas.microsoft.com/office/drawing/2014/chart" uri="{C3380CC4-5D6E-409C-BE32-E72D297353CC}">
                  <c16:uniqueId val="{0000000D-8F11-4718-A26A-B6975BBB199F}"/>
                </c:ext>
              </c:extLst>
            </c:dLbl>
            <c:dLbl>
              <c:idx val="11"/>
              <c:delete val="1"/>
              <c:extLst>
                <c:ext xmlns:c15="http://schemas.microsoft.com/office/drawing/2012/chart" uri="{CE6537A1-D6FC-4f65-9D91-7224C49458BB}"/>
                <c:ext xmlns:c16="http://schemas.microsoft.com/office/drawing/2014/chart" uri="{C3380CC4-5D6E-409C-BE32-E72D297353CC}">
                  <c16:uniqueId val="{0000000E-8F11-4718-A26A-B6975BBB199F}"/>
                </c:ext>
              </c:extLst>
            </c:dLbl>
            <c:dLbl>
              <c:idx val="12"/>
              <c:delete val="1"/>
              <c:extLst>
                <c:ext xmlns:c15="http://schemas.microsoft.com/office/drawing/2012/chart" uri="{CE6537A1-D6FC-4f65-9D91-7224C49458BB}"/>
                <c:ext xmlns:c16="http://schemas.microsoft.com/office/drawing/2014/chart" uri="{C3380CC4-5D6E-409C-BE32-E72D297353CC}">
                  <c16:uniqueId val="{0000000F-8F11-4718-A26A-B6975BBB199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11-4718-A26A-B6975BBB199F}"/>
                </c:ext>
              </c:extLst>
            </c:dLbl>
            <c:dLbl>
              <c:idx val="14"/>
              <c:delete val="1"/>
              <c:extLst>
                <c:ext xmlns:c15="http://schemas.microsoft.com/office/drawing/2012/chart" uri="{CE6537A1-D6FC-4f65-9D91-7224C49458BB}"/>
                <c:ext xmlns:c16="http://schemas.microsoft.com/office/drawing/2014/chart" uri="{C3380CC4-5D6E-409C-BE32-E72D297353CC}">
                  <c16:uniqueId val="{00000011-8F11-4718-A26A-B6975BBB199F}"/>
                </c:ext>
              </c:extLst>
            </c:dLbl>
            <c:dLbl>
              <c:idx val="15"/>
              <c:delete val="1"/>
              <c:extLst>
                <c:ext xmlns:c15="http://schemas.microsoft.com/office/drawing/2012/chart" uri="{CE6537A1-D6FC-4f65-9D91-7224C49458BB}"/>
                <c:ext xmlns:c16="http://schemas.microsoft.com/office/drawing/2014/chart" uri="{C3380CC4-5D6E-409C-BE32-E72D297353CC}">
                  <c16:uniqueId val="{00000012-8F11-4718-A26A-B6975BBB199F}"/>
                </c:ext>
              </c:extLst>
            </c:dLbl>
            <c:dLbl>
              <c:idx val="16"/>
              <c:delete val="1"/>
              <c:extLst>
                <c:ext xmlns:c15="http://schemas.microsoft.com/office/drawing/2012/chart" uri="{CE6537A1-D6FC-4f65-9D91-7224C49458BB}"/>
                <c:ext xmlns:c16="http://schemas.microsoft.com/office/drawing/2014/chart" uri="{C3380CC4-5D6E-409C-BE32-E72D297353CC}">
                  <c16:uniqueId val="{00000013-8F11-4718-A26A-B6975BBB199F}"/>
                </c:ext>
              </c:extLst>
            </c:dLbl>
            <c:dLbl>
              <c:idx val="17"/>
              <c:delete val="1"/>
              <c:extLst>
                <c:ext xmlns:c15="http://schemas.microsoft.com/office/drawing/2012/chart" uri="{CE6537A1-D6FC-4f65-9D91-7224C49458BB}"/>
                <c:ext xmlns:c16="http://schemas.microsoft.com/office/drawing/2014/chart" uri="{C3380CC4-5D6E-409C-BE32-E72D297353CC}">
                  <c16:uniqueId val="{00000014-8F11-4718-A26A-B6975BBB199F}"/>
                </c:ext>
              </c:extLst>
            </c:dLbl>
            <c:dLbl>
              <c:idx val="18"/>
              <c:delete val="1"/>
              <c:extLst>
                <c:ext xmlns:c15="http://schemas.microsoft.com/office/drawing/2012/chart" uri="{CE6537A1-D6FC-4f65-9D91-7224C49458BB}"/>
                <c:ext xmlns:c16="http://schemas.microsoft.com/office/drawing/2014/chart" uri="{C3380CC4-5D6E-409C-BE32-E72D297353CC}">
                  <c16:uniqueId val="{00000015-8F11-4718-A26A-B6975BBB199F}"/>
                </c:ext>
              </c:extLst>
            </c:dLbl>
            <c:dLbl>
              <c:idx val="19"/>
              <c:delete val="1"/>
              <c:extLst>
                <c:ext xmlns:c15="http://schemas.microsoft.com/office/drawing/2012/chart" uri="{CE6537A1-D6FC-4f65-9D91-7224C49458BB}"/>
                <c:ext xmlns:c16="http://schemas.microsoft.com/office/drawing/2014/chart" uri="{C3380CC4-5D6E-409C-BE32-E72D297353CC}">
                  <c16:uniqueId val="{00000016-8F11-4718-A26A-B6975BBB199F}"/>
                </c:ext>
              </c:extLst>
            </c:dLbl>
            <c:dLbl>
              <c:idx val="20"/>
              <c:delete val="1"/>
              <c:extLst>
                <c:ext xmlns:c15="http://schemas.microsoft.com/office/drawing/2012/chart" uri="{CE6537A1-D6FC-4f65-9D91-7224C49458BB}"/>
                <c:ext xmlns:c16="http://schemas.microsoft.com/office/drawing/2014/chart" uri="{C3380CC4-5D6E-409C-BE32-E72D297353CC}">
                  <c16:uniqueId val="{00000017-8F11-4718-A26A-B6975BBB199F}"/>
                </c:ext>
              </c:extLst>
            </c:dLbl>
            <c:dLbl>
              <c:idx val="21"/>
              <c:delete val="1"/>
              <c:extLst>
                <c:ext xmlns:c15="http://schemas.microsoft.com/office/drawing/2012/chart" uri="{CE6537A1-D6FC-4f65-9D91-7224C49458BB}"/>
                <c:ext xmlns:c16="http://schemas.microsoft.com/office/drawing/2014/chart" uri="{C3380CC4-5D6E-409C-BE32-E72D297353CC}">
                  <c16:uniqueId val="{00000018-8F11-4718-A26A-B6975BBB199F}"/>
                </c:ext>
              </c:extLst>
            </c:dLbl>
            <c:dLbl>
              <c:idx val="22"/>
              <c:delete val="1"/>
              <c:extLst>
                <c:ext xmlns:c15="http://schemas.microsoft.com/office/drawing/2012/chart" uri="{CE6537A1-D6FC-4f65-9D91-7224C49458BB}"/>
                <c:ext xmlns:c16="http://schemas.microsoft.com/office/drawing/2014/chart" uri="{C3380CC4-5D6E-409C-BE32-E72D297353CC}">
                  <c16:uniqueId val="{00000019-8F11-4718-A26A-B6975BBB199F}"/>
                </c:ext>
              </c:extLst>
            </c:dLbl>
            <c:dLbl>
              <c:idx val="23"/>
              <c:delete val="1"/>
              <c:extLst>
                <c:ext xmlns:c15="http://schemas.microsoft.com/office/drawing/2012/chart" uri="{CE6537A1-D6FC-4f65-9D91-7224C49458BB}"/>
                <c:ext xmlns:c16="http://schemas.microsoft.com/office/drawing/2014/chart" uri="{C3380CC4-5D6E-409C-BE32-E72D297353CC}">
                  <c16:uniqueId val="{0000001A-8F11-4718-A26A-B6975BBB199F}"/>
                </c:ext>
              </c:extLst>
            </c:dLbl>
            <c:dLbl>
              <c:idx val="24"/>
              <c:delete val="1"/>
              <c:extLst>
                <c:ext xmlns:c15="http://schemas.microsoft.com/office/drawing/2012/chart" uri="{CE6537A1-D6FC-4f65-9D91-7224C49458BB}"/>
                <c:ext xmlns:c16="http://schemas.microsoft.com/office/drawing/2014/chart" uri="{C3380CC4-5D6E-409C-BE32-E72D297353CC}">
                  <c16:uniqueId val="{0000001B-8F11-4718-A26A-B6975BBB199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F11-4718-A26A-B6975BBB199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Reutlingen (664)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201688</v>
      </c>
      <c r="F11" s="238">
        <v>201135</v>
      </c>
      <c r="G11" s="238">
        <v>201284</v>
      </c>
      <c r="H11" s="238">
        <v>199009</v>
      </c>
      <c r="I11" s="265">
        <v>198624</v>
      </c>
      <c r="J11" s="263">
        <v>3064</v>
      </c>
      <c r="K11" s="266">
        <v>1.5426131786692443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14.60969418111142</v>
      </c>
      <c r="E13" s="115">
        <v>29466</v>
      </c>
      <c r="F13" s="114">
        <v>29049</v>
      </c>
      <c r="G13" s="114">
        <v>29246</v>
      </c>
      <c r="H13" s="114">
        <v>29329</v>
      </c>
      <c r="I13" s="140">
        <v>29054</v>
      </c>
      <c r="J13" s="115">
        <v>412</v>
      </c>
      <c r="K13" s="116">
        <v>1.4180491498588834</v>
      </c>
    </row>
    <row r="14" spans="1:255" ht="14.1" customHeight="1" x14ac:dyDescent="0.2">
      <c r="A14" s="306" t="s">
        <v>230</v>
      </c>
      <c r="B14" s="307"/>
      <c r="C14" s="308"/>
      <c r="D14" s="113">
        <v>57.125857760501368</v>
      </c>
      <c r="E14" s="115">
        <v>115216</v>
      </c>
      <c r="F14" s="114">
        <v>115229</v>
      </c>
      <c r="G14" s="114">
        <v>115470</v>
      </c>
      <c r="H14" s="114">
        <v>113450</v>
      </c>
      <c r="I14" s="140">
        <v>113588</v>
      </c>
      <c r="J14" s="115">
        <v>1628</v>
      </c>
      <c r="K14" s="116">
        <v>1.4332499911962531</v>
      </c>
    </row>
    <row r="15" spans="1:255" ht="14.1" customHeight="1" x14ac:dyDescent="0.2">
      <c r="A15" s="306" t="s">
        <v>231</v>
      </c>
      <c r="B15" s="307"/>
      <c r="C15" s="308"/>
      <c r="D15" s="113">
        <v>13.12373567093729</v>
      </c>
      <c r="E15" s="115">
        <v>26469</v>
      </c>
      <c r="F15" s="114">
        <v>26478</v>
      </c>
      <c r="G15" s="114">
        <v>26478</v>
      </c>
      <c r="H15" s="114">
        <v>26358</v>
      </c>
      <c r="I15" s="140">
        <v>26311</v>
      </c>
      <c r="J15" s="115">
        <v>158</v>
      </c>
      <c r="K15" s="116">
        <v>0.60050929269126985</v>
      </c>
    </row>
    <row r="16" spans="1:255" ht="14.1" customHeight="1" x14ac:dyDescent="0.2">
      <c r="A16" s="306" t="s">
        <v>232</v>
      </c>
      <c r="B16" s="307"/>
      <c r="C16" s="308"/>
      <c r="D16" s="113">
        <v>14.829836182618699</v>
      </c>
      <c r="E16" s="115">
        <v>29910</v>
      </c>
      <c r="F16" s="114">
        <v>29748</v>
      </c>
      <c r="G16" s="114">
        <v>29463</v>
      </c>
      <c r="H16" s="114">
        <v>29268</v>
      </c>
      <c r="I16" s="140">
        <v>29089</v>
      </c>
      <c r="J16" s="115">
        <v>821</v>
      </c>
      <c r="K16" s="116">
        <v>2.8223727182096323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0.96436079489111892</v>
      </c>
      <c r="E18" s="115">
        <v>1945</v>
      </c>
      <c r="F18" s="114">
        <v>978</v>
      </c>
      <c r="G18" s="114">
        <v>1005</v>
      </c>
      <c r="H18" s="114">
        <v>986</v>
      </c>
      <c r="I18" s="140">
        <v>987</v>
      </c>
      <c r="J18" s="115">
        <v>958</v>
      </c>
      <c r="K18" s="116">
        <v>97.061803444782171</v>
      </c>
    </row>
    <row r="19" spans="1:255" ht="14.1" customHeight="1" x14ac:dyDescent="0.2">
      <c r="A19" s="306" t="s">
        <v>235</v>
      </c>
      <c r="B19" s="307" t="s">
        <v>236</v>
      </c>
      <c r="C19" s="308"/>
      <c r="D19" s="113">
        <v>0.22410852405695927</v>
      </c>
      <c r="E19" s="115">
        <v>452</v>
      </c>
      <c r="F19" s="114">
        <v>442</v>
      </c>
      <c r="G19" s="114">
        <v>470</v>
      </c>
      <c r="H19" s="114">
        <v>451</v>
      </c>
      <c r="I19" s="140">
        <v>456</v>
      </c>
      <c r="J19" s="115">
        <v>-4</v>
      </c>
      <c r="K19" s="116">
        <v>-0.8771929824561403</v>
      </c>
    </row>
    <row r="20" spans="1:255" ht="14.1" customHeight="1" x14ac:dyDescent="0.2">
      <c r="A20" s="306">
        <v>12</v>
      </c>
      <c r="B20" s="307" t="s">
        <v>237</v>
      </c>
      <c r="C20" s="308"/>
      <c r="D20" s="113">
        <v>0.82553250565229463</v>
      </c>
      <c r="E20" s="115">
        <v>1665</v>
      </c>
      <c r="F20" s="114">
        <v>1632</v>
      </c>
      <c r="G20" s="114">
        <v>1683</v>
      </c>
      <c r="H20" s="114">
        <v>1658</v>
      </c>
      <c r="I20" s="140">
        <v>1619</v>
      </c>
      <c r="J20" s="115">
        <v>46</v>
      </c>
      <c r="K20" s="116">
        <v>2.8412600370599135</v>
      </c>
    </row>
    <row r="21" spans="1:255" ht="14.1" customHeight="1" x14ac:dyDescent="0.2">
      <c r="A21" s="306">
        <v>21</v>
      </c>
      <c r="B21" s="307" t="s">
        <v>238</v>
      </c>
      <c r="C21" s="308"/>
      <c r="D21" s="113">
        <v>0.13535758200785372</v>
      </c>
      <c r="E21" s="115">
        <v>273</v>
      </c>
      <c r="F21" s="114">
        <v>293</v>
      </c>
      <c r="G21" s="114">
        <v>287</v>
      </c>
      <c r="H21" s="114">
        <v>285</v>
      </c>
      <c r="I21" s="140">
        <v>283</v>
      </c>
      <c r="J21" s="115">
        <v>-10</v>
      </c>
      <c r="K21" s="116">
        <v>-3.5335689045936394</v>
      </c>
    </row>
    <row r="22" spans="1:255" ht="14.1" customHeight="1" x14ac:dyDescent="0.2">
      <c r="A22" s="306">
        <v>22</v>
      </c>
      <c r="B22" s="307" t="s">
        <v>239</v>
      </c>
      <c r="C22" s="308"/>
      <c r="D22" s="113">
        <v>1.7556820435524176</v>
      </c>
      <c r="E22" s="115">
        <v>3541</v>
      </c>
      <c r="F22" s="114">
        <v>3436</v>
      </c>
      <c r="G22" s="114">
        <v>3497</v>
      </c>
      <c r="H22" s="114">
        <v>3527</v>
      </c>
      <c r="I22" s="140">
        <v>3491</v>
      </c>
      <c r="J22" s="115">
        <v>50</v>
      </c>
      <c r="K22" s="116">
        <v>1.4322543683758235</v>
      </c>
    </row>
    <row r="23" spans="1:255" ht="14.1" customHeight="1" x14ac:dyDescent="0.2">
      <c r="A23" s="306">
        <v>23</v>
      </c>
      <c r="B23" s="307" t="s">
        <v>240</v>
      </c>
      <c r="C23" s="308"/>
      <c r="D23" s="113">
        <v>0.87908056007298396</v>
      </c>
      <c r="E23" s="115">
        <v>1773</v>
      </c>
      <c r="F23" s="114">
        <v>1785</v>
      </c>
      <c r="G23" s="114">
        <v>1820</v>
      </c>
      <c r="H23" s="114">
        <v>1814</v>
      </c>
      <c r="I23" s="140">
        <v>1810</v>
      </c>
      <c r="J23" s="115">
        <v>-37</v>
      </c>
      <c r="K23" s="116">
        <v>-2.0441988950276242</v>
      </c>
    </row>
    <row r="24" spans="1:255" ht="14.1" customHeight="1" x14ac:dyDescent="0.2">
      <c r="A24" s="306">
        <v>24</v>
      </c>
      <c r="B24" s="307" t="s">
        <v>241</v>
      </c>
      <c r="C24" s="308"/>
      <c r="D24" s="113">
        <v>3.9471857522510017</v>
      </c>
      <c r="E24" s="115">
        <v>7961</v>
      </c>
      <c r="F24" s="114">
        <v>8078</v>
      </c>
      <c r="G24" s="114">
        <v>8326</v>
      </c>
      <c r="H24" s="114">
        <v>8368</v>
      </c>
      <c r="I24" s="140">
        <v>8454</v>
      </c>
      <c r="J24" s="115">
        <v>-493</v>
      </c>
      <c r="K24" s="116">
        <v>-5.831559025313461</v>
      </c>
    </row>
    <row r="25" spans="1:255" ht="14.1" customHeight="1" x14ac:dyDescent="0.2">
      <c r="A25" s="306">
        <v>25</v>
      </c>
      <c r="B25" s="307" t="s">
        <v>242</v>
      </c>
      <c r="C25" s="308"/>
      <c r="D25" s="113">
        <v>6.5774860180080124</v>
      </c>
      <c r="E25" s="115">
        <v>13266</v>
      </c>
      <c r="F25" s="114">
        <v>13424</v>
      </c>
      <c r="G25" s="114">
        <v>13515</v>
      </c>
      <c r="H25" s="114">
        <v>13431</v>
      </c>
      <c r="I25" s="140">
        <v>13521</v>
      </c>
      <c r="J25" s="115">
        <v>-255</v>
      </c>
      <c r="K25" s="116">
        <v>-1.8859551808298203</v>
      </c>
    </row>
    <row r="26" spans="1:255" ht="14.1" customHeight="1" x14ac:dyDescent="0.2">
      <c r="A26" s="306">
        <v>26</v>
      </c>
      <c r="B26" s="307" t="s">
        <v>243</v>
      </c>
      <c r="C26" s="308"/>
      <c r="D26" s="113">
        <v>2.6268295585260404</v>
      </c>
      <c r="E26" s="115">
        <v>5298</v>
      </c>
      <c r="F26" s="114">
        <v>5393</v>
      </c>
      <c r="G26" s="114">
        <v>5392</v>
      </c>
      <c r="H26" s="114">
        <v>5371</v>
      </c>
      <c r="I26" s="140">
        <v>5378</v>
      </c>
      <c r="J26" s="115">
        <v>-80</v>
      </c>
      <c r="K26" s="116">
        <v>-1.4875418371141689</v>
      </c>
    </row>
    <row r="27" spans="1:255" ht="14.1" customHeight="1" x14ac:dyDescent="0.2">
      <c r="A27" s="306">
        <v>27</v>
      </c>
      <c r="B27" s="307" t="s">
        <v>244</v>
      </c>
      <c r="C27" s="308"/>
      <c r="D27" s="113">
        <v>4.8867557812066158</v>
      </c>
      <c r="E27" s="115">
        <v>9856</v>
      </c>
      <c r="F27" s="114">
        <v>9844</v>
      </c>
      <c r="G27" s="114">
        <v>9853</v>
      </c>
      <c r="H27" s="114">
        <v>9715</v>
      </c>
      <c r="I27" s="140">
        <v>9621</v>
      </c>
      <c r="J27" s="115">
        <v>235</v>
      </c>
      <c r="K27" s="116">
        <v>2.4425735370543604</v>
      </c>
    </row>
    <row r="28" spans="1:255" ht="14.1" customHeight="1" x14ac:dyDescent="0.2">
      <c r="A28" s="306">
        <v>28</v>
      </c>
      <c r="B28" s="307" t="s">
        <v>245</v>
      </c>
      <c r="C28" s="308"/>
      <c r="D28" s="113">
        <v>1.2930863511959065</v>
      </c>
      <c r="E28" s="115">
        <v>2608</v>
      </c>
      <c r="F28" s="114">
        <v>2614</v>
      </c>
      <c r="G28" s="114">
        <v>2638</v>
      </c>
      <c r="H28" s="114">
        <v>2625</v>
      </c>
      <c r="I28" s="140">
        <v>2645</v>
      </c>
      <c r="J28" s="115">
        <v>-37</v>
      </c>
      <c r="K28" s="116">
        <v>-1.3988657844990549</v>
      </c>
    </row>
    <row r="29" spans="1:255" ht="14.1" customHeight="1" x14ac:dyDescent="0.2">
      <c r="A29" s="306">
        <v>29</v>
      </c>
      <c r="B29" s="307" t="s">
        <v>246</v>
      </c>
      <c r="C29" s="308"/>
      <c r="D29" s="113">
        <v>1.9787989369719567</v>
      </c>
      <c r="E29" s="115">
        <v>3991</v>
      </c>
      <c r="F29" s="114">
        <v>4091</v>
      </c>
      <c r="G29" s="114">
        <v>4093</v>
      </c>
      <c r="H29" s="114">
        <v>4060</v>
      </c>
      <c r="I29" s="140">
        <v>4029</v>
      </c>
      <c r="J29" s="115">
        <v>-38</v>
      </c>
      <c r="K29" s="116">
        <v>-0.9431620749565649</v>
      </c>
    </row>
    <row r="30" spans="1:255" ht="14.1" customHeight="1" x14ac:dyDescent="0.2">
      <c r="A30" s="306" t="s">
        <v>247</v>
      </c>
      <c r="B30" s="307" t="s">
        <v>248</v>
      </c>
      <c r="C30" s="308"/>
      <c r="D30" s="113">
        <v>0.68720003173218036</v>
      </c>
      <c r="E30" s="115">
        <v>1386</v>
      </c>
      <c r="F30" s="114">
        <v>1427</v>
      </c>
      <c r="G30" s="114">
        <v>1449</v>
      </c>
      <c r="H30" s="114">
        <v>1414</v>
      </c>
      <c r="I30" s="140">
        <v>1426</v>
      </c>
      <c r="J30" s="115">
        <v>-40</v>
      </c>
      <c r="K30" s="116">
        <v>-2.8050490883590462</v>
      </c>
    </row>
    <row r="31" spans="1:255" ht="14.1" customHeight="1" x14ac:dyDescent="0.2">
      <c r="A31" s="306" t="s">
        <v>249</v>
      </c>
      <c r="B31" s="307" t="s">
        <v>250</v>
      </c>
      <c r="C31" s="308"/>
      <c r="D31" s="113">
        <v>1.2603625401610408</v>
      </c>
      <c r="E31" s="115">
        <v>2542</v>
      </c>
      <c r="F31" s="114">
        <v>2602</v>
      </c>
      <c r="G31" s="114">
        <v>2581</v>
      </c>
      <c r="H31" s="114">
        <v>2582</v>
      </c>
      <c r="I31" s="140">
        <v>2539</v>
      </c>
      <c r="J31" s="115">
        <v>3</v>
      </c>
      <c r="K31" s="116">
        <v>0.11815675462780623</v>
      </c>
    </row>
    <row r="32" spans="1:255" ht="14.1" customHeight="1" x14ac:dyDescent="0.2">
      <c r="A32" s="306">
        <v>31</v>
      </c>
      <c r="B32" s="307" t="s">
        <v>251</v>
      </c>
      <c r="C32" s="308"/>
      <c r="D32" s="113">
        <v>0.74768950061481099</v>
      </c>
      <c r="E32" s="115">
        <v>1508</v>
      </c>
      <c r="F32" s="114">
        <v>1491</v>
      </c>
      <c r="G32" s="114">
        <v>1561</v>
      </c>
      <c r="H32" s="114">
        <v>1532</v>
      </c>
      <c r="I32" s="140">
        <v>1528</v>
      </c>
      <c r="J32" s="115">
        <v>-20</v>
      </c>
      <c r="K32" s="116">
        <v>-1.3089005235602094</v>
      </c>
    </row>
    <row r="33" spans="1:11" ht="14.1" customHeight="1" x14ac:dyDescent="0.2">
      <c r="A33" s="306">
        <v>32</v>
      </c>
      <c r="B33" s="307" t="s">
        <v>252</v>
      </c>
      <c r="C33" s="308"/>
      <c r="D33" s="113">
        <v>1.3431636983856252</v>
      </c>
      <c r="E33" s="115">
        <v>2709</v>
      </c>
      <c r="F33" s="114">
        <v>2648</v>
      </c>
      <c r="G33" s="114">
        <v>2729</v>
      </c>
      <c r="H33" s="114">
        <v>2690</v>
      </c>
      <c r="I33" s="140">
        <v>2627</v>
      </c>
      <c r="J33" s="115">
        <v>82</v>
      </c>
      <c r="K33" s="116">
        <v>3.1214312904453752</v>
      </c>
    </row>
    <row r="34" spans="1:11" ht="14.1" customHeight="1" x14ac:dyDescent="0.2">
      <c r="A34" s="306">
        <v>33</v>
      </c>
      <c r="B34" s="307" t="s">
        <v>253</v>
      </c>
      <c r="C34" s="308"/>
      <c r="D34" s="113">
        <v>1.6599896870413708</v>
      </c>
      <c r="E34" s="115">
        <v>3348</v>
      </c>
      <c r="F34" s="114">
        <v>3331</v>
      </c>
      <c r="G34" s="114">
        <v>3397</v>
      </c>
      <c r="H34" s="114">
        <v>3340</v>
      </c>
      <c r="I34" s="140">
        <v>3326</v>
      </c>
      <c r="J34" s="115">
        <v>22</v>
      </c>
      <c r="K34" s="116">
        <v>0.66145520144317493</v>
      </c>
    </row>
    <row r="35" spans="1:11" ht="14.1" customHeight="1" x14ac:dyDescent="0.2">
      <c r="A35" s="306">
        <v>34</v>
      </c>
      <c r="B35" s="307" t="s">
        <v>254</v>
      </c>
      <c r="C35" s="308"/>
      <c r="D35" s="113">
        <v>1.7864225933124429</v>
      </c>
      <c r="E35" s="115">
        <v>3603</v>
      </c>
      <c r="F35" s="114">
        <v>3628</v>
      </c>
      <c r="G35" s="114">
        <v>3645</v>
      </c>
      <c r="H35" s="114">
        <v>3621</v>
      </c>
      <c r="I35" s="140">
        <v>3623</v>
      </c>
      <c r="J35" s="115">
        <v>-20</v>
      </c>
      <c r="K35" s="116">
        <v>-0.55202870549268557</v>
      </c>
    </row>
    <row r="36" spans="1:11" ht="14.1" customHeight="1" x14ac:dyDescent="0.2">
      <c r="A36" s="306">
        <v>41</v>
      </c>
      <c r="B36" s="307" t="s">
        <v>255</v>
      </c>
      <c r="C36" s="308"/>
      <c r="D36" s="113">
        <v>1.3030026575701084</v>
      </c>
      <c r="E36" s="115">
        <v>2628</v>
      </c>
      <c r="F36" s="114">
        <v>2682</v>
      </c>
      <c r="G36" s="114">
        <v>2646</v>
      </c>
      <c r="H36" s="114">
        <v>2659</v>
      </c>
      <c r="I36" s="140">
        <v>2660</v>
      </c>
      <c r="J36" s="115">
        <v>-32</v>
      </c>
      <c r="K36" s="116">
        <v>-1.2030075187969924</v>
      </c>
    </row>
    <row r="37" spans="1:11" ht="14.1" customHeight="1" x14ac:dyDescent="0.2">
      <c r="A37" s="306">
        <v>42</v>
      </c>
      <c r="B37" s="307" t="s">
        <v>256</v>
      </c>
      <c r="C37" s="308"/>
      <c r="D37" s="113">
        <v>0.12792035222720241</v>
      </c>
      <c r="E37" s="115">
        <v>258</v>
      </c>
      <c r="F37" s="114">
        <v>250</v>
      </c>
      <c r="G37" s="114">
        <v>242</v>
      </c>
      <c r="H37" s="114">
        <v>239</v>
      </c>
      <c r="I37" s="140">
        <v>234</v>
      </c>
      <c r="J37" s="115">
        <v>24</v>
      </c>
      <c r="K37" s="116">
        <v>10.256410256410257</v>
      </c>
    </row>
    <row r="38" spans="1:11" ht="14.1" customHeight="1" x14ac:dyDescent="0.2">
      <c r="A38" s="306">
        <v>43</v>
      </c>
      <c r="B38" s="307" t="s">
        <v>257</v>
      </c>
      <c r="C38" s="308"/>
      <c r="D38" s="113">
        <v>2.22521915037087</v>
      </c>
      <c r="E38" s="115">
        <v>4488</v>
      </c>
      <c r="F38" s="114">
        <v>4511</v>
      </c>
      <c r="G38" s="114">
        <v>4465</v>
      </c>
      <c r="H38" s="114">
        <v>4296</v>
      </c>
      <c r="I38" s="140">
        <v>4262</v>
      </c>
      <c r="J38" s="115">
        <v>226</v>
      </c>
      <c r="K38" s="116">
        <v>5.3026748005631159</v>
      </c>
    </row>
    <row r="39" spans="1:11" ht="14.1" customHeight="1" x14ac:dyDescent="0.2">
      <c r="A39" s="306">
        <v>51</v>
      </c>
      <c r="B39" s="307" t="s">
        <v>258</v>
      </c>
      <c r="C39" s="308"/>
      <c r="D39" s="113">
        <v>4.4965491253817778</v>
      </c>
      <c r="E39" s="115">
        <v>9069</v>
      </c>
      <c r="F39" s="114">
        <v>9062</v>
      </c>
      <c r="G39" s="114">
        <v>9064</v>
      </c>
      <c r="H39" s="114">
        <v>8938</v>
      </c>
      <c r="I39" s="140">
        <v>8994</v>
      </c>
      <c r="J39" s="115">
        <v>75</v>
      </c>
      <c r="K39" s="116">
        <v>0.83388925950633752</v>
      </c>
    </row>
    <row r="40" spans="1:11" ht="14.1" customHeight="1" x14ac:dyDescent="0.2">
      <c r="A40" s="306" t="s">
        <v>259</v>
      </c>
      <c r="B40" s="307" t="s">
        <v>260</v>
      </c>
      <c r="C40" s="308"/>
      <c r="D40" s="113">
        <v>3.9228908016342072</v>
      </c>
      <c r="E40" s="115">
        <v>7912</v>
      </c>
      <c r="F40" s="114">
        <v>7902</v>
      </c>
      <c r="G40" s="114">
        <v>7898</v>
      </c>
      <c r="H40" s="114">
        <v>7840</v>
      </c>
      <c r="I40" s="140">
        <v>7902</v>
      </c>
      <c r="J40" s="115">
        <v>10</v>
      </c>
      <c r="K40" s="116">
        <v>0.12655024044545685</v>
      </c>
    </row>
    <row r="41" spans="1:11" ht="14.1" customHeight="1" x14ac:dyDescent="0.2">
      <c r="A41" s="306"/>
      <c r="B41" s="307" t="s">
        <v>261</v>
      </c>
      <c r="C41" s="308"/>
      <c r="D41" s="113">
        <v>3.1062829717186942</v>
      </c>
      <c r="E41" s="115">
        <v>6265</v>
      </c>
      <c r="F41" s="114">
        <v>6247</v>
      </c>
      <c r="G41" s="114">
        <v>6289</v>
      </c>
      <c r="H41" s="114">
        <v>6273</v>
      </c>
      <c r="I41" s="140">
        <v>6316</v>
      </c>
      <c r="J41" s="115">
        <v>-51</v>
      </c>
      <c r="K41" s="116">
        <v>-0.80747308423052566</v>
      </c>
    </row>
    <row r="42" spans="1:11" ht="14.1" customHeight="1" x14ac:dyDescent="0.2">
      <c r="A42" s="306">
        <v>52</v>
      </c>
      <c r="B42" s="307" t="s">
        <v>262</v>
      </c>
      <c r="C42" s="308"/>
      <c r="D42" s="113">
        <v>2.2579429614057358</v>
      </c>
      <c r="E42" s="115">
        <v>4554</v>
      </c>
      <c r="F42" s="114">
        <v>4560</v>
      </c>
      <c r="G42" s="114">
        <v>4584</v>
      </c>
      <c r="H42" s="114">
        <v>4485</v>
      </c>
      <c r="I42" s="140">
        <v>4439</v>
      </c>
      <c r="J42" s="115">
        <v>115</v>
      </c>
      <c r="K42" s="116">
        <v>2.5906735751295336</v>
      </c>
    </row>
    <row r="43" spans="1:11" ht="14.1" customHeight="1" x14ac:dyDescent="0.2">
      <c r="A43" s="306" t="s">
        <v>263</v>
      </c>
      <c r="B43" s="307" t="s">
        <v>264</v>
      </c>
      <c r="C43" s="308"/>
      <c r="D43" s="113">
        <v>1.9480583872119313</v>
      </c>
      <c r="E43" s="115">
        <v>3929</v>
      </c>
      <c r="F43" s="114">
        <v>3972</v>
      </c>
      <c r="G43" s="114">
        <v>3977</v>
      </c>
      <c r="H43" s="114">
        <v>3877</v>
      </c>
      <c r="I43" s="140">
        <v>3819</v>
      </c>
      <c r="J43" s="115">
        <v>110</v>
      </c>
      <c r="K43" s="116">
        <v>2.8803351662738939</v>
      </c>
    </row>
    <row r="44" spans="1:11" ht="14.1" customHeight="1" x14ac:dyDescent="0.2">
      <c r="A44" s="306">
        <v>53</v>
      </c>
      <c r="B44" s="307" t="s">
        <v>265</v>
      </c>
      <c r="C44" s="308"/>
      <c r="D44" s="113">
        <v>0.58208718416564198</v>
      </c>
      <c r="E44" s="115">
        <v>1174</v>
      </c>
      <c r="F44" s="114">
        <v>1151</v>
      </c>
      <c r="G44" s="114">
        <v>1171</v>
      </c>
      <c r="H44" s="114">
        <v>1165</v>
      </c>
      <c r="I44" s="140">
        <v>1142</v>
      </c>
      <c r="J44" s="115">
        <v>32</v>
      </c>
      <c r="K44" s="116">
        <v>2.8021015761821366</v>
      </c>
    </row>
    <row r="45" spans="1:11" ht="14.1" customHeight="1" x14ac:dyDescent="0.2">
      <c r="A45" s="306" t="s">
        <v>266</v>
      </c>
      <c r="B45" s="307" t="s">
        <v>267</v>
      </c>
      <c r="C45" s="308"/>
      <c r="D45" s="113">
        <v>0.51911863868946095</v>
      </c>
      <c r="E45" s="115">
        <v>1047</v>
      </c>
      <c r="F45" s="114">
        <v>1028</v>
      </c>
      <c r="G45" s="114">
        <v>1047</v>
      </c>
      <c r="H45" s="114">
        <v>1045</v>
      </c>
      <c r="I45" s="140">
        <v>1020</v>
      </c>
      <c r="J45" s="115">
        <v>27</v>
      </c>
      <c r="K45" s="116">
        <v>2.6470588235294117</v>
      </c>
    </row>
    <row r="46" spans="1:11" ht="14.1" customHeight="1" x14ac:dyDescent="0.2">
      <c r="A46" s="306">
        <v>54</v>
      </c>
      <c r="B46" s="307" t="s">
        <v>268</v>
      </c>
      <c r="C46" s="308"/>
      <c r="D46" s="113">
        <v>2.3556185791916229</v>
      </c>
      <c r="E46" s="115">
        <v>4751</v>
      </c>
      <c r="F46" s="114">
        <v>4756</v>
      </c>
      <c r="G46" s="114">
        <v>4801</v>
      </c>
      <c r="H46" s="114">
        <v>4707</v>
      </c>
      <c r="I46" s="140">
        <v>4590</v>
      </c>
      <c r="J46" s="115">
        <v>161</v>
      </c>
      <c r="K46" s="116">
        <v>3.5076252723311545</v>
      </c>
    </row>
    <row r="47" spans="1:11" ht="14.1" customHeight="1" x14ac:dyDescent="0.2">
      <c r="A47" s="306">
        <v>61</v>
      </c>
      <c r="B47" s="307" t="s">
        <v>269</v>
      </c>
      <c r="C47" s="308"/>
      <c r="D47" s="113">
        <v>3.2927095315536867</v>
      </c>
      <c r="E47" s="115">
        <v>6641</v>
      </c>
      <c r="F47" s="114">
        <v>6603</v>
      </c>
      <c r="G47" s="114">
        <v>6585</v>
      </c>
      <c r="H47" s="114">
        <v>6415</v>
      </c>
      <c r="I47" s="140">
        <v>6408</v>
      </c>
      <c r="J47" s="115">
        <v>233</v>
      </c>
      <c r="K47" s="116">
        <v>3.6360799001248441</v>
      </c>
    </row>
    <row r="48" spans="1:11" ht="14.1" customHeight="1" x14ac:dyDescent="0.2">
      <c r="A48" s="306">
        <v>62</v>
      </c>
      <c r="B48" s="307" t="s">
        <v>270</v>
      </c>
      <c r="C48" s="308"/>
      <c r="D48" s="113">
        <v>6.529887747411844</v>
      </c>
      <c r="E48" s="115">
        <v>13170</v>
      </c>
      <c r="F48" s="114">
        <v>13277</v>
      </c>
      <c r="G48" s="114">
        <v>13234</v>
      </c>
      <c r="H48" s="114">
        <v>13091</v>
      </c>
      <c r="I48" s="140">
        <v>13121</v>
      </c>
      <c r="J48" s="115">
        <v>49</v>
      </c>
      <c r="K48" s="116">
        <v>0.37344714579681426</v>
      </c>
    </row>
    <row r="49" spans="1:11" ht="14.1" customHeight="1" x14ac:dyDescent="0.2">
      <c r="A49" s="306">
        <v>63</v>
      </c>
      <c r="B49" s="307" t="s">
        <v>271</v>
      </c>
      <c r="C49" s="308"/>
      <c r="D49" s="113">
        <v>1.7864225933124429</v>
      </c>
      <c r="E49" s="115">
        <v>3603</v>
      </c>
      <c r="F49" s="114">
        <v>3697</v>
      </c>
      <c r="G49" s="114">
        <v>3718</v>
      </c>
      <c r="H49" s="114">
        <v>3643</v>
      </c>
      <c r="I49" s="140">
        <v>3565</v>
      </c>
      <c r="J49" s="115">
        <v>38</v>
      </c>
      <c r="K49" s="116">
        <v>1.0659186535764376</v>
      </c>
    </row>
    <row r="50" spans="1:11" ht="14.1" customHeight="1" x14ac:dyDescent="0.2">
      <c r="A50" s="306" t="s">
        <v>272</v>
      </c>
      <c r="B50" s="307" t="s">
        <v>273</v>
      </c>
      <c r="C50" s="308"/>
      <c r="D50" s="113">
        <v>0.31831343461187578</v>
      </c>
      <c r="E50" s="115">
        <v>642</v>
      </c>
      <c r="F50" s="114">
        <v>659</v>
      </c>
      <c r="G50" s="114">
        <v>661</v>
      </c>
      <c r="H50" s="114">
        <v>652</v>
      </c>
      <c r="I50" s="140">
        <v>665</v>
      </c>
      <c r="J50" s="115">
        <v>-23</v>
      </c>
      <c r="K50" s="116">
        <v>-3.4586466165413534</v>
      </c>
    </row>
    <row r="51" spans="1:11" ht="14.1" customHeight="1" x14ac:dyDescent="0.2">
      <c r="A51" s="306" t="s">
        <v>274</v>
      </c>
      <c r="B51" s="307" t="s">
        <v>275</v>
      </c>
      <c r="C51" s="308"/>
      <c r="D51" s="113">
        <v>1.2197056840268137</v>
      </c>
      <c r="E51" s="115">
        <v>2460</v>
      </c>
      <c r="F51" s="114">
        <v>2519</v>
      </c>
      <c r="G51" s="114">
        <v>2520</v>
      </c>
      <c r="H51" s="114">
        <v>2463</v>
      </c>
      <c r="I51" s="140">
        <v>2403</v>
      </c>
      <c r="J51" s="115">
        <v>57</v>
      </c>
      <c r="K51" s="116">
        <v>2.3720349563046192</v>
      </c>
    </row>
    <row r="52" spans="1:11" ht="14.1" customHeight="1" x14ac:dyDescent="0.2">
      <c r="A52" s="306">
        <v>71</v>
      </c>
      <c r="B52" s="307" t="s">
        <v>276</v>
      </c>
      <c r="C52" s="308"/>
      <c r="D52" s="113">
        <v>12.570405775256832</v>
      </c>
      <c r="E52" s="115">
        <v>25353</v>
      </c>
      <c r="F52" s="114">
        <v>25352</v>
      </c>
      <c r="G52" s="114">
        <v>25365</v>
      </c>
      <c r="H52" s="114">
        <v>25096</v>
      </c>
      <c r="I52" s="140">
        <v>25059</v>
      </c>
      <c r="J52" s="115">
        <v>294</v>
      </c>
      <c r="K52" s="116">
        <v>1.173231174428349</v>
      </c>
    </row>
    <row r="53" spans="1:11" ht="14.1" customHeight="1" x14ac:dyDescent="0.2">
      <c r="A53" s="306" t="s">
        <v>277</v>
      </c>
      <c r="B53" s="307" t="s">
        <v>278</v>
      </c>
      <c r="C53" s="308"/>
      <c r="D53" s="113">
        <v>5.5957716869620402</v>
      </c>
      <c r="E53" s="115">
        <v>11286</v>
      </c>
      <c r="F53" s="114">
        <v>11240</v>
      </c>
      <c r="G53" s="114">
        <v>11231</v>
      </c>
      <c r="H53" s="114">
        <v>10966</v>
      </c>
      <c r="I53" s="140">
        <v>10942</v>
      </c>
      <c r="J53" s="115">
        <v>344</v>
      </c>
      <c r="K53" s="116">
        <v>3.1438493876804974</v>
      </c>
    </row>
    <row r="54" spans="1:11" ht="14.1" customHeight="1" x14ac:dyDescent="0.2">
      <c r="A54" s="306" t="s">
        <v>279</v>
      </c>
      <c r="B54" s="307" t="s">
        <v>280</v>
      </c>
      <c r="C54" s="308"/>
      <c r="D54" s="113">
        <v>5.8114513506009278</v>
      </c>
      <c r="E54" s="115">
        <v>11721</v>
      </c>
      <c r="F54" s="114">
        <v>11780</v>
      </c>
      <c r="G54" s="114">
        <v>11785</v>
      </c>
      <c r="H54" s="114">
        <v>11813</v>
      </c>
      <c r="I54" s="140">
        <v>11801</v>
      </c>
      <c r="J54" s="115">
        <v>-80</v>
      </c>
      <c r="K54" s="116">
        <v>-0.67790865180916871</v>
      </c>
    </row>
    <row r="55" spans="1:11" ht="14.1" customHeight="1" x14ac:dyDescent="0.2">
      <c r="A55" s="306">
        <v>72</v>
      </c>
      <c r="B55" s="307" t="s">
        <v>281</v>
      </c>
      <c r="C55" s="308"/>
      <c r="D55" s="113">
        <v>3.4037721629447462</v>
      </c>
      <c r="E55" s="115">
        <v>6865</v>
      </c>
      <c r="F55" s="114">
        <v>6935</v>
      </c>
      <c r="G55" s="114">
        <v>6960</v>
      </c>
      <c r="H55" s="114">
        <v>6865</v>
      </c>
      <c r="I55" s="140">
        <v>6909</v>
      </c>
      <c r="J55" s="115">
        <v>-44</v>
      </c>
      <c r="K55" s="116">
        <v>-0.636850484874801</v>
      </c>
    </row>
    <row r="56" spans="1:11" ht="14.1" customHeight="1" x14ac:dyDescent="0.2">
      <c r="A56" s="306" t="s">
        <v>282</v>
      </c>
      <c r="B56" s="307" t="s">
        <v>283</v>
      </c>
      <c r="C56" s="308"/>
      <c r="D56" s="113">
        <v>1.6887469755265558</v>
      </c>
      <c r="E56" s="115">
        <v>3406</v>
      </c>
      <c r="F56" s="114">
        <v>3475</v>
      </c>
      <c r="G56" s="114">
        <v>3509</v>
      </c>
      <c r="H56" s="114">
        <v>3439</v>
      </c>
      <c r="I56" s="140">
        <v>3493</v>
      </c>
      <c r="J56" s="115">
        <v>-87</v>
      </c>
      <c r="K56" s="116">
        <v>-2.4906956770684228</v>
      </c>
    </row>
    <row r="57" spans="1:11" ht="14.1" customHeight="1" x14ac:dyDescent="0.2">
      <c r="A57" s="306" t="s">
        <v>284</v>
      </c>
      <c r="B57" s="307" t="s">
        <v>285</v>
      </c>
      <c r="C57" s="308"/>
      <c r="D57" s="113">
        <v>1.19838562532228</v>
      </c>
      <c r="E57" s="115">
        <v>2417</v>
      </c>
      <c r="F57" s="114">
        <v>2425</v>
      </c>
      <c r="G57" s="114">
        <v>2421</v>
      </c>
      <c r="H57" s="114">
        <v>2406</v>
      </c>
      <c r="I57" s="140">
        <v>2389</v>
      </c>
      <c r="J57" s="115">
        <v>28</v>
      </c>
      <c r="K57" s="116">
        <v>1.1720385098367518</v>
      </c>
    </row>
    <row r="58" spans="1:11" ht="14.1" customHeight="1" x14ac:dyDescent="0.2">
      <c r="A58" s="306">
        <v>73</v>
      </c>
      <c r="B58" s="307" t="s">
        <v>286</v>
      </c>
      <c r="C58" s="308"/>
      <c r="D58" s="113">
        <v>3.7077069533140294</v>
      </c>
      <c r="E58" s="115">
        <v>7478</v>
      </c>
      <c r="F58" s="114">
        <v>7402</v>
      </c>
      <c r="G58" s="114">
        <v>7384</v>
      </c>
      <c r="H58" s="114">
        <v>7180</v>
      </c>
      <c r="I58" s="140">
        <v>7162</v>
      </c>
      <c r="J58" s="115">
        <v>316</v>
      </c>
      <c r="K58" s="116">
        <v>4.4121753700083772</v>
      </c>
    </row>
    <row r="59" spans="1:11" ht="14.1" customHeight="1" x14ac:dyDescent="0.2">
      <c r="A59" s="306" t="s">
        <v>287</v>
      </c>
      <c r="B59" s="307" t="s">
        <v>288</v>
      </c>
      <c r="C59" s="308"/>
      <c r="D59" s="113">
        <v>2.8940740153107769</v>
      </c>
      <c r="E59" s="115">
        <v>5837</v>
      </c>
      <c r="F59" s="114">
        <v>5738</v>
      </c>
      <c r="G59" s="114">
        <v>5713</v>
      </c>
      <c r="H59" s="114">
        <v>5554</v>
      </c>
      <c r="I59" s="140">
        <v>5549</v>
      </c>
      <c r="J59" s="115">
        <v>288</v>
      </c>
      <c r="K59" s="116">
        <v>5.1901243467291405</v>
      </c>
    </row>
    <row r="60" spans="1:11" ht="14.1" customHeight="1" x14ac:dyDescent="0.2">
      <c r="A60" s="306">
        <v>81</v>
      </c>
      <c r="B60" s="307" t="s">
        <v>289</v>
      </c>
      <c r="C60" s="308"/>
      <c r="D60" s="113">
        <v>9.4304073618658517</v>
      </c>
      <c r="E60" s="115">
        <v>19020</v>
      </c>
      <c r="F60" s="114">
        <v>19065</v>
      </c>
      <c r="G60" s="114">
        <v>18862</v>
      </c>
      <c r="H60" s="114">
        <v>18790</v>
      </c>
      <c r="I60" s="140">
        <v>18776</v>
      </c>
      <c r="J60" s="115">
        <v>244</v>
      </c>
      <c r="K60" s="116">
        <v>1.2995313165743503</v>
      </c>
    </row>
    <row r="61" spans="1:11" ht="14.1" customHeight="1" x14ac:dyDescent="0.2">
      <c r="A61" s="306" t="s">
        <v>290</v>
      </c>
      <c r="B61" s="307" t="s">
        <v>291</v>
      </c>
      <c r="C61" s="308"/>
      <c r="D61" s="113">
        <v>2.101265320693348</v>
      </c>
      <c r="E61" s="115">
        <v>4238</v>
      </c>
      <c r="F61" s="114">
        <v>4233</v>
      </c>
      <c r="G61" s="114">
        <v>4265</v>
      </c>
      <c r="H61" s="114">
        <v>4113</v>
      </c>
      <c r="I61" s="140">
        <v>4116</v>
      </c>
      <c r="J61" s="115">
        <v>122</v>
      </c>
      <c r="K61" s="116">
        <v>2.9640427599611274</v>
      </c>
    </row>
    <row r="62" spans="1:11" ht="14.1" customHeight="1" x14ac:dyDescent="0.2">
      <c r="A62" s="306" t="s">
        <v>292</v>
      </c>
      <c r="B62" s="307" t="s">
        <v>293</v>
      </c>
      <c r="C62" s="308"/>
      <c r="D62" s="113">
        <v>4.1172504065685613</v>
      </c>
      <c r="E62" s="115">
        <v>8304</v>
      </c>
      <c r="F62" s="114">
        <v>8409</v>
      </c>
      <c r="G62" s="114">
        <v>8239</v>
      </c>
      <c r="H62" s="114">
        <v>8209</v>
      </c>
      <c r="I62" s="140">
        <v>8219</v>
      </c>
      <c r="J62" s="115">
        <v>85</v>
      </c>
      <c r="K62" s="116">
        <v>1.0341890740966053</v>
      </c>
    </row>
    <row r="63" spans="1:11" ht="14.1" customHeight="1" x14ac:dyDescent="0.2">
      <c r="A63" s="306"/>
      <c r="B63" s="307" t="s">
        <v>294</v>
      </c>
      <c r="C63" s="308"/>
      <c r="D63" s="113">
        <v>3.6001150291539408</v>
      </c>
      <c r="E63" s="115">
        <v>7261</v>
      </c>
      <c r="F63" s="114">
        <v>7346</v>
      </c>
      <c r="G63" s="114">
        <v>7235</v>
      </c>
      <c r="H63" s="114">
        <v>7200</v>
      </c>
      <c r="I63" s="140">
        <v>7217</v>
      </c>
      <c r="J63" s="115">
        <v>44</v>
      </c>
      <c r="K63" s="116">
        <v>0.60967160870167658</v>
      </c>
    </row>
    <row r="64" spans="1:11" ht="14.1" customHeight="1" x14ac:dyDescent="0.2">
      <c r="A64" s="306" t="s">
        <v>295</v>
      </c>
      <c r="B64" s="307" t="s">
        <v>296</v>
      </c>
      <c r="C64" s="308"/>
      <c r="D64" s="113">
        <v>1.2360675895442466</v>
      </c>
      <c r="E64" s="115">
        <v>2493</v>
      </c>
      <c r="F64" s="114">
        <v>2434</v>
      </c>
      <c r="G64" s="114">
        <v>2420</v>
      </c>
      <c r="H64" s="114">
        <v>2383</v>
      </c>
      <c r="I64" s="140">
        <v>2370</v>
      </c>
      <c r="J64" s="115">
        <v>123</v>
      </c>
      <c r="K64" s="116">
        <v>5.1898734177215191</v>
      </c>
    </row>
    <row r="65" spans="1:11" ht="14.1" customHeight="1" x14ac:dyDescent="0.2">
      <c r="A65" s="306" t="s">
        <v>297</v>
      </c>
      <c r="B65" s="307" t="s">
        <v>298</v>
      </c>
      <c r="C65" s="308"/>
      <c r="D65" s="113">
        <v>0.82751576692713502</v>
      </c>
      <c r="E65" s="115">
        <v>1669</v>
      </c>
      <c r="F65" s="114">
        <v>1658</v>
      </c>
      <c r="G65" s="114">
        <v>1635</v>
      </c>
      <c r="H65" s="114">
        <v>1653</v>
      </c>
      <c r="I65" s="140">
        <v>1644</v>
      </c>
      <c r="J65" s="115">
        <v>25</v>
      </c>
      <c r="K65" s="116">
        <v>1.5206812652068127</v>
      </c>
    </row>
    <row r="66" spans="1:11" ht="14.1" customHeight="1" x14ac:dyDescent="0.2">
      <c r="A66" s="306">
        <v>82</v>
      </c>
      <c r="B66" s="307" t="s">
        <v>299</v>
      </c>
      <c r="C66" s="308"/>
      <c r="D66" s="113">
        <v>2.7205386537622465</v>
      </c>
      <c r="E66" s="115">
        <v>5487</v>
      </c>
      <c r="F66" s="114">
        <v>5436</v>
      </c>
      <c r="G66" s="114">
        <v>5428</v>
      </c>
      <c r="H66" s="114">
        <v>5299</v>
      </c>
      <c r="I66" s="140">
        <v>5281</v>
      </c>
      <c r="J66" s="115">
        <v>206</v>
      </c>
      <c r="K66" s="116">
        <v>3.9007763681120999</v>
      </c>
    </row>
    <row r="67" spans="1:11" ht="14.1" customHeight="1" x14ac:dyDescent="0.2">
      <c r="A67" s="306" t="s">
        <v>300</v>
      </c>
      <c r="B67" s="307" t="s">
        <v>301</v>
      </c>
      <c r="C67" s="308"/>
      <c r="D67" s="113">
        <v>1.6664352861846019</v>
      </c>
      <c r="E67" s="115">
        <v>3361</v>
      </c>
      <c r="F67" s="114">
        <v>3292</v>
      </c>
      <c r="G67" s="114">
        <v>3263</v>
      </c>
      <c r="H67" s="114">
        <v>3215</v>
      </c>
      <c r="I67" s="140">
        <v>3171</v>
      </c>
      <c r="J67" s="115">
        <v>190</v>
      </c>
      <c r="K67" s="116">
        <v>5.9918006937874484</v>
      </c>
    </row>
    <row r="68" spans="1:11" ht="14.1" customHeight="1" x14ac:dyDescent="0.2">
      <c r="A68" s="306" t="s">
        <v>302</v>
      </c>
      <c r="B68" s="307" t="s">
        <v>303</v>
      </c>
      <c r="C68" s="308"/>
      <c r="D68" s="113">
        <v>0.46110824640038078</v>
      </c>
      <c r="E68" s="115">
        <v>930</v>
      </c>
      <c r="F68" s="114">
        <v>931</v>
      </c>
      <c r="G68" s="114">
        <v>930</v>
      </c>
      <c r="H68" s="114">
        <v>901</v>
      </c>
      <c r="I68" s="140">
        <v>916</v>
      </c>
      <c r="J68" s="115">
        <v>14</v>
      </c>
      <c r="K68" s="116">
        <v>1.5283842794759825</v>
      </c>
    </row>
    <row r="69" spans="1:11" ht="14.1" customHeight="1" x14ac:dyDescent="0.2">
      <c r="A69" s="306">
        <v>83</v>
      </c>
      <c r="B69" s="307" t="s">
        <v>304</v>
      </c>
      <c r="C69" s="308"/>
      <c r="D69" s="113">
        <v>6.5135258418944115</v>
      </c>
      <c r="E69" s="115">
        <v>13137</v>
      </c>
      <c r="F69" s="114">
        <v>13063</v>
      </c>
      <c r="G69" s="114">
        <v>12895</v>
      </c>
      <c r="H69" s="114">
        <v>12642</v>
      </c>
      <c r="I69" s="140">
        <v>12665</v>
      </c>
      <c r="J69" s="115">
        <v>472</v>
      </c>
      <c r="K69" s="116">
        <v>3.7268061587050929</v>
      </c>
    </row>
    <row r="70" spans="1:11" ht="14.1" customHeight="1" x14ac:dyDescent="0.2">
      <c r="A70" s="306" t="s">
        <v>305</v>
      </c>
      <c r="B70" s="307" t="s">
        <v>306</v>
      </c>
      <c r="C70" s="308"/>
      <c r="D70" s="113">
        <v>5.2705168378882234</v>
      </c>
      <c r="E70" s="115">
        <v>10630</v>
      </c>
      <c r="F70" s="114">
        <v>10583</v>
      </c>
      <c r="G70" s="114">
        <v>10397</v>
      </c>
      <c r="H70" s="114">
        <v>10190</v>
      </c>
      <c r="I70" s="140">
        <v>10205</v>
      </c>
      <c r="J70" s="115">
        <v>425</v>
      </c>
      <c r="K70" s="116">
        <v>4.164625183733464</v>
      </c>
    </row>
    <row r="71" spans="1:11" ht="14.1" customHeight="1" x14ac:dyDescent="0.2">
      <c r="A71" s="306"/>
      <c r="B71" s="307" t="s">
        <v>307</v>
      </c>
      <c r="C71" s="308"/>
      <c r="D71" s="113">
        <v>3.1320653682916189</v>
      </c>
      <c r="E71" s="115">
        <v>6317</v>
      </c>
      <c r="F71" s="114">
        <v>6301</v>
      </c>
      <c r="G71" s="114">
        <v>6220</v>
      </c>
      <c r="H71" s="114">
        <v>6030</v>
      </c>
      <c r="I71" s="140">
        <v>6002</v>
      </c>
      <c r="J71" s="115">
        <v>315</v>
      </c>
      <c r="K71" s="116">
        <v>5.2482505831389537</v>
      </c>
    </row>
    <row r="72" spans="1:11" ht="14.1" customHeight="1" x14ac:dyDescent="0.2">
      <c r="A72" s="306">
        <v>84</v>
      </c>
      <c r="B72" s="307" t="s">
        <v>308</v>
      </c>
      <c r="C72" s="308"/>
      <c r="D72" s="113">
        <v>3.1856134227123083</v>
      </c>
      <c r="E72" s="115">
        <v>6425</v>
      </c>
      <c r="F72" s="114">
        <v>6411</v>
      </c>
      <c r="G72" s="114">
        <v>6171</v>
      </c>
      <c r="H72" s="114">
        <v>6275</v>
      </c>
      <c r="I72" s="140">
        <v>6249</v>
      </c>
      <c r="J72" s="115">
        <v>176</v>
      </c>
      <c r="K72" s="116">
        <v>2.816450632101136</v>
      </c>
    </row>
    <row r="73" spans="1:11" ht="14.1" customHeight="1" x14ac:dyDescent="0.2">
      <c r="A73" s="306" t="s">
        <v>309</v>
      </c>
      <c r="B73" s="307" t="s">
        <v>310</v>
      </c>
      <c r="C73" s="308"/>
      <c r="D73" s="113">
        <v>0.32277577248026657</v>
      </c>
      <c r="E73" s="115">
        <v>651</v>
      </c>
      <c r="F73" s="114">
        <v>628</v>
      </c>
      <c r="G73" s="114">
        <v>627</v>
      </c>
      <c r="H73" s="114">
        <v>659</v>
      </c>
      <c r="I73" s="140">
        <v>651</v>
      </c>
      <c r="J73" s="115">
        <v>0</v>
      </c>
      <c r="K73" s="116">
        <v>0</v>
      </c>
    </row>
    <row r="74" spans="1:11" ht="14.1" customHeight="1" x14ac:dyDescent="0.2">
      <c r="A74" s="306" t="s">
        <v>311</v>
      </c>
      <c r="B74" s="307" t="s">
        <v>312</v>
      </c>
      <c r="C74" s="308"/>
      <c r="D74" s="113">
        <v>0.27319424060925784</v>
      </c>
      <c r="E74" s="115">
        <v>551</v>
      </c>
      <c r="F74" s="114">
        <v>547</v>
      </c>
      <c r="G74" s="114">
        <v>528</v>
      </c>
      <c r="H74" s="114">
        <v>559</v>
      </c>
      <c r="I74" s="140">
        <v>566</v>
      </c>
      <c r="J74" s="115">
        <v>-15</v>
      </c>
      <c r="K74" s="116">
        <v>-2.6501766784452299</v>
      </c>
    </row>
    <row r="75" spans="1:11" ht="14.1" customHeight="1" x14ac:dyDescent="0.2">
      <c r="A75" s="306" t="s">
        <v>313</v>
      </c>
      <c r="B75" s="307" t="s">
        <v>314</v>
      </c>
      <c r="C75" s="308"/>
      <c r="D75" s="113">
        <v>2.0888699377255961</v>
      </c>
      <c r="E75" s="115">
        <v>4213</v>
      </c>
      <c r="F75" s="114">
        <v>4223</v>
      </c>
      <c r="G75" s="114">
        <v>4015</v>
      </c>
      <c r="H75" s="114">
        <v>4041</v>
      </c>
      <c r="I75" s="140">
        <v>4026</v>
      </c>
      <c r="J75" s="115">
        <v>187</v>
      </c>
      <c r="K75" s="116">
        <v>4.6448087431693992</v>
      </c>
    </row>
    <row r="76" spans="1:11" ht="14.1" customHeight="1" x14ac:dyDescent="0.2">
      <c r="A76" s="306">
        <v>91</v>
      </c>
      <c r="B76" s="307" t="s">
        <v>315</v>
      </c>
      <c r="C76" s="308"/>
      <c r="D76" s="113">
        <v>0.16361905517432868</v>
      </c>
      <c r="E76" s="115">
        <v>330</v>
      </c>
      <c r="F76" s="114">
        <v>325</v>
      </c>
      <c r="G76" s="114">
        <v>317</v>
      </c>
      <c r="H76" s="114">
        <v>315</v>
      </c>
      <c r="I76" s="140">
        <v>310</v>
      </c>
      <c r="J76" s="115">
        <v>20</v>
      </c>
      <c r="K76" s="116">
        <v>6.4516129032258061</v>
      </c>
    </row>
    <row r="77" spans="1:11" ht="14.1" customHeight="1" x14ac:dyDescent="0.2">
      <c r="A77" s="306">
        <v>92</v>
      </c>
      <c r="B77" s="307" t="s">
        <v>316</v>
      </c>
      <c r="C77" s="308"/>
      <c r="D77" s="113">
        <v>1.1314505572964182</v>
      </c>
      <c r="E77" s="115">
        <v>2282</v>
      </c>
      <c r="F77" s="114">
        <v>2296</v>
      </c>
      <c r="G77" s="114">
        <v>2280</v>
      </c>
      <c r="H77" s="114">
        <v>2272</v>
      </c>
      <c r="I77" s="140">
        <v>2257</v>
      </c>
      <c r="J77" s="115">
        <v>25</v>
      </c>
      <c r="K77" s="116">
        <v>1.1076650420912717</v>
      </c>
    </row>
    <row r="78" spans="1:11" ht="14.1" customHeight="1" x14ac:dyDescent="0.2">
      <c r="A78" s="306">
        <v>93</v>
      </c>
      <c r="B78" s="307" t="s">
        <v>317</v>
      </c>
      <c r="C78" s="308"/>
      <c r="D78" s="113">
        <v>0.22857086192535003</v>
      </c>
      <c r="E78" s="115">
        <v>461</v>
      </c>
      <c r="F78" s="114">
        <v>455</v>
      </c>
      <c r="G78" s="114">
        <v>462</v>
      </c>
      <c r="H78" s="114">
        <v>459</v>
      </c>
      <c r="I78" s="140">
        <v>461</v>
      </c>
      <c r="J78" s="115">
        <v>0</v>
      </c>
      <c r="K78" s="116">
        <v>0</v>
      </c>
    </row>
    <row r="79" spans="1:11" ht="14.1" customHeight="1" x14ac:dyDescent="0.2">
      <c r="A79" s="306">
        <v>94</v>
      </c>
      <c r="B79" s="307" t="s">
        <v>318</v>
      </c>
      <c r="C79" s="308"/>
      <c r="D79" s="113">
        <v>0.26575701082860659</v>
      </c>
      <c r="E79" s="115">
        <v>536</v>
      </c>
      <c r="F79" s="114">
        <v>541</v>
      </c>
      <c r="G79" s="114">
        <v>575</v>
      </c>
      <c r="H79" s="114">
        <v>544</v>
      </c>
      <c r="I79" s="140">
        <v>549</v>
      </c>
      <c r="J79" s="115">
        <v>-13</v>
      </c>
      <c r="K79" s="116">
        <v>-2.3679417122040074</v>
      </c>
    </row>
    <row r="80" spans="1:11" ht="14.1" customHeight="1" x14ac:dyDescent="0.2">
      <c r="A80" s="306" t="s">
        <v>319</v>
      </c>
      <c r="B80" s="307" t="s">
        <v>320</v>
      </c>
      <c r="C80" s="308"/>
      <c r="D80" s="113">
        <v>2.9748919122605214E-3</v>
      </c>
      <c r="E80" s="115">
        <v>6</v>
      </c>
      <c r="F80" s="114">
        <v>8</v>
      </c>
      <c r="G80" s="114">
        <v>7</v>
      </c>
      <c r="H80" s="114">
        <v>7</v>
      </c>
      <c r="I80" s="140">
        <v>7</v>
      </c>
      <c r="J80" s="115">
        <v>-1</v>
      </c>
      <c r="K80" s="116">
        <v>-14.285714285714286</v>
      </c>
    </row>
    <row r="81" spans="1:11" ht="14.1" customHeight="1" x14ac:dyDescent="0.2">
      <c r="A81" s="310" t="s">
        <v>321</v>
      </c>
      <c r="B81" s="311" t="s">
        <v>224</v>
      </c>
      <c r="C81" s="312"/>
      <c r="D81" s="125">
        <v>0.31087620483122447</v>
      </c>
      <c r="E81" s="143">
        <v>627</v>
      </c>
      <c r="F81" s="144">
        <v>631</v>
      </c>
      <c r="G81" s="144">
        <v>627</v>
      </c>
      <c r="H81" s="144">
        <v>604</v>
      </c>
      <c r="I81" s="145">
        <v>582</v>
      </c>
      <c r="J81" s="143">
        <v>45</v>
      </c>
      <c r="K81" s="146">
        <v>7.731958762886598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53327</v>
      </c>
      <c r="E12" s="114">
        <v>55068</v>
      </c>
      <c r="F12" s="114">
        <v>54763</v>
      </c>
      <c r="G12" s="114">
        <v>55490</v>
      </c>
      <c r="H12" s="140">
        <v>54207</v>
      </c>
      <c r="I12" s="115">
        <v>-880</v>
      </c>
      <c r="J12" s="116">
        <v>-1.6234065711070527</v>
      </c>
      <c r="K12"/>
      <c r="L12"/>
      <c r="M12"/>
      <c r="N12"/>
      <c r="O12"/>
      <c r="P12"/>
    </row>
    <row r="13" spans="1:16" s="110" customFormat="1" ht="14.45" customHeight="1" x14ac:dyDescent="0.2">
      <c r="A13" s="120" t="s">
        <v>105</v>
      </c>
      <c r="B13" s="119" t="s">
        <v>106</v>
      </c>
      <c r="C13" s="113">
        <v>41.532431976297183</v>
      </c>
      <c r="D13" s="115">
        <v>22148</v>
      </c>
      <c r="E13" s="114">
        <v>22731</v>
      </c>
      <c r="F13" s="114">
        <v>22594</v>
      </c>
      <c r="G13" s="114">
        <v>22736</v>
      </c>
      <c r="H13" s="140">
        <v>22202</v>
      </c>
      <c r="I13" s="115">
        <v>-54</v>
      </c>
      <c r="J13" s="116">
        <v>-0.24322133141158453</v>
      </c>
      <c r="K13"/>
      <c r="L13"/>
      <c r="M13"/>
      <c r="N13"/>
      <c r="O13"/>
      <c r="P13"/>
    </row>
    <row r="14" spans="1:16" s="110" customFormat="1" ht="14.45" customHeight="1" x14ac:dyDescent="0.2">
      <c r="A14" s="120"/>
      <c r="B14" s="119" t="s">
        <v>107</v>
      </c>
      <c r="C14" s="113">
        <v>58.467568023702817</v>
      </c>
      <c r="D14" s="115">
        <v>31179</v>
      </c>
      <c r="E14" s="114">
        <v>32337</v>
      </c>
      <c r="F14" s="114">
        <v>32169</v>
      </c>
      <c r="G14" s="114">
        <v>32754</v>
      </c>
      <c r="H14" s="140">
        <v>32005</v>
      </c>
      <c r="I14" s="115">
        <v>-826</v>
      </c>
      <c r="J14" s="116">
        <v>-2.5808467426964539</v>
      </c>
      <c r="K14"/>
      <c r="L14"/>
      <c r="M14"/>
      <c r="N14"/>
      <c r="O14"/>
      <c r="P14"/>
    </row>
    <row r="15" spans="1:16" s="110" customFormat="1" ht="14.45" customHeight="1" x14ac:dyDescent="0.2">
      <c r="A15" s="118" t="s">
        <v>105</v>
      </c>
      <c r="B15" s="121" t="s">
        <v>108</v>
      </c>
      <c r="C15" s="113">
        <v>19.980497684099987</v>
      </c>
      <c r="D15" s="115">
        <v>10655</v>
      </c>
      <c r="E15" s="114">
        <v>11335</v>
      </c>
      <c r="F15" s="114">
        <v>10932</v>
      </c>
      <c r="G15" s="114">
        <v>11611</v>
      </c>
      <c r="H15" s="140">
        <v>10793</v>
      </c>
      <c r="I15" s="115">
        <v>-138</v>
      </c>
      <c r="J15" s="116">
        <v>-1.2786065042156953</v>
      </c>
      <c r="K15"/>
      <c r="L15"/>
      <c r="M15"/>
      <c r="N15"/>
      <c r="O15"/>
      <c r="P15"/>
    </row>
    <row r="16" spans="1:16" s="110" customFormat="1" ht="14.45" customHeight="1" x14ac:dyDescent="0.2">
      <c r="A16" s="118"/>
      <c r="B16" s="121" t="s">
        <v>109</v>
      </c>
      <c r="C16" s="113">
        <v>49.121458173158061</v>
      </c>
      <c r="D16" s="115">
        <v>26195</v>
      </c>
      <c r="E16" s="114">
        <v>27039</v>
      </c>
      <c r="F16" s="114">
        <v>27218</v>
      </c>
      <c r="G16" s="114">
        <v>27477</v>
      </c>
      <c r="H16" s="140">
        <v>27224</v>
      </c>
      <c r="I16" s="115">
        <v>-1029</v>
      </c>
      <c r="J16" s="116">
        <v>-3.779753158977373</v>
      </c>
      <c r="K16"/>
      <c r="L16"/>
      <c r="M16"/>
      <c r="N16"/>
      <c r="O16"/>
      <c r="P16"/>
    </row>
    <row r="17" spans="1:16" s="110" customFormat="1" ht="14.45" customHeight="1" x14ac:dyDescent="0.2">
      <c r="A17" s="118"/>
      <c r="B17" s="121" t="s">
        <v>110</v>
      </c>
      <c r="C17" s="113">
        <v>16.820747463761322</v>
      </c>
      <c r="D17" s="115">
        <v>8970</v>
      </c>
      <c r="E17" s="114">
        <v>9094</v>
      </c>
      <c r="F17" s="114">
        <v>9029</v>
      </c>
      <c r="G17" s="114">
        <v>8926</v>
      </c>
      <c r="H17" s="140">
        <v>8831</v>
      </c>
      <c r="I17" s="115">
        <v>139</v>
      </c>
      <c r="J17" s="116">
        <v>1.5740006794247536</v>
      </c>
      <c r="K17"/>
      <c r="L17"/>
      <c r="M17"/>
      <c r="N17"/>
      <c r="O17"/>
      <c r="P17"/>
    </row>
    <row r="18" spans="1:16" s="110" customFormat="1" ht="14.45" customHeight="1" x14ac:dyDescent="0.2">
      <c r="A18" s="120"/>
      <c r="B18" s="121" t="s">
        <v>111</v>
      </c>
      <c r="C18" s="113">
        <v>14.077296678980629</v>
      </c>
      <c r="D18" s="115">
        <v>7507</v>
      </c>
      <c r="E18" s="114">
        <v>7600</v>
      </c>
      <c r="F18" s="114">
        <v>7584</v>
      </c>
      <c r="G18" s="114">
        <v>7476</v>
      </c>
      <c r="H18" s="140">
        <v>7359</v>
      </c>
      <c r="I18" s="115">
        <v>148</v>
      </c>
      <c r="J18" s="116">
        <v>2.011142818317706</v>
      </c>
      <c r="K18"/>
      <c r="L18"/>
      <c r="M18"/>
      <c r="N18"/>
      <c r="O18"/>
      <c r="P18"/>
    </row>
    <row r="19" spans="1:16" s="110" customFormat="1" ht="14.45" customHeight="1" x14ac:dyDescent="0.2">
      <c r="A19" s="120"/>
      <c r="B19" s="121" t="s">
        <v>112</v>
      </c>
      <c r="C19" s="113">
        <v>1.2732762015489338</v>
      </c>
      <c r="D19" s="115">
        <v>679</v>
      </c>
      <c r="E19" s="114">
        <v>701</v>
      </c>
      <c r="F19" s="114">
        <v>713</v>
      </c>
      <c r="G19" s="114">
        <v>611</v>
      </c>
      <c r="H19" s="140">
        <v>589</v>
      </c>
      <c r="I19" s="115">
        <v>90</v>
      </c>
      <c r="J19" s="116">
        <v>15.280135823429541</v>
      </c>
      <c r="K19"/>
      <c r="L19"/>
      <c r="M19"/>
      <c r="N19"/>
      <c r="O19"/>
      <c r="P19"/>
    </row>
    <row r="20" spans="1:16" s="110" customFormat="1" ht="14.45" customHeight="1" x14ac:dyDescent="0.2">
      <c r="A20" s="120" t="s">
        <v>113</v>
      </c>
      <c r="B20" s="119" t="s">
        <v>116</v>
      </c>
      <c r="C20" s="113">
        <v>83.85058225664298</v>
      </c>
      <c r="D20" s="115">
        <v>44715</v>
      </c>
      <c r="E20" s="114">
        <v>46160</v>
      </c>
      <c r="F20" s="114">
        <v>45946</v>
      </c>
      <c r="G20" s="114">
        <v>46650</v>
      </c>
      <c r="H20" s="140">
        <v>45643</v>
      </c>
      <c r="I20" s="115">
        <v>-928</v>
      </c>
      <c r="J20" s="116">
        <v>-2.0331704752097801</v>
      </c>
      <c r="K20"/>
      <c r="L20"/>
      <c r="M20"/>
      <c r="N20"/>
      <c r="O20"/>
      <c r="P20"/>
    </row>
    <row r="21" spans="1:16" s="110" customFormat="1" ht="14.45" customHeight="1" x14ac:dyDescent="0.2">
      <c r="A21" s="123"/>
      <c r="B21" s="124" t="s">
        <v>117</v>
      </c>
      <c r="C21" s="125">
        <v>15.939392802895345</v>
      </c>
      <c r="D21" s="143">
        <v>8500</v>
      </c>
      <c r="E21" s="144">
        <v>8786</v>
      </c>
      <c r="F21" s="144">
        <v>8696</v>
      </c>
      <c r="G21" s="144">
        <v>8713</v>
      </c>
      <c r="H21" s="145">
        <v>8450</v>
      </c>
      <c r="I21" s="143">
        <v>50</v>
      </c>
      <c r="J21" s="146">
        <v>0.59171597633136097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54168</v>
      </c>
      <c r="E56" s="114">
        <v>56138</v>
      </c>
      <c r="F56" s="114">
        <v>55641</v>
      </c>
      <c r="G56" s="114">
        <v>56452</v>
      </c>
      <c r="H56" s="140">
        <v>55388</v>
      </c>
      <c r="I56" s="115">
        <v>-1220</v>
      </c>
      <c r="J56" s="116">
        <v>-2.2026431718061672</v>
      </c>
      <c r="K56"/>
      <c r="L56"/>
      <c r="M56"/>
      <c r="N56"/>
      <c r="O56"/>
      <c r="P56"/>
    </row>
    <row r="57" spans="1:16" s="110" customFormat="1" ht="14.45" customHeight="1" x14ac:dyDescent="0.2">
      <c r="A57" s="120" t="s">
        <v>105</v>
      </c>
      <c r="B57" s="119" t="s">
        <v>106</v>
      </c>
      <c r="C57" s="113">
        <v>41.666666666666664</v>
      </c>
      <c r="D57" s="115">
        <v>22570</v>
      </c>
      <c r="E57" s="114">
        <v>23252</v>
      </c>
      <c r="F57" s="114">
        <v>23101</v>
      </c>
      <c r="G57" s="114">
        <v>23263</v>
      </c>
      <c r="H57" s="140">
        <v>22802</v>
      </c>
      <c r="I57" s="115">
        <v>-232</v>
      </c>
      <c r="J57" s="116">
        <v>-1.0174546092448031</v>
      </c>
    </row>
    <row r="58" spans="1:16" s="110" customFormat="1" ht="14.45" customHeight="1" x14ac:dyDescent="0.2">
      <c r="A58" s="120"/>
      <c r="B58" s="119" t="s">
        <v>107</v>
      </c>
      <c r="C58" s="113">
        <v>58.333333333333336</v>
      </c>
      <c r="D58" s="115">
        <v>31598</v>
      </c>
      <c r="E58" s="114">
        <v>32886</v>
      </c>
      <c r="F58" s="114">
        <v>32540</v>
      </c>
      <c r="G58" s="114">
        <v>33189</v>
      </c>
      <c r="H58" s="140">
        <v>32586</v>
      </c>
      <c r="I58" s="115">
        <v>-988</v>
      </c>
      <c r="J58" s="116">
        <v>-3.0319769226047995</v>
      </c>
    </row>
    <row r="59" spans="1:16" s="110" customFormat="1" ht="14.45" customHeight="1" x14ac:dyDescent="0.2">
      <c r="A59" s="118" t="s">
        <v>105</v>
      </c>
      <c r="B59" s="121" t="s">
        <v>108</v>
      </c>
      <c r="C59" s="113">
        <v>20.641338059370845</v>
      </c>
      <c r="D59" s="115">
        <v>11181</v>
      </c>
      <c r="E59" s="114">
        <v>11883</v>
      </c>
      <c r="F59" s="114">
        <v>11387</v>
      </c>
      <c r="G59" s="114">
        <v>12111</v>
      </c>
      <c r="H59" s="140">
        <v>11393</v>
      </c>
      <c r="I59" s="115">
        <v>-212</v>
      </c>
      <c r="J59" s="116">
        <v>-1.8607917142104802</v>
      </c>
    </row>
    <row r="60" spans="1:16" s="110" customFormat="1" ht="14.45" customHeight="1" x14ac:dyDescent="0.2">
      <c r="A60" s="118"/>
      <c r="B60" s="121" t="s">
        <v>109</v>
      </c>
      <c r="C60" s="113">
        <v>49.268941072219761</v>
      </c>
      <c r="D60" s="115">
        <v>26688</v>
      </c>
      <c r="E60" s="114">
        <v>27736</v>
      </c>
      <c r="F60" s="114">
        <v>27823</v>
      </c>
      <c r="G60" s="114">
        <v>28075</v>
      </c>
      <c r="H60" s="140">
        <v>27932</v>
      </c>
      <c r="I60" s="115">
        <v>-1244</v>
      </c>
      <c r="J60" s="116">
        <v>-4.4536732063582987</v>
      </c>
    </row>
    <row r="61" spans="1:16" s="110" customFormat="1" ht="14.45" customHeight="1" x14ac:dyDescent="0.2">
      <c r="A61" s="118"/>
      <c r="B61" s="121" t="s">
        <v>110</v>
      </c>
      <c r="C61" s="113">
        <v>16.55590016245754</v>
      </c>
      <c r="D61" s="115">
        <v>8968</v>
      </c>
      <c r="E61" s="114">
        <v>9053</v>
      </c>
      <c r="F61" s="114">
        <v>8981</v>
      </c>
      <c r="G61" s="114">
        <v>8909</v>
      </c>
      <c r="H61" s="140">
        <v>8833</v>
      </c>
      <c r="I61" s="115">
        <v>135</v>
      </c>
      <c r="J61" s="116">
        <v>1.5283595607381411</v>
      </c>
    </row>
    <row r="62" spans="1:16" s="110" customFormat="1" ht="14.45" customHeight="1" x14ac:dyDescent="0.2">
      <c r="A62" s="120"/>
      <c r="B62" s="121" t="s">
        <v>111</v>
      </c>
      <c r="C62" s="113">
        <v>13.533820705951854</v>
      </c>
      <c r="D62" s="115">
        <v>7331</v>
      </c>
      <c r="E62" s="114">
        <v>7466</v>
      </c>
      <c r="F62" s="114">
        <v>7450</v>
      </c>
      <c r="G62" s="114">
        <v>7357</v>
      </c>
      <c r="H62" s="140">
        <v>7230</v>
      </c>
      <c r="I62" s="115">
        <v>101</v>
      </c>
      <c r="J62" s="116">
        <v>1.3969571230982019</v>
      </c>
    </row>
    <row r="63" spans="1:16" s="110" customFormat="1" ht="14.45" customHeight="1" x14ac:dyDescent="0.2">
      <c r="A63" s="120"/>
      <c r="B63" s="121" t="s">
        <v>112</v>
      </c>
      <c r="C63" s="113">
        <v>1.2295081967213115</v>
      </c>
      <c r="D63" s="115">
        <v>666</v>
      </c>
      <c r="E63" s="114">
        <v>710</v>
      </c>
      <c r="F63" s="114">
        <v>725</v>
      </c>
      <c r="G63" s="114">
        <v>614</v>
      </c>
      <c r="H63" s="140">
        <v>570</v>
      </c>
      <c r="I63" s="115">
        <v>96</v>
      </c>
      <c r="J63" s="116">
        <v>16.842105263157894</v>
      </c>
    </row>
    <row r="64" spans="1:16" s="110" customFormat="1" ht="14.45" customHeight="1" x14ac:dyDescent="0.2">
      <c r="A64" s="120" t="s">
        <v>113</v>
      </c>
      <c r="B64" s="119" t="s">
        <v>116</v>
      </c>
      <c r="C64" s="113">
        <v>83.416408211490179</v>
      </c>
      <c r="D64" s="115">
        <v>45185</v>
      </c>
      <c r="E64" s="114">
        <v>46790</v>
      </c>
      <c r="F64" s="114">
        <v>46447</v>
      </c>
      <c r="G64" s="114">
        <v>47225</v>
      </c>
      <c r="H64" s="140">
        <v>46392</v>
      </c>
      <c r="I64" s="115">
        <v>-1207</v>
      </c>
      <c r="J64" s="116">
        <v>-2.6017416795999311</v>
      </c>
    </row>
    <row r="65" spans="1:10" s="110" customFormat="1" ht="14.45" customHeight="1" x14ac:dyDescent="0.2">
      <c r="A65" s="123"/>
      <c r="B65" s="124" t="s">
        <v>117</v>
      </c>
      <c r="C65" s="125">
        <v>16.402673164968245</v>
      </c>
      <c r="D65" s="143">
        <v>8885</v>
      </c>
      <c r="E65" s="144">
        <v>9241</v>
      </c>
      <c r="F65" s="144">
        <v>9091</v>
      </c>
      <c r="G65" s="144">
        <v>9121</v>
      </c>
      <c r="H65" s="145">
        <v>8892</v>
      </c>
      <c r="I65" s="143">
        <v>-7</v>
      </c>
      <c r="J65" s="146">
        <v>-7.8722447143499769E-2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53327</v>
      </c>
      <c r="G11" s="114">
        <v>55068</v>
      </c>
      <c r="H11" s="114">
        <v>54763</v>
      </c>
      <c r="I11" s="114">
        <v>55490</v>
      </c>
      <c r="J11" s="140">
        <v>54207</v>
      </c>
      <c r="K11" s="114">
        <v>-880</v>
      </c>
      <c r="L11" s="116">
        <v>-1.6234065711070527</v>
      </c>
    </row>
    <row r="12" spans="1:17" s="110" customFormat="1" ht="24" customHeight="1" x14ac:dyDescent="0.2">
      <c r="A12" s="606" t="s">
        <v>185</v>
      </c>
      <c r="B12" s="607"/>
      <c r="C12" s="607"/>
      <c r="D12" s="608"/>
      <c r="E12" s="113">
        <v>41.532431976297183</v>
      </c>
      <c r="F12" s="115">
        <v>22148</v>
      </c>
      <c r="G12" s="114">
        <v>22731</v>
      </c>
      <c r="H12" s="114">
        <v>22594</v>
      </c>
      <c r="I12" s="114">
        <v>22736</v>
      </c>
      <c r="J12" s="140">
        <v>22202</v>
      </c>
      <c r="K12" s="114">
        <v>-54</v>
      </c>
      <c r="L12" s="116">
        <v>-0.24322133141158453</v>
      </c>
    </row>
    <row r="13" spans="1:17" s="110" customFormat="1" ht="15" customHeight="1" x14ac:dyDescent="0.2">
      <c r="A13" s="120"/>
      <c r="B13" s="609" t="s">
        <v>107</v>
      </c>
      <c r="C13" s="609"/>
      <c r="E13" s="113">
        <v>58.467568023702817</v>
      </c>
      <c r="F13" s="115">
        <v>31179</v>
      </c>
      <c r="G13" s="114">
        <v>32337</v>
      </c>
      <c r="H13" s="114">
        <v>32169</v>
      </c>
      <c r="I13" s="114">
        <v>32754</v>
      </c>
      <c r="J13" s="140">
        <v>32005</v>
      </c>
      <c r="K13" s="114">
        <v>-826</v>
      </c>
      <c r="L13" s="116">
        <v>-2.5808467426964539</v>
      </c>
    </row>
    <row r="14" spans="1:17" s="110" customFormat="1" ht="22.5" customHeight="1" x14ac:dyDescent="0.2">
      <c r="A14" s="606" t="s">
        <v>186</v>
      </c>
      <c r="B14" s="607"/>
      <c r="C14" s="607"/>
      <c r="D14" s="608"/>
      <c r="E14" s="113">
        <v>19.980497684099987</v>
      </c>
      <c r="F14" s="115">
        <v>10655</v>
      </c>
      <c r="G14" s="114">
        <v>11335</v>
      </c>
      <c r="H14" s="114">
        <v>10932</v>
      </c>
      <c r="I14" s="114">
        <v>11611</v>
      </c>
      <c r="J14" s="140">
        <v>10793</v>
      </c>
      <c r="K14" s="114">
        <v>-138</v>
      </c>
      <c r="L14" s="116">
        <v>-1.2786065042156953</v>
      </c>
    </row>
    <row r="15" spans="1:17" s="110" customFormat="1" ht="15" customHeight="1" x14ac:dyDescent="0.2">
      <c r="A15" s="120"/>
      <c r="B15" s="119"/>
      <c r="C15" s="258" t="s">
        <v>106</v>
      </c>
      <c r="E15" s="113">
        <v>46.222430783669637</v>
      </c>
      <c r="F15" s="115">
        <v>4925</v>
      </c>
      <c r="G15" s="114">
        <v>5172</v>
      </c>
      <c r="H15" s="114">
        <v>4982</v>
      </c>
      <c r="I15" s="114">
        <v>5180</v>
      </c>
      <c r="J15" s="140">
        <v>4851</v>
      </c>
      <c r="K15" s="114">
        <v>74</v>
      </c>
      <c r="L15" s="116">
        <v>1.5254586683158111</v>
      </c>
    </row>
    <row r="16" spans="1:17" s="110" customFormat="1" ht="15" customHeight="1" x14ac:dyDescent="0.2">
      <c r="A16" s="120"/>
      <c r="B16" s="119"/>
      <c r="C16" s="258" t="s">
        <v>107</v>
      </c>
      <c r="E16" s="113">
        <v>53.777569216330363</v>
      </c>
      <c r="F16" s="115">
        <v>5730</v>
      </c>
      <c r="G16" s="114">
        <v>6163</v>
      </c>
      <c r="H16" s="114">
        <v>5950</v>
      </c>
      <c r="I16" s="114">
        <v>6431</v>
      </c>
      <c r="J16" s="140">
        <v>5942</v>
      </c>
      <c r="K16" s="114">
        <v>-212</v>
      </c>
      <c r="L16" s="116">
        <v>-3.5678222820599124</v>
      </c>
    </row>
    <row r="17" spans="1:12" s="110" customFormat="1" ht="15" customHeight="1" x14ac:dyDescent="0.2">
      <c r="A17" s="120"/>
      <c r="B17" s="121" t="s">
        <v>109</v>
      </c>
      <c r="C17" s="258"/>
      <c r="E17" s="113">
        <v>49.121458173158061</v>
      </c>
      <c r="F17" s="115">
        <v>26195</v>
      </c>
      <c r="G17" s="114">
        <v>27039</v>
      </c>
      <c r="H17" s="114">
        <v>27218</v>
      </c>
      <c r="I17" s="114">
        <v>27477</v>
      </c>
      <c r="J17" s="140">
        <v>27224</v>
      </c>
      <c r="K17" s="114">
        <v>-1029</v>
      </c>
      <c r="L17" s="116">
        <v>-3.779753158977373</v>
      </c>
    </row>
    <row r="18" spans="1:12" s="110" customFormat="1" ht="15" customHeight="1" x14ac:dyDescent="0.2">
      <c r="A18" s="120"/>
      <c r="B18" s="119"/>
      <c r="C18" s="258" t="s">
        <v>106</v>
      </c>
      <c r="E18" s="113">
        <v>38.598969268944458</v>
      </c>
      <c r="F18" s="115">
        <v>10111</v>
      </c>
      <c r="G18" s="114">
        <v>10385</v>
      </c>
      <c r="H18" s="114">
        <v>10380</v>
      </c>
      <c r="I18" s="114">
        <v>10460</v>
      </c>
      <c r="J18" s="140">
        <v>10320</v>
      </c>
      <c r="K18" s="114">
        <v>-209</v>
      </c>
      <c r="L18" s="116">
        <v>-2.0251937984496124</v>
      </c>
    </row>
    <row r="19" spans="1:12" s="110" customFormat="1" ht="15" customHeight="1" x14ac:dyDescent="0.2">
      <c r="A19" s="120"/>
      <c r="B19" s="119"/>
      <c r="C19" s="258" t="s">
        <v>107</v>
      </c>
      <c r="E19" s="113">
        <v>61.401030731055542</v>
      </c>
      <c r="F19" s="115">
        <v>16084</v>
      </c>
      <c r="G19" s="114">
        <v>16654</v>
      </c>
      <c r="H19" s="114">
        <v>16838</v>
      </c>
      <c r="I19" s="114">
        <v>17017</v>
      </c>
      <c r="J19" s="140">
        <v>16904</v>
      </c>
      <c r="K19" s="114">
        <v>-820</v>
      </c>
      <c r="L19" s="116">
        <v>-4.8509228584950304</v>
      </c>
    </row>
    <row r="20" spans="1:12" s="110" customFormat="1" ht="15" customHeight="1" x14ac:dyDescent="0.2">
      <c r="A20" s="120"/>
      <c r="B20" s="121" t="s">
        <v>110</v>
      </c>
      <c r="C20" s="258"/>
      <c r="E20" s="113">
        <v>16.820747463761322</v>
      </c>
      <c r="F20" s="115">
        <v>8970</v>
      </c>
      <c r="G20" s="114">
        <v>9094</v>
      </c>
      <c r="H20" s="114">
        <v>9029</v>
      </c>
      <c r="I20" s="114">
        <v>8926</v>
      </c>
      <c r="J20" s="140">
        <v>8831</v>
      </c>
      <c r="K20" s="114">
        <v>139</v>
      </c>
      <c r="L20" s="116">
        <v>1.5740006794247536</v>
      </c>
    </row>
    <row r="21" spans="1:12" s="110" customFormat="1" ht="15" customHeight="1" x14ac:dyDescent="0.2">
      <c r="A21" s="120"/>
      <c r="B21" s="119"/>
      <c r="C21" s="258" t="s">
        <v>106</v>
      </c>
      <c r="E21" s="113">
        <v>35.027870680044593</v>
      </c>
      <c r="F21" s="115">
        <v>3142</v>
      </c>
      <c r="G21" s="114">
        <v>3143</v>
      </c>
      <c r="H21" s="114">
        <v>3187</v>
      </c>
      <c r="I21" s="114">
        <v>3126</v>
      </c>
      <c r="J21" s="140">
        <v>3111</v>
      </c>
      <c r="K21" s="114">
        <v>31</v>
      </c>
      <c r="L21" s="116">
        <v>0.99646415943426547</v>
      </c>
    </row>
    <row r="22" spans="1:12" s="110" customFormat="1" ht="15" customHeight="1" x14ac:dyDescent="0.2">
      <c r="A22" s="120"/>
      <c r="B22" s="119"/>
      <c r="C22" s="258" t="s">
        <v>107</v>
      </c>
      <c r="E22" s="113">
        <v>64.972129319955414</v>
      </c>
      <c r="F22" s="115">
        <v>5828</v>
      </c>
      <c r="G22" s="114">
        <v>5951</v>
      </c>
      <c r="H22" s="114">
        <v>5842</v>
      </c>
      <c r="I22" s="114">
        <v>5800</v>
      </c>
      <c r="J22" s="140">
        <v>5720</v>
      </c>
      <c r="K22" s="114">
        <v>108</v>
      </c>
      <c r="L22" s="116">
        <v>1.8881118881118881</v>
      </c>
    </row>
    <row r="23" spans="1:12" s="110" customFormat="1" ht="15" customHeight="1" x14ac:dyDescent="0.2">
      <c r="A23" s="120"/>
      <c r="B23" s="121" t="s">
        <v>111</v>
      </c>
      <c r="C23" s="258"/>
      <c r="E23" s="113">
        <v>14.077296678980629</v>
      </c>
      <c r="F23" s="115">
        <v>7507</v>
      </c>
      <c r="G23" s="114">
        <v>7600</v>
      </c>
      <c r="H23" s="114">
        <v>7584</v>
      </c>
      <c r="I23" s="114">
        <v>7476</v>
      </c>
      <c r="J23" s="140">
        <v>7359</v>
      </c>
      <c r="K23" s="114">
        <v>148</v>
      </c>
      <c r="L23" s="116">
        <v>2.011142818317706</v>
      </c>
    </row>
    <row r="24" spans="1:12" s="110" customFormat="1" ht="15" customHeight="1" x14ac:dyDescent="0.2">
      <c r="A24" s="120"/>
      <c r="B24" s="119"/>
      <c r="C24" s="258" t="s">
        <v>106</v>
      </c>
      <c r="E24" s="113">
        <v>52.883974956707071</v>
      </c>
      <c r="F24" s="115">
        <v>3970</v>
      </c>
      <c r="G24" s="114">
        <v>4031</v>
      </c>
      <c r="H24" s="114">
        <v>4045</v>
      </c>
      <c r="I24" s="114">
        <v>3970</v>
      </c>
      <c r="J24" s="140">
        <v>3920</v>
      </c>
      <c r="K24" s="114">
        <v>50</v>
      </c>
      <c r="L24" s="116">
        <v>1.2755102040816326</v>
      </c>
    </row>
    <row r="25" spans="1:12" s="110" customFormat="1" ht="15" customHeight="1" x14ac:dyDescent="0.2">
      <c r="A25" s="120"/>
      <c r="B25" s="119"/>
      <c r="C25" s="258" t="s">
        <v>107</v>
      </c>
      <c r="E25" s="113">
        <v>47.116025043292929</v>
      </c>
      <c r="F25" s="115">
        <v>3537</v>
      </c>
      <c r="G25" s="114">
        <v>3569</v>
      </c>
      <c r="H25" s="114">
        <v>3539</v>
      </c>
      <c r="I25" s="114">
        <v>3506</v>
      </c>
      <c r="J25" s="140">
        <v>3439</v>
      </c>
      <c r="K25" s="114">
        <v>98</v>
      </c>
      <c r="L25" s="116">
        <v>2.8496656004652516</v>
      </c>
    </row>
    <row r="26" spans="1:12" s="110" customFormat="1" ht="15" customHeight="1" x14ac:dyDescent="0.2">
      <c r="A26" s="120"/>
      <c r="C26" s="121" t="s">
        <v>187</v>
      </c>
      <c r="D26" s="110" t="s">
        <v>188</v>
      </c>
      <c r="E26" s="113">
        <v>1.2732762015489338</v>
      </c>
      <c r="F26" s="115">
        <v>679</v>
      </c>
      <c r="G26" s="114">
        <v>701</v>
      </c>
      <c r="H26" s="114">
        <v>713</v>
      </c>
      <c r="I26" s="114">
        <v>611</v>
      </c>
      <c r="J26" s="140">
        <v>589</v>
      </c>
      <c r="K26" s="114">
        <v>90</v>
      </c>
      <c r="L26" s="116">
        <v>15.280135823429541</v>
      </c>
    </row>
    <row r="27" spans="1:12" s="110" customFormat="1" ht="15" customHeight="1" x14ac:dyDescent="0.2">
      <c r="A27" s="120"/>
      <c r="B27" s="119"/>
      <c r="D27" s="259" t="s">
        <v>106</v>
      </c>
      <c r="E27" s="113">
        <v>45.65537555228277</v>
      </c>
      <c r="F27" s="115">
        <v>310</v>
      </c>
      <c r="G27" s="114">
        <v>323</v>
      </c>
      <c r="H27" s="114">
        <v>335</v>
      </c>
      <c r="I27" s="114">
        <v>288</v>
      </c>
      <c r="J27" s="140">
        <v>281</v>
      </c>
      <c r="K27" s="114">
        <v>29</v>
      </c>
      <c r="L27" s="116">
        <v>10.320284697508896</v>
      </c>
    </row>
    <row r="28" spans="1:12" s="110" customFormat="1" ht="15" customHeight="1" x14ac:dyDescent="0.2">
      <c r="A28" s="120"/>
      <c r="B28" s="119"/>
      <c r="D28" s="259" t="s">
        <v>107</v>
      </c>
      <c r="E28" s="113">
        <v>54.34462444771723</v>
      </c>
      <c r="F28" s="115">
        <v>369</v>
      </c>
      <c r="G28" s="114">
        <v>378</v>
      </c>
      <c r="H28" s="114">
        <v>378</v>
      </c>
      <c r="I28" s="114">
        <v>323</v>
      </c>
      <c r="J28" s="140">
        <v>308</v>
      </c>
      <c r="K28" s="114">
        <v>61</v>
      </c>
      <c r="L28" s="116">
        <v>19.805194805194805</v>
      </c>
    </row>
    <row r="29" spans="1:12" s="110" customFormat="1" ht="24" customHeight="1" x14ac:dyDescent="0.2">
      <c r="A29" s="606" t="s">
        <v>189</v>
      </c>
      <c r="B29" s="607"/>
      <c r="C29" s="607"/>
      <c r="D29" s="608"/>
      <c r="E29" s="113">
        <v>83.85058225664298</v>
      </c>
      <c r="F29" s="115">
        <v>44715</v>
      </c>
      <c r="G29" s="114">
        <v>46160</v>
      </c>
      <c r="H29" s="114">
        <v>45946</v>
      </c>
      <c r="I29" s="114">
        <v>46650</v>
      </c>
      <c r="J29" s="140">
        <v>45643</v>
      </c>
      <c r="K29" s="114">
        <v>-928</v>
      </c>
      <c r="L29" s="116">
        <v>-2.0331704752097801</v>
      </c>
    </row>
    <row r="30" spans="1:12" s="110" customFormat="1" ht="15" customHeight="1" x14ac:dyDescent="0.2">
      <c r="A30" s="120"/>
      <c r="B30" s="119"/>
      <c r="C30" s="258" t="s">
        <v>106</v>
      </c>
      <c r="E30" s="113">
        <v>40.961645980096165</v>
      </c>
      <c r="F30" s="115">
        <v>18316</v>
      </c>
      <c r="G30" s="114">
        <v>18774</v>
      </c>
      <c r="H30" s="114">
        <v>18690</v>
      </c>
      <c r="I30" s="114">
        <v>18871</v>
      </c>
      <c r="J30" s="140">
        <v>18456</v>
      </c>
      <c r="K30" s="114">
        <v>-140</v>
      </c>
      <c r="L30" s="116">
        <v>-0.75856090160381451</v>
      </c>
    </row>
    <row r="31" spans="1:12" s="110" customFormat="1" ht="15" customHeight="1" x14ac:dyDescent="0.2">
      <c r="A31" s="120"/>
      <c r="B31" s="119"/>
      <c r="C31" s="258" t="s">
        <v>107</v>
      </c>
      <c r="E31" s="113">
        <v>59.038354019903835</v>
      </c>
      <c r="F31" s="115">
        <v>26399</v>
      </c>
      <c r="G31" s="114">
        <v>27386</v>
      </c>
      <c r="H31" s="114">
        <v>27256</v>
      </c>
      <c r="I31" s="114">
        <v>27779</v>
      </c>
      <c r="J31" s="140">
        <v>27187</v>
      </c>
      <c r="K31" s="114">
        <v>-788</v>
      </c>
      <c r="L31" s="116">
        <v>-2.8984441093169528</v>
      </c>
    </row>
    <row r="32" spans="1:12" s="110" customFormat="1" ht="15" customHeight="1" x14ac:dyDescent="0.2">
      <c r="A32" s="120"/>
      <c r="B32" s="119" t="s">
        <v>117</v>
      </c>
      <c r="C32" s="258"/>
      <c r="E32" s="113">
        <v>15.939392802895345</v>
      </c>
      <c r="F32" s="114">
        <v>8500</v>
      </c>
      <c r="G32" s="114">
        <v>8786</v>
      </c>
      <c r="H32" s="114">
        <v>8696</v>
      </c>
      <c r="I32" s="114">
        <v>8713</v>
      </c>
      <c r="J32" s="140">
        <v>8450</v>
      </c>
      <c r="K32" s="114">
        <v>50</v>
      </c>
      <c r="L32" s="116">
        <v>0.59171597633136097</v>
      </c>
    </row>
    <row r="33" spans="1:12" s="110" customFormat="1" ht="15" customHeight="1" x14ac:dyDescent="0.2">
      <c r="A33" s="120"/>
      <c r="B33" s="119"/>
      <c r="C33" s="258" t="s">
        <v>106</v>
      </c>
      <c r="E33" s="113">
        <v>44.588235294117645</v>
      </c>
      <c r="F33" s="114">
        <v>3790</v>
      </c>
      <c r="G33" s="114">
        <v>3910</v>
      </c>
      <c r="H33" s="114">
        <v>3857</v>
      </c>
      <c r="I33" s="114">
        <v>3815</v>
      </c>
      <c r="J33" s="140">
        <v>3705</v>
      </c>
      <c r="K33" s="114">
        <v>85</v>
      </c>
      <c r="L33" s="116">
        <v>2.2941970310391362</v>
      </c>
    </row>
    <row r="34" spans="1:12" s="110" customFormat="1" ht="15" customHeight="1" x14ac:dyDescent="0.2">
      <c r="A34" s="120"/>
      <c r="B34" s="119"/>
      <c r="C34" s="258" t="s">
        <v>107</v>
      </c>
      <c r="E34" s="113">
        <v>55.411764705882355</v>
      </c>
      <c r="F34" s="114">
        <v>4710</v>
      </c>
      <c r="G34" s="114">
        <v>4876</v>
      </c>
      <c r="H34" s="114">
        <v>4839</v>
      </c>
      <c r="I34" s="114">
        <v>4898</v>
      </c>
      <c r="J34" s="140">
        <v>4745</v>
      </c>
      <c r="K34" s="114">
        <v>-35</v>
      </c>
      <c r="L34" s="116">
        <v>-0.7376185458377239</v>
      </c>
    </row>
    <row r="35" spans="1:12" s="110" customFormat="1" ht="24" customHeight="1" x14ac:dyDescent="0.2">
      <c r="A35" s="606" t="s">
        <v>192</v>
      </c>
      <c r="B35" s="607"/>
      <c r="C35" s="607"/>
      <c r="D35" s="608"/>
      <c r="E35" s="113">
        <v>23.297766609784912</v>
      </c>
      <c r="F35" s="114">
        <v>12424</v>
      </c>
      <c r="G35" s="114">
        <v>13056</v>
      </c>
      <c r="H35" s="114">
        <v>12708</v>
      </c>
      <c r="I35" s="114">
        <v>13342</v>
      </c>
      <c r="J35" s="114">
        <v>12657</v>
      </c>
      <c r="K35" s="318">
        <v>-233</v>
      </c>
      <c r="L35" s="319">
        <v>-1.8408785652208264</v>
      </c>
    </row>
    <row r="36" spans="1:12" s="110" customFormat="1" ht="15" customHeight="1" x14ac:dyDescent="0.2">
      <c r="A36" s="120"/>
      <c r="B36" s="119"/>
      <c r="C36" s="258" t="s">
        <v>106</v>
      </c>
      <c r="E36" s="113">
        <v>42.466194462330975</v>
      </c>
      <c r="F36" s="114">
        <v>5276</v>
      </c>
      <c r="G36" s="114">
        <v>5493</v>
      </c>
      <c r="H36" s="114">
        <v>5319</v>
      </c>
      <c r="I36" s="114">
        <v>5529</v>
      </c>
      <c r="J36" s="114">
        <v>5250</v>
      </c>
      <c r="K36" s="318">
        <v>26</v>
      </c>
      <c r="L36" s="116">
        <v>0.49523809523809526</v>
      </c>
    </row>
    <row r="37" spans="1:12" s="110" customFormat="1" ht="15" customHeight="1" x14ac:dyDescent="0.2">
      <c r="A37" s="120"/>
      <c r="B37" s="119"/>
      <c r="C37" s="258" t="s">
        <v>107</v>
      </c>
      <c r="E37" s="113">
        <v>57.533805537669025</v>
      </c>
      <c r="F37" s="114">
        <v>7148</v>
      </c>
      <c r="G37" s="114">
        <v>7563</v>
      </c>
      <c r="H37" s="114">
        <v>7389</v>
      </c>
      <c r="I37" s="114">
        <v>7813</v>
      </c>
      <c r="J37" s="140">
        <v>7407</v>
      </c>
      <c r="K37" s="114">
        <v>-259</v>
      </c>
      <c r="L37" s="116">
        <v>-3.4966923180774945</v>
      </c>
    </row>
    <row r="38" spans="1:12" s="110" customFormat="1" ht="15" customHeight="1" x14ac:dyDescent="0.2">
      <c r="A38" s="120"/>
      <c r="B38" s="119" t="s">
        <v>329</v>
      </c>
      <c r="C38" s="258"/>
      <c r="E38" s="113">
        <v>52.260580943987101</v>
      </c>
      <c r="F38" s="114">
        <v>27869</v>
      </c>
      <c r="G38" s="114">
        <v>28369</v>
      </c>
      <c r="H38" s="114">
        <v>28429</v>
      </c>
      <c r="I38" s="114">
        <v>28344</v>
      </c>
      <c r="J38" s="140">
        <v>28004</v>
      </c>
      <c r="K38" s="114">
        <v>-135</v>
      </c>
      <c r="L38" s="116">
        <v>-0.4820739894300814</v>
      </c>
    </row>
    <row r="39" spans="1:12" s="110" customFormat="1" ht="15" customHeight="1" x14ac:dyDescent="0.2">
      <c r="A39" s="120"/>
      <c r="B39" s="119"/>
      <c r="C39" s="258" t="s">
        <v>106</v>
      </c>
      <c r="E39" s="113">
        <v>42.018012845814347</v>
      </c>
      <c r="F39" s="115">
        <v>11710</v>
      </c>
      <c r="G39" s="114">
        <v>11847</v>
      </c>
      <c r="H39" s="114">
        <v>11906</v>
      </c>
      <c r="I39" s="114">
        <v>11822</v>
      </c>
      <c r="J39" s="140">
        <v>11659</v>
      </c>
      <c r="K39" s="114">
        <v>51</v>
      </c>
      <c r="L39" s="116">
        <v>0.43743031134745691</v>
      </c>
    </row>
    <row r="40" spans="1:12" s="110" customFormat="1" ht="15" customHeight="1" x14ac:dyDescent="0.2">
      <c r="A40" s="120"/>
      <c r="B40" s="119"/>
      <c r="C40" s="258" t="s">
        <v>107</v>
      </c>
      <c r="E40" s="113">
        <v>57.981987154185653</v>
      </c>
      <c r="F40" s="115">
        <v>16159</v>
      </c>
      <c r="G40" s="114">
        <v>16522</v>
      </c>
      <c r="H40" s="114">
        <v>16523</v>
      </c>
      <c r="I40" s="114">
        <v>16522</v>
      </c>
      <c r="J40" s="140">
        <v>16345</v>
      </c>
      <c r="K40" s="114">
        <v>-186</v>
      </c>
      <c r="L40" s="116">
        <v>-1.1379626797185685</v>
      </c>
    </row>
    <row r="41" spans="1:12" s="110" customFormat="1" ht="15" customHeight="1" x14ac:dyDescent="0.2">
      <c r="A41" s="120"/>
      <c r="B41" s="320" t="s">
        <v>517</v>
      </c>
      <c r="C41" s="258"/>
      <c r="E41" s="113">
        <v>11.028184596920884</v>
      </c>
      <c r="F41" s="115">
        <v>5881</v>
      </c>
      <c r="G41" s="114">
        <v>6074</v>
      </c>
      <c r="H41" s="114">
        <v>5962</v>
      </c>
      <c r="I41" s="114">
        <v>6096</v>
      </c>
      <c r="J41" s="140">
        <v>5761</v>
      </c>
      <c r="K41" s="114">
        <v>120</v>
      </c>
      <c r="L41" s="116">
        <v>2.0829717063009894</v>
      </c>
    </row>
    <row r="42" spans="1:12" s="110" customFormat="1" ht="15" customHeight="1" x14ac:dyDescent="0.2">
      <c r="A42" s="120"/>
      <c r="B42" s="119"/>
      <c r="C42" s="268" t="s">
        <v>106</v>
      </c>
      <c r="D42" s="182"/>
      <c r="E42" s="113">
        <v>43.870090120727767</v>
      </c>
      <c r="F42" s="115">
        <v>2580</v>
      </c>
      <c r="G42" s="114">
        <v>2645</v>
      </c>
      <c r="H42" s="114">
        <v>2570</v>
      </c>
      <c r="I42" s="114">
        <v>2645</v>
      </c>
      <c r="J42" s="140">
        <v>2508</v>
      </c>
      <c r="K42" s="114">
        <v>72</v>
      </c>
      <c r="L42" s="116">
        <v>2.8708133971291865</v>
      </c>
    </row>
    <row r="43" spans="1:12" s="110" customFormat="1" ht="15" customHeight="1" x14ac:dyDescent="0.2">
      <c r="A43" s="120"/>
      <c r="B43" s="119"/>
      <c r="C43" s="268" t="s">
        <v>107</v>
      </c>
      <c r="D43" s="182"/>
      <c r="E43" s="113">
        <v>56.129909879272233</v>
      </c>
      <c r="F43" s="115">
        <v>3301</v>
      </c>
      <c r="G43" s="114">
        <v>3429</v>
      </c>
      <c r="H43" s="114">
        <v>3392</v>
      </c>
      <c r="I43" s="114">
        <v>3451</v>
      </c>
      <c r="J43" s="140">
        <v>3253</v>
      </c>
      <c r="K43" s="114">
        <v>48</v>
      </c>
      <c r="L43" s="116">
        <v>1.4755610205963725</v>
      </c>
    </row>
    <row r="44" spans="1:12" s="110" customFormat="1" ht="15" customHeight="1" x14ac:dyDescent="0.2">
      <c r="A44" s="120"/>
      <c r="B44" s="119" t="s">
        <v>205</v>
      </c>
      <c r="C44" s="268"/>
      <c r="D44" s="182"/>
      <c r="E44" s="113">
        <v>13.413467849307105</v>
      </c>
      <c r="F44" s="115">
        <v>7153</v>
      </c>
      <c r="G44" s="114">
        <v>7569</v>
      </c>
      <c r="H44" s="114">
        <v>7664</v>
      </c>
      <c r="I44" s="114">
        <v>7708</v>
      </c>
      <c r="J44" s="140">
        <v>7785</v>
      </c>
      <c r="K44" s="114">
        <v>-632</v>
      </c>
      <c r="L44" s="116">
        <v>-8.1181759794476562</v>
      </c>
    </row>
    <row r="45" spans="1:12" s="110" customFormat="1" ht="15" customHeight="1" x14ac:dyDescent="0.2">
      <c r="A45" s="120"/>
      <c r="B45" s="119"/>
      <c r="C45" s="268" t="s">
        <v>106</v>
      </c>
      <c r="D45" s="182"/>
      <c r="E45" s="113">
        <v>36.096742625471833</v>
      </c>
      <c r="F45" s="115">
        <v>2582</v>
      </c>
      <c r="G45" s="114">
        <v>2746</v>
      </c>
      <c r="H45" s="114">
        <v>2799</v>
      </c>
      <c r="I45" s="114">
        <v>2740</v>
      </c>
      <c r="J45" s="140">
        <v>2785</v>
      </c>
      <c r="K45" s="114">
        <v>-203</v>
      </c>
      <c r="L45" s="116">
        <v>-7.289048473967684</v>
      </c>
    </row>
    <row r="46" spans="1:12" s="110" customFormat="1" ht="15" customHeight="1" x14ac:dyDescent="0.2">
      <c r="A46" s="123"/>
      <c r="B46" s="124"/>
      <c r="C46" s="260" t="s">
        <v>107</v>
      </c>
      <c r="D46" s="261"/>
      <c r="E46" s="125">
        <v>63.903257374528167</v>
      </c>
      <c r="F46" s="143">
        <v>4571</v>
      </c>
      <c r="G46" s="144">
        <v>4823</v>
      </c>
      <c r="H46" s="144">
        <v>4865</v>
      </c>
      <c r="I46" s="144">
        <v>4968</v>
      </c>
      <c r="J46" s="145">
        <v>5000</v>
      </c>
      <c r="K46" s="144">
        <v>-429</v>
      </c>
      <c r="L46" s="146">
        <v>-8.58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53327</v>
      </c>
      <c r="E11" s="114">
        <v>55068</v>
      </c>
      <c r="F11" s="114">
        <v>54763</v>
      </c>
      <c r="G11" s="114">
        <v>55490</v>
      </c>
      <c r="H11" s="140">
        <v>54207</v>
      </c>
      <c r="I11" s="115">
        <v>-880</v>
      </c>
      <c r="J11" s="116">
        <v>-1.6234065711070527</v>
      </c>
    </row>
    <row r="12" spans="1:15" s="110" customFormat="1" ht="24.95" customHeight="1" x14ac:dyDescent="0.2">
      <c r="A12" s="193" t="s">
        <v>132</v>
      </c>
      <c r="B12" s="194" t="s">
        <v>133</v>
      </c>
      <c r="C12" s="113">
        <v>1.1157574962026742</v>
      </c>
      <c r="D12" s="115">
        <v>595</v>
      </c>
      <c r="E12" s="114">
        <v>584</v>
      </c>
      <c r="F12" s="114">
        <v>600</v>
      </c>
      <c r="G12" s="114">
        <v>592</v>
      </c>
      <c r="H12" s="140">
        <v>563</v>
      </c>
      <c r="I12" s="115">
        <v>32</v>
      </c>
      <c r="J12" s="116">
        <v>5.6838365896980463</v>
      </c>
    </row>
    <row r="13" spans="1:15" s="110" customFormat="1" ht="24.95" customHeight="1" x14ac:dyDescent="0.2">
      <c r="A13" s="193" t="s">
        <v>134</v>
      </c>
      <c r="B13" s="199" t="s">
        <v>214</v>
      </c>
      <c r="C13" s="113">
        <v>0.57944380895231307</v>
      </c>
      <c r="D13" s="115">
        <v>309</v>
      </c>
      <c r="E13" s="114">
        <v>327</v>
      </c>
      <c r="F13" s="114">
        <v>348</v>
      </c>
      <c r="G13" s="114">
        <v>353</v>
      </c>
      <c r="H13" s="140">
        <v>350</v>
      </c>
      <c r="I13" s="115">
        <v>-41</v>
      </c>
      <c r="J13" s="116">
        <v>-11.714285714285714</v>
      </c>
    </row>
    <row r="14" spans="1:15" s="287" customFormat="1" ht="24.95" customHeight="1" x14ac:dyDescent="0.2">
      <c r="A14" s="193" t="s">
        <v>215</v>
      </c>
      <c r="B14" s="199" t="s">
        <v>137</v>
      </c>
      <c r="C14" s="113">
        <v>10.218088397997262</v>
      </c>
      <c r="D14" s="115">
        <v>5449</v>
      </c>
      <c r="E14" s="114">
        <v>5737</v>
      </c>
      <c r="F14" s="114">
        <v>5831</v>
      </c>
      <c r="G14" s="114">
        <v>5887</v>
      </c>
      <c r="H14" s="140">
        <v>5930</v>
      </c>
      <c r="I14" s="115">
        <v>-481</v>
      </c>
      <c r="J14" s="116">
        <v>-8.1112984822934227</v>
      </c>
      <c r="K14" s="110"/>
      <c r="L14" s="110"/>
      <c r="M14" s="110"/>
      <c r="N14" s="110"/>
      <c r="O14" s="110"/>
    </row>
    <row r="15" spans="1:15" s="110" customFormat="1" ht="24.95" customHeight="1" x14ac:dyDescent="0.2">
      <c r="A15" s="193" t="s">
        <v>216</v>
      </c>
      <c r="B15" s="199" t="s">
        <v>217</v>
      </c>
      <c r="C15" s="113">
        <v>4.3861458548202599</v>
      </c>
      <c r="D15" s="115">
        <v>2339</v>
      </c>
      <c r="E15" s="114">
        <v>2494</v>
      </c>
      <c r="F15" s="114">
        <v>2483</v>
      </c>
      <c r="G15" s="114">
        <v>2459</v>
      </c>
      <c r="H15" s="140">
        <v>2464</v>
      </c>
      <c r="I15" s="115">
        <v>-125</v>
      </c>
      <c r="J15" s="116">
        <v>-5.0730519480519485</v>
      </c>
    </row>
    <row r="16" spans="1:15" s="287" customFormat="1" ht="24.95" customHeight="1" x14ac:dyDescent="0.2">
      <c r="A16" s="193" t="s">
        <v>218</v>
      </c>
      <c r="B16" s="199" t="s">
        <v>141</v>
      </c>
      <c r="C16" s="113">
        <v>4.7255611603877963</v>
      </c>
      <c r="D16" s="115">
        <v>2520</v>
      </c>
      <c r="E16" s="114">
        <v>2613</v>
      </c>
      <c r="F16" s="114">
        <v>2713</v>
      </c>
      <c r="G16" s="114">
        <v>2780</v>
      </c>
      <c r="H16" s="140">
        <v>2825</v>
      </c>
      <c r="I16" s="115">
        <v>-305</v>
      </c>
      <c r="J16" s="116">
        <v>-10.79646017699115</v>
      </c>
      <c r="K16" s="110"/>
      <c r="L16" s="110"/>
      <c r="M16" s="110"/>
      <c r="N16" s="110"/>
      <c r="O16" s="110"/>
    </row>
    <row r="17" spans="1:15" s="110" customFormat="1" ht="24.95" customHeight="1" x14ac:dyDescent="0.2">
      <c r="A17" s="193" t="s">
        <v>142</v>
      </c>
      <c r="B17" s="199" t="s">
        <v>220</v>
      </c>
      <c r="C17" s="113">
        <v>1.1063813827892062</v>
      </c>
      <c r="D17" s="115">
        <v>590</v>
      </c>
      <c r="E17" s="114">
        <v>630</v>
      </c>
      <c r="F17" s="114">
        <v>635</v>
      </c>
      <c r="G17" s="114">
        <v>648</v>
      </c>
      <c r="H17" s="140">
        <v>641</v>
      </c>
      <c r="I17" s="115">
        <v>-51</v>
      </c>
      <c r="J17" s="116">
        <v>-7.9563182527301093</v>
      </c>
    </row>
    <row r="18" spans="1:15" s="287" customFormat="1" ht="24.95" customHeight="1" x14ac:dyDescent="0.2">
      <c r="A18" s="201" t="s">
        <v>144</v>
      </c>
      <c r="B18" s="202" t="s">
        <v>145</v>
      </c>
      <c r="C18" s="113">
        <v>4.8380745213494105</v>
      </c>
      <c r="D18" s="115">
        <v>2580</v>
      </c>
      <c r="E18" s="114">
        <v>2590</v>
      </c>
      <c r="F18" s="114">
        <v>2583</v>
      </c>
      <c r="G18" s="114">
        <v>2565</v>
      </c>
      <c r="H18" s="140">
        <v>2533</v>
      </c>
      <c r="I18" s="115">
        <v>47</v>
      </c>
      <c r="J18" s="116">
        <v>1.855507303592578</v>
      </c>
      <c r="K18" s="110"/>
      <c r="L18" s="110"/>
      <c r="M18" s="110"/>
      <c r="N18" s="110"/>
      <c r="O18" s="110"/>
    </row>
    <row r="19" spans="1:15" s="110" customFormat="1" ht="24.95" customHeight="1" x14ac:dyDescent="0.2">
      <c r="A19" s="193" t="s">
        <v>146</v>
      </c>
      <c r="B19" s="199" t="s">
        <v>147</v>
      </c>
      <c r="C19" s="113">
        <v>15.755620979991374</v>
      </c>
      <c r="D19" s="115">
        <v>8402</v>
      </c>
      <c r="E19" s="114">
        <v>8485</v>
      </c>
      <c r="F19" s="114">
        <v>8354</v>
      </c>
      <c r="G19" s="114">
        <v>8367</v>
      </c>
      <c r="H19" s="140">
        <v>8181</v>
      </c>
      <c r="I19" s="115">
        <v>221</v>
      </c>
      <c r="J19" s="116">
        <v>2.7013812492360345</v>
      </c>
    </row>
    <row r="20" spans="1:15" s="287" customFormat="1" ht="24.95" customHeight="1" x14ac:dyDescent="0.2">
      <c r="A20" s="193" t="s">
        <v>148</v>
      </c>
      <c r="B20" s="199" t="s">
        <v>149</v>
      </c>
      <c r="C20" s="113">
        <v>5.5769122583306769</v>
      </c>
      <c r="D20" s="115">
        <v>2974</v>
      </c>
      <c r="E20" s="114">
        <v>3024</v>
      </c>
      <c r="F20" s="114">
        <v>3040</v>
      </c>
      <c r="G20" s="114">
        <v>3003</v>
      </c>
      <c r="H20" s="140">
        <v>3044</v>
      </c>
      <c r="I20" s="115">
        <v>-70</v>
      </c>
      <c r="J20" s="116">
        <v>-2.2996057818659659</v>
      </c>
      <c r="K20" s="110"/>
      <c r="L20" s="110"/>
      <c r="M20" s="110"/>
      <c r="N20" s="110"/>
      <c r="O20" s="110"/>
    </row>
    <row r="21" spans="1:15" s="110" customFormat="1" ht="24.95" customHeight="1" x14ac:dyDescent="0.2">
      <c r="A21" s="201" t="s">
        <v>150</v>
      </c>
      <c r="B21" s="202" t="s">
        <v>151</v>
      </c>
      <c r="C21" s="113">
        <v>10.615635606728299</v>
      </c>
      <c r="D21" s="115">
        <v>5661</v>
      </c>
      <c r="E21" s="114">
        <v>6370</v>
      </c>
      <c r="F21" s="114">
        <v>6369</v>
      </c>
      <c r="G21" s="114">
        <v>6468</v>
      </c>
      <c r="H21" s="140">
        <v>6117</v>
      </c>
      <c r="I21" s="115">
        <v>-456</v>
      </c>
      <c r="J21" s="116">
        <v>-7.4546346248160864</v>
      </c>
    </row>
    <row r="22" spans="1:15" s="110" customFormat="1" ht="24.95" customHeight="1" x14ac:dyDescent="0.2">
      <c r="A22" s="201" t="s">
        <v>152</v>
      </c>
      <c r="B22" s="199" t="s">
        <v>153</v>
      </c>
      <c r="C22" s="113">
        <v>2.664691432107563</v>
      </c>
      <c r="D22" s="115">
        <v>1421</v>
      </c>
      <c r="E22" s="114">
        <v>1431</v>
      </c>
      <c r="F22" s="114">
        <v>1450</v>
      </c>
      <c r="G22" s="114">
        <v>1498</v>
      </c>
      <c r="H22" s="140">
        <v>1494</v>
      </c>
      <c r="I22" s="115">
        <v>-73</v>
      </c>
      <c r="J22" s="116">
        <v>-4.8862115127175372</v>
      </c>
    </row>
    <row r="23" spans="1:15" s="110" customFormat="1" ht="24.95" customHeight="1" x14ac:dyDescent="0.2">
      <c r="A23" s="193" t="s">
        <v>154</v>
      </c>
      <c r="B23" s="199" t="s">
        <v>155</v>
      </c>
      <c r="C23" s="113">
        <v>1.0013689125583662</v>
      </c>
      <c r="D23" s="115">
        <v>534</v>
      </c>
      <c r="E23" s="114">
        <v>518</v>
      </c>
      <c r="F23" s="114">
        <v>517</v>
      </c>
      <c r="G23" s="114">
        <v>521</v>
      </c>
      <c r="H23" s="140">
        <v>511</v>
      </c>
      <c r="I23" s="115">
        <v>23</v>
      </c>
      <c r="J23" s="116">
        <v>4.5009784735812133</v>
      </c>
    </row>
    <row r="24" spans="1:15" s="110" customFormat="1" ht="24.95" customHeight="1" x14ac:dyDescent="0.2">
      <c r="A24" s="193" t="s">
        <v>156</v>
      </c>
      <c r="B24" s="199" t="s">
        <v>221</v>
      </c>
      <c r="C24" s="113">
        <v>8.9691900913233447</v>
      </c>
      <c r="D24" s="115">
        <v>4783</v>
      </c>
      <c r="E24" s="114">
        <v>4881</v>
      </c>
      <c r="F24" s="114">
        <v>4880</v>
      </c>
      <c r="G24" s="114">
        <v>4870</v>
      </c>
      <c r="H24" s="140">
        <v>4795</v>
      </c>
      <c r="I24" s="115">
        <v>-12</v>
      </c>
      <c r="J24" s="116">
        <v>-0.25026068821689262</v>
      </c>
    </row>
    <row r="25" spans="1:15" s="110" customFormat="1" ht="24.95" customHeight="1" x14ac:dyDescent="0.2">
      <c r="A25" s="193" t="s">
        <v>222</v>
      </c>
      <c r="B25" s="204" t="s">
        <v>159</v>
      </c>
      <c r="C25" s="113">
        <v>9.1923415905638794</v>
      </c>
      <c r="D25" s="115">
        <v>4902</v>
      </c>
      <c r="E25" s="114">
        <v>4910</v>
      </c>
      <c r="F25" s="114">
        <v>5006</v>
      </c>
      <c r="G25" s="114">
        <v>4875</v>
      </c>
      <c r="H25" s="140">
        <v>4707</v>
      </c>
      <c r="I25" s="115">
        <v>195</v>
      </c>
      <c r="J25" s="116">
        <v>4.1427660930528996</v>
      </c>
    </row>
    <row r="26" spans="1:15" s="110" customFormat="1" ht="24.95" customHeight="1" x14ac:dyDescent="0.2">
      <c r="A26" s="201">
        <v>782.78300000000002</v>
      </c>
      <c r="B26" s="203" t="s">
        <v>160</v>
      </c>
      <c r="C26" s="113">
        <v>0.2062744950962927</v>
      </c>
      <c r="D26" s="115">
        <v>110</v>
      </c>
      <c r="E26" s="114">
        <v>138</v>
      </c>
      <c r="F26" s="114">
        <v>137</v>
      </c>
      <c r="G26" s="114">
        <v>134</v>
      </c>
      <c r="H26" s="140">
        <v>119</v>
      </c>
      <c r="I26" s="115">
        <v>-9</v>
      </c>
      <c r="J26" s="116">
        <v>-7.5630252100840334</v>
      </c>
    </row>
    <row r="27" spans="1:15" s="110" customFormat="1" ht="24.95" customHeight="1" x14ac:dyDescent="0.2">
      <c r="A27" s="193" t="s">
        <v>161</v>
      </c>
      <c r="B27" s="199" t="s">
        <v>162</v>
      </c>
      <c r="C27" s="113">
        <v>1.6952013051549872</v>
      </c>
      <c r="D27" s="115">
        <v>904</v>
      </c>
      <c r="E27" s="114">
        <v>905</v>
      </c>
      <c r="F27" s="114">
        <v>917</v>
      </c>
      <c r="G27" s="114">
        <v>932</v>
      </c>
      <c r="H27" s="140">
        <v>885</v>
      </c>
      <c r="I27" s="115">
        <v>19</v>
      </c>
      <c r="J27" s="116">
        <v>2.1468926553672318</v>
      </c>
    </row>
    <row r="28" spans="1:15" s="110" customFormat="1" ht="24.95" customHeight="1" x14ac:dyDescent="0.2">
      <c r="A28" s="193" t="s">
        <v>163</v>
      </c>
      <c r="B28" s="199" t="s">
        <v>164</v>
      </c>
      <c r="C28" s="113">
        <v>5.2131190578881244</v>
      </c>
      <c r="D28" s="115">
        <v>2780</v>
      </c>
      <c r="E28" s="114">
        <v>3062</v>
      </c>
      <c r="F28" s="114">
        <v>2647</v>
      </c>
      <c r="G28" s="114">
        <v>3155</v>
      </c>
      <c r="H28" s="140">
        <v>2893</v>
      </c>
      <c r="I28" s="115">
        <v>-113</v>
      </c>
      <c r="J28" s="116">
        <v>-3.9059799516073279</v>
      </c>
    </row>
    <row r="29" spans="1:15" s="110" customFormat="1" ht="24.95" customHeight="1" x14ac:dyDescent="0.2">
      <c r="A29" s="193">
        <v>86</v>
      </c>
      <c r="B29" s="199" t="s">
        <v>165</v>
      </c>
      <c r="C29" s="113">
        <v>6.9158212537738857</v>
      </c>
      <c r="D29" s="115">
        <v>3688</v>
      </c>
      <c r="E29" s="114">
        <v>3672</v>
      </c>
      <c r="F29" s="114">
        <v>3604</v>
      </c>
      <c r="G29" s="114">
        <v>3708</v>
      </c>
      <c r="H29" s="140">
        <v>3609</v>
      </c>
      <c r="I29" s="115">
        <v>79</v>
      </c>
      <c r="J29" s="116">
        <v>2.1889720144084235</v>
      </c>
    </row>
    <row r="30" spans="1:15" s="110" customFormat="1" ht="24.95" customHeight="1" x14ac:dyDescent="0.2">
      <c r="A30" s="193">
        <v>87.88</v>
      </c>
      <c r="B30" s="204" t="s">
        <v>166</v>
      </c>
      <c r="C30" s="113">
        <v>3.8273294953775761</v>
      </c>
      <c r="D30" s="115">
        <v>2041</v>
      </c>
      <c r="E30" s="114">
        <v>2046</v>
      </c>
      <c r="F30" s="114">
        <v>2074</v>
      </c>
      <c r="G30" s="114">
        <v>2082</v>
      </c>
      <c r="H30" s="140">
        <v>2113</v>
      </c>
      <c r="I30" s="115">
        <v>-72</v>
      </c>
      <c r="J30" s="116">
        <v>-3.4074775201135825</v>
      </c>
    </row>
    <row r="31" spans="1:15" s="110" customFormat="1" ht="24.95" customHeight="1" x14ac:dyDescent="0.2">
      <c r="A31" s="193" t="s">
        <v>167</v>
      </c>
      <c r="B31" s="199" t="s">
        <v>168</v>
      </c>
      <c r="C31" s="113">
        <v>11.615129296603971</v>
      </c>
      <c r="D31" s="115">
        <v>6194</v>
      </c>
      <c r="E31" s="114">
        <v>6388</v>
      </c>
      <c r="F31" s="114">
        <v>6406</v>
      </c>
      <c r="G31" s="114">
        <v>6480</v>
      </c>
      <c r="H31" s="140">
        <v>6363</v>
      </c>
      <c r="I31" s="115">
        <v>-169</v>
      </c>
      <c r="J31" s="116">
        <v>-2.6559798837026558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1.1157574962026742</v>
      </c>
      <c r="D34" s="115">
        <v>595</v>
      </c>
      <c r="E34" s="114">
        <v>584</v>
      </c>
      <c r="F34" s="114">
        <v>600</v>
      </c>
      <c r="G34" s="114">
        <v>592</v>
      </c>
      <c r="H34" s="140">
        <v>563</v>
      </c>
      <c r="I34" s="115">
        <v>32</v>
      </c>
      <c r="J34" s="116">
        <v>5.6838365896980463</v>
      </c>
    </row>
    <row r="35" spans="1:10" s="110" customFormat="1" ht="24.95" customHeight="1" x14ac:dyDescent="0.2">
      <c r="A35" s="292" t="s">
        <v>171</v>
      </c>
      <c r="B35" s="293" t="s">
        <v>172</v>
      </c>
      <c r="C35" s="113">
        <v>15.635606728298985</v>
      </c>
      <c r="D35" s="115">
        <v>8338</v>
      </c>
      <c r="E35" s="114">
        <v>8654</v>
      </c>
      <c r="F35" s="114">
        <v>8762</v>
      </c>
      <c r="G35" s="114">
        <v>8805</v>
      </c>
      <c r="H35" s="140">
        <v>8813</v>
      </c>
      <c r="I35" s="115">
        <v>-475</v>
      </c>
      <c r="J35" s="116">
        <v>-5.3897651197095202</v>
      </c>
    </row>
    <row r="36" spans="1:10" s="110" customFormat="1" ht="24.95" customHeight="1" x14ac:dyDescent="0.2">
      <c r="A36" s="294" t="s">
        <v>173</v>
      </c>
      <c r="B36" s="295" t="s">
        <v>174</v>
      </c>
      <c r="C36" s="125">
        <v>83.248635775498343</v>
      </c>
      <c r="D36" s="143">
        <v>44394</v>
      </c>
      <c r="E36" s="144">
        <v>45830</v>
      </c>
      <c r="F36" s="144">
        <v>45401</v>
      </c>
      <c r="G36" s="144">
        <v>46093</v>
      </c>
      <c r="H36" s="145">
        <v>44831</v>
      </c>
      <c r="I36" s="143">
        <v>-437</v>
      </c>
      <c r="J36" s="146">
        <v>-0.97477192121523049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53327</v>
      </c>
      <c r="F11" s="264">
        <v>55068</v>
      </c>
      <c r="G11" s="264">
        <v>54763</v>
      </c>
      <c r="H11" s="264">
        <v>55490</v>
      </c>
      <c r="I11" s="265">
        <v>54207</v>
      </c>
      <c r="J11" s="263">
        <v>-880</v>
      </c>
      <c r="K11" s="266">
        <v>-1.6234065711070527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41.485551409229849</v>
      </c>
      <c r="E13" s="115">
        <v>22123</v>
      </c>
      <c r="F13" s="114">
        <v>22945</v>
      </c>
      <c r="G13" s="114">
        <v>23018</v>
      </c>
      <c r="H13" s="114">
        <v>22971</v>
      </c>
      <c r="I13" s="140">
        <v>22568</v>
      </c>
      <c r="J13" s="115">
        <v>-445</v>
      </c>
      <c r="K13" s="116">
        <v>-1.9718185040765686</v>
      </c>
    </row>
    <row r="14" spans="1:15" ht="15.95" customHeight="1" x14ac:dyDescent="0.2">
      <c r="A14" s="306" t="s">
        <v>230</v>
      </c>
      <c r="B14" s="307"/>
      <c r="C14" s="308"/>
      <c r="D14" s="113">
        <v>43.358898869240726</v>
      </c>
      <c r="E14" s="115">
        <v>23122</v>
      </c>
      <c r="F14" s="114">
        <v>23601</v>
      </c>
      <c r="G14" s="114">
        <v>23622</v>
      </c>
      <c r="H14" s="114">
        <v>23775</v>
      </c>
      <c r="I14" s="140">
        <v>23327</v>
      </c>
      <c r="J14" s="115">
        <v>-205</v>
      </c>
      <c r="K14" s="116">
        <v>-0.87880996270416256</v>
      </c>
    </row>
    <row r="15" spans="1:15" ht="15.95" customHeight="1" x14ac:dyDescent="0.2">
      <c r="A15" s="306" t="s">
        <v>231</v>
      </c>
      <c r="B15" s="307"/>
      <c r="C15" s="308"/>
      <c r="D15" s="113">
        <v>5.4775254561479176</v>
      </c>
      <c r="E15" s="115">
        <v>2921</v>
      </c>
      <c r="F15" s="114">
        <v>3020</v>
      </c>
      <c r="G15" s="114">
        <v>3057</v>
      </c>
      <c r="H15" s="114">
        <v>3049</v>
      </c>
      <c r="I15" s="140">
        <v>3003</v>
      </c>
      <c r="J15" s="115">
        <v>-82</v>
      </c>
      <c r="K15" s="116">
        <v>-2.7306027306027305</v>
      </c>
    </row>
    <row r="16" spans="1:15" ht="15.95" customHeight="1" x14ac:dyDescent="0.2">
      <c r="A16" s="306" t="s">
        <v>232</v>
      </c>
      <c r="B16" s="307"/>
      <c r="C16" s="308"/>
      <c r="D16" s="113">
        <v>6.3457535582350406</v>
      </c>
      <c r="E16" s="115">
        <v>3384</v>
      </c>
      <c r="F16" s="114">
        <v>3631</v>
      </c>
      <c r="G16" s="114">
        <v>3224</v>
      </c>
      <c r="H16" s="114">
        <v>3785</v>
      </c>
      <c r="I16" s="140">
        <v>3452</v>
      </c>
      <c r="J16" s="115">
        <v>-68</v>
      </c>
      <c r="K16" s="116">
        <v>-1.969872537659328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1.033247698164157</v>
      </c>
      <c r="E18" s="115">
        <v>551</v>
      </c>
      <c r="F18" s="114">
        <v>534</v>
      </c>
      <c r="G18" s="114">
        <v>543</v>
      </c>
      <c r="H18" s="114">
        <v>545</v>
      </c>
      <c r="I18" s="140">
        <v>551</v>
      </c>
      <c r="J18" s="115">
        <v>0</v>
      </c>
      <c r="K18" s="116">
        <v>0</v>
      </c>
    </row>
    <row r="19" spans="1:11" ht="14.1" customHeight="1" x14ac:dyDescent="0.2">
      <c r="A19" s="306" t="s">
        <v>235</v>
      </c>
      <c r="B19" s="307" t="s">
        <v>236</v>
      </c>
      <c r="C19" s="308"/>
      <c r="D19" s="113">
        <v>0.66382882967352375</v>
      </c>
      <c r="E19" s="115">
        <v>354</v>
      </c>
      <c r="F19" s="114">
        <v>350</v>
      </c>
      <c r="G19" s="114">
        <v>359</v>
      </c>
      <c r="H19" s="114">
        <v>360</v>
      </c>
      <c r="I19" s="140">
        <v>364</v>
      </c>
      <c r="J19" s="115">
        <v>-10</v>
      </c>
      <c r="K19" s="116">
        <v>-2.7472527472527473</v>
      </c>
    </row>
    <row r="20" spans="1:11" ht="14.1" customHeight="1" x14ac:dyDescent="0.2">
      <c r="A20" s="306">
        <v>12</v>
      </c>
      <c r="B20" s="307" t="s">
        <v>237</v>
      </c>
      <c r="C20" s="308"/>
      <c r="D20" s="113">
        <v>1.0407485888949313</v>
      </c>
      <c r="E20" s="115">
        <v>555</v>
      </c>
      <c r="F20" s="114">
        <v>546</v>
      </c>
      <c r="G20" s="114">
        <v>606</v>
      </c>
      <c r="H20" s="114">
        <v>583</v>
      </c>
      <c r="I20" s="140">
        <v>528</v>
      </c>
      <c r="J20" s="115">
        <v>27</v>
      </c>
      <c r="K20" s="116">
        <v>5.1136363636363633</v>
      </c>
    </row>
    <row r="21" spans="1:11" ht="14.1" customHeight="1" x14ac:dyDescent="0.2">
      <c r="A21" s="306">
        <v>21</v>
      </c>
      <c r="B21" s="307" t="s">
        <v>238</v>
      </c>
      <c r="C21" s="308"/>
      <c r="D21" s="113">
        <v>9.7511579500065629E-2</v>
      </c>
      <c r="E21" s="115">
        <v>52</v>
      </c>
      <c r="F21" s="114">
        <v>54</v>
      </c>
      <c r="G21" s="114">
        <v>53</v>
      </c>
      <c r="H21" s="114">
        <v>54</v>
      </c>
      <c r="I21" s="140">
        <v>51</v>
      </c>
      <c r="J21" s="115">
        <v>1</v>
      </c>
      <c r="K21" s="116">
        <v>1.9607843137254901</v>
      </c>
    </row>
    <row r="22" spans="1:11" ht="14.1" customHeight="1" x14ac:dyDescent="0.2">
      <c r="A22" s="306">
        <v>22</v>
      </c>
      <c r="B22" s="307" t="s">
        <v>239</v>
      </c>
      <c r="C22" s="308"/>
      <c r="D22" s="113">
        <v>0.83634931648133215</v>
      </c>
      <c r="E22" s="115">
        <v>446</v>
      </c>
      <c r="F22" s="114">
        <v>437</v>
      </c>
      <c r="G22" s="114">
        <v>454</v>
      </c>
      <c r="H22" s="114">
        <v>437</v>
      </c>
      <c r="I22" s="140">
        <v>427</v>
      </c>
      <c r="J22" s="115">
        <v>19</v>
      </c>
      <c r="K22" s="116">
        <v>4.4496487119437935</v>
      </c>
    </row>
    <row r="23" spans="1:11" ht="14.1" customHeight="1" x14ac:dyDescent="0.2">
      <c r="A23" s="306">
        <v>23</v>
      </c>
      <c r="B23" s="307" t="s">
        <v>240</v>
      </c>
      <c r="C23" s="308"/>
      <c r="D23" s="113">
        <v>0.46880567067339246</v>
      </c>
      <c r="E23" s="115">
        <v>250</v>
      </c>
      <c r="F23" s="114">
        <v>257</v>
      </c>
      <c r="G23" s="114">
        <v>264</v>
      </c>
      <c r="H23" s="114">
        <v>273</v>
      </c>
      <c r="I23" s="140">
        <v>278</v>
      </c>
      <c r="J23" s="115">
        <v>-28</v>
      </c>
      <c r="K23" s="116">
        <v>-10.071942446043165</v>
      </c>
    </row>
    <row r="24" spans="1:11" ht="14.1" customHeight="1" x14ac:dyDescent="0.2">
      <c r="A24" s="306">
        <v>24</v>
      </c>
      <c r="B24" s="307" t="s">
        <v>241</v>
      </c>
      <c r="C24" s="308"/>
      <c r="D24" s="113">
        <v>1.3651621130009188</v>
      </c>
      <c r="E24" s="115">
        <v>728</v>
      </c>
      <c r="F24" s="114">
        <v>754</v>
      </c>
      <c r="G24" s="114">
        <v>793</v>
      </c>
      <c r="H24" s="114">
        <v>795</v>
      </c>
      <c r="I24" s="140">
        <v>823</v>
      </c>
      <c r="J24" s="115">
        <v>-95</v>
      </c>
      <c r="K24" s="116">
        <v>-11.543134872417983</v>
      </c>
    </row>
    <row r="25" spans="1:11" ht="14.1" customHeight="1" x14ac:dyDescent="0.2">
      <c r="A25" s="306">
        <v>25</v>
      </c>
      <c r="B25" s="307" t="s">
        <v>242</v>
      </c>
      <c r="C25" s="308"/>
      <c r="D25" s="113">
        <v>1.8864740187897313</v>
      </c>
      <c r="E25" s="115">
        <v>1006</v>
      </c>
      <c r="F25" s="114">
        <v>1019</v>
      </c>
      <c r="G25" s="114">
        <v>1040</v>
      </c>
      <c r="H25" s="114">
        <v>1071</v>
      </c>
      <c r="I25" s="140">
        <v>1030</v>
      </c>
      <c r="J25" s="115">
        <v>-24</v>
      </c>
      <c r="K25" s="116">
        <v>-2.3300970873786406</v>
      </c>
    </row>
    <row r="26" spans="1:11" ht="14.1" customHeight="1" x14ac:dyDescent="0.2">
      <c r="A26" s="306">
        <v>26</v>
      </c>
      <c r="B26" s="307" t="s">
        <v>243</v>
      </c>
      <c r="C26" s="308"/>
      <c r="D26" s="113">
        <v>0.91698389183715567</v>
      </c>
      <c r="E26" s="115">
        <v>489</v>
      </c>
      <c r="F26" s="114">
        <v>502</v>
      </c>
      <c r="G26" s="114">
        <v>505</v>
      </c>
      <c r="H26" s="114">
        <v>530</v>
      </c>
      <c r="I26" s="140">
        <v>542</v>
      </c>
      <c r="J26" s="115">
        <v>-53</v>
      </c>
      <c r="K26" s="116">
        <v>-9.7785977859778601</v>
      </c>
    </row>
    <row r="27" spans="1:11" ht="14.1" customHeight="1" x14ac:dyDescent="0.2">
      <c r="A27" s="306">
        <v>27</v>
      </c>
      <c r="B27" s="307" t="s">
        <v>244</v>
      </c>
      <c r="C27" s="308"/>
      <c r="D27" s="113">
        <v>0.65445271626005586</v>
      </c>
      <c r="E27" s="115">
        <v>349</v>
      </c>
      <c r="F27" s="114">
        <v>342</v>
      </c>
      <c r="G27" s="114">
        <v>346</v>
      </c>
      <c r="H27" s="114">
        <v>370</v>
      </c>
      <c r="I27" s="140">
        <v>386</v>
      </c>
      <c r="J27" s="115">
        <v>-37</v>
      </c>
      <c r="K27" s="116">
        <v>-9.5854922279792749</v>
      </c>
    </row>
    <row r="28" spans="1:11" ht="14.1" customHeight="1" x14ac:dyDescent="0.2">
      <c r="A28" s="306">
        <v>28</v>
      </c>
      <c r="B28" s="307" t="s">
        <v>245</v>
      </c>
      <c r="C28" s="308"/>
      <c r="D28" s="113">
        <v>0.52131190578881237</v>
      </c>
      <c r="E28" s="115">
        <v>278</v>
      </c>
      <c r="F28" s="114">
        <v>303</v>
      </c>
      <c r="G28" s="114">
        <v>305</v>
      </c>
      <c r="H28" s="114">
        <v>299</v>
      </c>
      <c r="I28" s="140">
        <v>310</v>
      </c>
      <c r="J28" s="115">
        <v>-32</v>
      </c>
      <c r="K28" s="116">
        <v>-10.32258064516129</v>
      </c>
    </row>
    <row r="29" spans="1:11" ht="14.1" customHeight="1" x14ac:dyDescent="0.2">
      <c r="A29" s="306">
        <v>29</v>
      </c>
      <c r="B29" s="307" t="s">
        <v>246</v>
      </c>
      <c r="C29" s="308"/>
      <c r="D29" s="113">
        <v>3.0547377501078254</v>
      </c>
      <c r="E29" s="115">
        <v>1629</v>
      </c>
      <c r="F29" s="114">
        <v>1776</v>
      </c>
      <c r="G29" s="114">
        <v>1748</v>
      </c>
      <c r="H29" s="114">
        <v>1779</v>
      </c>
      <c r="I29" s="140">
        <v>1712</v>
      </c>
      <c r="J29" s="115">
        <v>-83</v>
      </c>
      <c r="K29" s="116">
        <v>-4.8481308411214954</v>
      </c>
    </row>
    <row r="30" spans="1:11" ht="14.1" customHeight="1" x14ac:dyDescent="0.2">
      <c r="A30" s="306" t="s">
        <v>247</v>
      </c>
      <c r="B30" s="307" t="s">
        <v>248</v>
      </c>
      <c r="C30" s="308"/>
      <c r="D30" s="113">
        <v>0.63570048943312019</v>
      </c>
      <c r="E30" s="115">
        <v>339</v>
      </c>
      <c r="F30" s="114">
        <v>343</v>
      </c>
      <c r="G30" s="114">
        <v>329</v>
      </c>
      <c r="H30" s="114">
        <v>335</v>
      </c>
      <c r="I30" s="140">
        <v>325</v>
      </c>
      <c r="J30" s="115">
        <v>14</v>
      </c>
      <c r="K30" s="116">
        <v>4.3076923076923075</v>
      </c>
    </row>
    <row r="31" spans="1:11" ht="14.1" customHeight="1" x14ac:dyDescent="0.2">
      <c r="A31" s="306" t="s">
        <v>249</v>
      </c>
      <c r="B31" s="307" t="s">
        <v>250</v>
      </c>
      <c r="C31" s="308"/>
      <c r="D31" s="113">
        <v>2.3852832523862211</v>
      </c>
      <c r="E31" s="115">
        <v>1272</v>
      </c>
      <c r="F31" s="114">
        <v>1415</v>
      </c>
      <c r="G31" s="114">
        <v>1396</v>
      </c>
      <c r="H31" s="114">
        <v>1425</v>
      </c>
      <c r="I31" s="140">
        <v>1369</v>
      </c>
      <c r="J31" s="115">
        <v>-97</v>
      </c>
      <c r="K31" s="116">
        <v>-7.0854638422205989</v>
      </c>
    </row>
    <row r="32" spans="1:11" ht="14.1" customHeight="1" x14ac:dyDescent="0.2">
      <c r="A32" s="306">
        <v>31</v>
      </c>
      <c r="B32" s="307" t="s">
        <v>251</v>
      </c>
      <c r="C32" s="308"/>
      <c r="D32" s="113">
        <v>0.17252048680780843</v>
      </c>
      <c r="E32" s="115">
        <v>92</v>
      </c>
      <c r="F32" s="114">
        <v>85</v>
      </c>
      <c r="G32" s="114">
        <v>90</v>
      </c>
      <c r="H32" s="114">
        <v>85</v>
      </c>
      <c r="I32" s="140">
        <v>85</v>
      </c>
      <c r="J32" s="115">
        <v>7</v>
      </c>
      <c r="K32" s="116">
        <v>8.235294117647058</v>
      </c>
    </row>
    <row r="33" spans="1:11" ht="14.1" customHeight="1" x14ac:dyDescent="0.2">
      <c r="A33" s="306">
        <v>32</v>
      </c>
      <c r="B33" s="307" t="s">
        <v>252</v>
      </c>
      <c r="C33" s="308"/>
      <c r="D33" s="113">
        <v>0.95823879085641417</v>
      </c>
      <c r="E33" s="115">
        <v>511</v>
      </c>
      <c r="F33" s="114">
        <v>502</v>
      </c>
      <c r="G33" s="114">
        <v>506</v>
      </c>
      <c r="H33" s="114">
        <v>502</v>
      </c>
      <c r="I33" s="140">
        <v>470</v>
      </c>
      <c r="J33" s="115">
        <v>41</v>
      </c>
      <c r="K33" s="116">
        <v>8.7234042553191493</v>
      </c>
    </row>
    <row r="34" spans="1:11" ht="14.1" customHeight="1" x14ac:dyDescent="0.2">
      <c r="A34" s="306">
        <v>33</v>
      </c>
      <c r="B34" s="307" t="s">
        <v>253</v>
      </c>
      <c r="C34" s="308"/>
      <c r="D34" s="113">
        <v>0.65820316162544301</v>
      </c>
      <c r="E34" s="115">
        <v>351</v>
      </c>
      <c r="F34" s="114">
        <v>353</v>
      </c>
      <c r="G34" s="114">
        <v>336</v>
      </c>
      <c r="H34" s="114">
        <v>346</v>
      </c>
      <c r="I34" s="140">
        <v>359</v>
      </c>
      <c r="J34" s="115">
        <v>-8</v>
      </c>
      <c r="K34" s="116">
        <v>-2.2284122562674096</v>
      </c>
    </row>
    <row r="35" spans="1:11" ht="14.1" customHeight="1" x14ac:dyDescent="0.2">
      <c r="A35" s="306">
        <v>34</v>
      </c>
      <c r="B35" s="307" t="s">
        <v>254</v>
      </c>
      <c r="C35" s="308"/>
      <c r="D35" s="113">
        <v>4.6299248035704244</v>
      </c>
      <c r="E35" s="115">
        <v>2469</v>
      </c>
      <c r="F35" s="114">
        <v>2483</v>
      </c>
      <c r="G35" s="114">
        <v>2498</v>
      </c>
      <c r="H35" s="114">
        <v>2508</v>
      </c>
      <c r="I35" s="140">
        <v>2482</v>
      </c>
      <c r="J35" s="115">
        <v>-13</v>
      </c>
      <c r="K35" s="116">
        <v>-0.52377115229653504</v>
      </c>
    </row>
    <row r="36" spans="1:11" ht="14.1" customHeight="1" x14ac:dyDescent="0.2">
      <c r="A36" s="306">
        <v>41</v>
      </c>
      <c r="B36" s="307" t="s">
        <v>255</v>
      </c>
      <c r="C36" s="308"/>
      <c r="D36" s="113">
        <v>0.21565060850976053</v>
      </c>
      <c r="E36" s="115">
        <v>115</v>
      </c>
      <c r="F36" s="114">
        <v>127</v>
      </c>
      <c r="G36" s="114">
        <v>147</v>
      </c>
      <c r="H36" s="114">
        <v>157</v>
      </c>
      <c r="I36" s="140">
        <v>162</v>
      </c>
      <c r="J36" s="115">
        <v>-47</v>
      </c>
      <c r="K36" s="116">
        <v>-29.012345679012345</v>
      </c>
    </row>
    <row r="37" spans="1:11" ht="14.1" customHeight="1" x14ac:dyDescent="0.2">
      <c r="A37" s="306">
        <v>42</v>
      </c>
      <c r="B37" s="307" t="s">
        <v>256</v>
      </c>
      <c r="C37" s="308"/>
      <c r="D37" s="113">
        <v>3.3754008288484259E-2</v>
      </c>
      <c r="E37" s="115">
        <v>18</v>
      </c>
      <c r="F37" s="114">
        <v>29</v>
      </c>
      <c r="G37" s="114">
        <v>15</v>
      </c>
      <c r="H37" s="114">
        <v>27</v>
      </c>
      <c r="I37" s="140">
        <v>14</v>
      </c>
      <c r="J37" s="115">
        <v>4</v>
      </c>
      <c r="K37" s="116">
        <v>28.571428571428573</v>
      </c>
    </row>
    <row r="38" spans="1:11" ht="14.1" customHeight="1" x14ac:dyDescent="0.2">
      <c r="A38" s="306">
        <v>43</v>
      </c>
      <c r="B38" s="307" t="s">
        <v>257</v>
      </c>
      <c r="C38" s="308"/>
      <c r="D38" s="113">
        <v>0.4613047799426182</v>
      </c>
      <c r="E38" s="115">
        <v>246</v>
      </c>
      <c r="F38" s="114">
        <v>252</v>
      </c>
      <c r="G38" s="114">
        <v>247</v>
      </c>
      <c r="H38" s="114">
        <v>235</v>
      </c>
      <c r="I38" s="140">
        <v>229</v>
      </c>
      <c r="J38" s="115">
        <v>17</v>
      </c>
      <c r="K38" s="116">
        <v>7.4235807860262009</v>
      </c>
    </row>
    <row r="39" spans="1:11" ht="14.1" customHeight="1" x14ac:dyDescent="0.2">
      <c r="A39" s="306">
        <v>51</v>
      </c>
      <c r="B39" s="307" t="s">
        <v>258</v>
      </c>
      <c r="C39" s="308"/>
      <c r="D39" s="113">
        <v>8.7741669323232134</v>
      </c>
      <c r="E39" s="115">
        <v>4679</v>
      </c>
      <c r="F39" s="114">
        <v>4755</v>
      </c>
      <c r="G39" s="114">
        <v>4736</v>
      </c>
      <c r="H39" s="114">
        <v>4778</v>
      </c>
      <c r="I39" s="140">
        <v>4775</v>
      </c>
      <c r="J39" s="115">
        <v>-96</v>
      </c>
      <c r="K39" s="116">
        <v>-2.0104712041884816</v>
      </c>
    </row>
    <row r="40" spans="1:11" ht="14.1" customHeight="1" x14ac:dyDescent="0.2">
      <c r="A40" s="306" t="s">
        <v>259</v>
      </c>
      <c r="B40" s="307" t="s">
        <v>260</v>
      </c>
      <c r="C40" s="308"/>
      <c r="D40" s="113">
        <v>8.5285127608903561</v>
      </c>
      <c r="E40" s="115">
        <v>4548</v>
      </c>
      <c r="F40" s="114">
        <v>4621</v>
      </c>
      <c r="G40" s="114">
        <v>4592</v>
      </c>
      <c r="H40" s="114">
        <v>4623</v>
      </c>
      <c r="I40" s="140">
        <v>4631</v>
      </c>
      <c r="J40" s="115">
        <v>-83</v>
      </c>
      <c r="K40" s="116">
        <v>-1.7922694882314836</v>
      </c>
    </row>
    <row r="41" spans="1:11" ht="14.1" customHeight="1" x14ac:dyDescent="0.2">
      <c r="A41" s="306"/>
      <c r="B41" s="307" t="s">
        <v>261</v>
      </c>
      <c r="C41" s="308"/>
      <c r="D41" s="113">
        <v>3.2872653627618278</v>
      </c>
      <c r="E41" s="115">
        <v>1753</v>
      </c>
      <c r="F41" s="114">
        <v>1783</v>
      </c>
      <c r="G41" s="114">
        <v>1736</v>
      </c>
      <c r="H41" s="114">
        <v>1795</v>
      </c>
      <c r="I41" s="140">
        <v>1785</v>
      </c>
      <c r="J41" s="115">
        <v>-32</v>
      </c>
      <c r="K41" s="116">
        <v>-1.792717086834734</v>
      </c>
    </row>
    <row r="42" spans="1:11" ht="14.1" customHeight="1" x14ac:dyDescent="0.2">
      <c r="A42" s="306">
        <v>52</v>
      </c>
      <c r="B42" s="307" t="s">
        <v>262</v>
      </c>
      <c r="C42" s="308"/>
      <c r="D42" s="113">
        <v>4.7499390552628125</v>
      </c>
      <c r="E42" s="115">
        <v>2533</v>
      </c>
      <c r="F42" s="114">
        <v>2545</v>
      </c>
      <c r="G42" s="114">
        <v>2563</v>
      </c>
      <c r="H42" s="114">
        <v>2528</v>
      </c>
      <c r="I42" s="140">
        <v>2492</v>
      </c>
      <c r="J42" s="115">
        <v>41</v>
      </c>
      <c r="K42" s="116">
        <v>1.6452648475120386</v>
      </c>
    </row>
    <row r="43" spans="1:11" ht="14.1" customHeight="1" x14ac:dyDescent="0.2">
      <c r="A43" s="306" t="s">
        <v>263</v>
      </c>
      <c r="B43" s="307" t="s">
        <v>264</v>
      </c>
      <c r="C43" s="308"/>
      <c r="D43" s="113">
        <v>4.5999212406473271</v>
      </c>
      <c r="E43" s="115">
        <v>2453</v>
      </c>
      <c r="F43" s="114">
        <v>2456</v>
      </c>
      <c r="G43" s="114">
        <v>2467</v>
      </c>
      <c r="H43" s="114">
        <v>2433</v>
      </c>
      <c r="I43" s="140">
        <v>2402</v>
      </c>
      <c r="J43" s="115">
        <v>51</v>
      </c>
      <c r="K43" s="116">
        <v>2.1232306411323898</v>
      </c>
    </row>
    <row r="44" spans="1:11" ht="14.1" customHeight="1" x14ac:dyDescent="0.2">
      <c r="A44" s="306">
        <v>53</v>
      </c>
      <c r="B44" s="307" t="s">
        <v>265</v>
      </c>
      <c r="C44" s="308"/>
      <c r="D44" s="113">
        <v>1.4364205749432746</v>
      </c>
      <c r="E44" s="115">
        <v>766</v>
      </c>
      <c r="F44" s="114">
        <v>790</v>
      </c>
      <c r="G44" s="114">
        <v>840</v>
      </c>
      <c r="H44" s="114">
        <v>868</v>
      </c>
      <c r="I44" s="140">
        <v>782</v>
      </c>
      <c r="J44" s="115">
        <v>-16</v>
      </c>
      <c r="K44" s="116">
        <v>-2.0460358056265986</v>
      </c>
    </row>
    <row r="45" spans="1:11" ht="14.1" customHeight="1" x14ac:dyDescent="0.2">
      <c r="A45" s="306" t="s">
        <v>266</v>
      </c>
      <c r="B45" s="307" t="s">
        <v>267</v>
      </c>
      <c r="C45" s="308"/>
      <c r="D45" s="113">
        <v>1.3857895625105481</v>
      </c>
      <c r="E45" s="115">
        <v>739</v>
      </c>
      <c r="F45" s="114">
        <v>765</v>
      </c>
      <c r="G45" s="114">
        <v>815</v>
      </c>
      <c r="H45" s="114">
        <v>841</v>
      </c>
      <c r="I45" s="140">
        <v>754</v>
      </c>
      <c r="J45" s="115">
        <v>-15</v>
      </c>
      <c r="K45" s="116">
        <v>-1.9893899204244032</v>
      </c>
    </row>
    <row r="46" spans="1:11" ht="14.1" customHeight="1" x14ac:dyDescent="0.2">
      <c r="A46" s="306">
        <v>54</v>
      </c>
      <c r="B46" s="307" t="s">
        <v>268</v>
      </c>
      <c r="C46" s="308"/>
      <c r="D46" s="113">
        <v>14.399834980403924</v>
      </c>
      <c r="E46" s="115">
        <v>7679</v>
      </c>
      <c r="F46" s="114">
        <v>7711</v>
      </c>
      <c r="G46" s="114">
        <v>7720</v>
      </c>
      <c r="H46" s="114">
        <v>7616</v>
      </c>
      <c r="I46" s="140">
        <v>7546</v>
      </c>
      <c r="J46" s="115">
        <v>133</v>
      </c>
      <c r="K46" s="116">
        <v>1.7625231910946197</v>
      </c>
    </row>
    <row r="47" spans="1:11" ht="14.1" customHeight="1" x14ac:dyDescent="0.2">
      <c r="A47" s="306">
        <v>61</v>
      </c>
      <c r="B47" s="307" t="s">
        <v>269</v>
      </c>
      <c r="C47" s="308"/>
      <c r="D47" s="113">
        <v>0.69008194723123373</v>
      </c>
      <c r="E47" s="115">
        <v>368</v>
      </c>
      <c r="F47" s="114">
        <v>381</v>
      </c>
      <c r="G47" s="114">
        <v>377</v>
      </c>
      <c r="H47" s="114">
        <v>375</v>
      </c>
      <c r="I47" s="140">
        <v>369</v>
      </c>
      <c r="J47" s="115">
        <v>-1</v>
      </c>
      <c r="K47" s="116">
        <v>-0.27100271002710025</v>
      </c>
    </row>
    <row r="48" spans="1:11" ht="14.1" customHeight="1" x14ac:dyDescent="0.2">
      <c r="A48" s="306">
        <v>62</v>
      </c>
      <c r="B48" s="307" t="s">
        <v>270</v>
      </c>
      <c r="C48" s="308"/>
      <c r="D48" s="113">
        <v>10.184334389708779</v>
      </c>
      <c r="E48" s="115">
        <v>5431</v>
      </c>
      <c r="F48" s="114">
        <v>5615</v>
      </c>
      <c r="G48" s="114">
        <v>5506</v>
      </c>
      <c r="H48" s="114">
        <v>5544</v>
      </c>
      <c r="I48" s="140">
        <v>5331</v>
      </c>
      <c r="J48" s="115">
        <v>100</v>
      </c>
      <c r="K48" s="116">
        <v>1.8758206715438004</v>
      </c>
    </row>
    <row r="49" spans="1:11" ht="14.1" customHeight="1" x14ac:dyDescent="0.2">
      <c r="A49" s="306">
        <v>63</v>
      </c>
      <c r="B49" s="307" t="s">
        <v>271</v>
      </c>
      <c r="C49" s="308"/>
      <c r="D49" s="113">
        <v>9.1735893637369443</v>
      </c>
      <c r="E49" s="115">
        <v>4892</v>
      </c>
      <c r="F49" s="114">
        <v>5556</v>
      </c>
      <c r="G49" s="114">
        <v>5592</v>
      </c>
      <c r="H49" s="114">
        <v>5583</v>
      </c>
      <c r="I49" s="140">
        <v>5238</v>
      </c>
      <c r="J49" s="115">
        <v>-346</v>
      </c>
      <c r="K49" s="116">
        <v>-6.6055746468117604</v>
      </c>
    </row>
    <row r="50" spans="1:11" ht="14.1" customHeight="1" x14ac:dyDescent="0.2">
      <c r="A50" s="306" t="s">
        <v>272</v>
      </c>
      <c r="B50" s="307" t="s">
        <v>273</v>
      </c>
      <c r="C50" s="308"/>
      <c r="D50" s="113">
        <v>0.48380745213494103</v>
      </c>
      <c r="E50" s="115">
        <v>258</v>
      </c>
      <c r="F50" s="114">
        <v>270</v>
      </c>
      <c r="G50" s="114">
        <v>274</v>
      </c>
      <c r="H50" s="114">
        <v>285</v>
      </c>
      <c r="I50" s="140">
        <v>261</v>
      </c>
      <c r="J50" s="115">
        <v>-3</v>
      </c>
      <c r="K50" s="116">
        <v>-1.1494252873563218</v>
      </c>
    </row>
    <row r="51" spans="1:11" ht="14.1" customHeight="1" x14ac:dyDescent="0.2">
      <c r="A51" s="306" t="s">
        <v>274</v>
      </c>
      <c r="B51" s="307" t="s">
        <v>275</v>
      </c>
      <c r="C51" s="308"/>
      <c r="D51" s="113">
        <v>8.1422168882554811</v>
      </c>
      <c r="E51" s="115">
        <v>4342</v>
      </c>
      <c r="F51" s="114">
        <v>4965</v>
      </c>
      <c r="G51" s="114">
        <v>4976</v>
      </c>
      <c r="H51" s="114">
        <v>4969</v>
      </c>
      <c r="I51" s="140">
        <v>4682</v>
      </c>
      <c r="J51" s="115">
        <v>-340</v>
      </c>
      <c r="K51" s="116">
        <v>-7.2618539085860743</v>
      </c>
    </row>
    <row r="52" spans="1:11" ht="14.1" customHeight="1" x14ac:dyDescent="0.2">
      <c r="A52" s="306">
        <v>71</v>
      </c>
      <c r="B52" s="307" t="s">
        <v>276</v>
      </c>
      <c r="C52" s="308"/>
      <c r="D52" s="113">
        <v>11.144448403247885</v>
      </c>
      <c r="E52" s="115">
        <v>5943</v>
      </c>
      <c r="F52" s="114">
        <v>6071</v>
      </c>
      <c r="G52" s="114">
        <v>6117</v>
      </c>
      <c r="H52" s="114">
        <v>6067</v>
      </c>
      <c r="I52" s="140">
        <v>6049</v>
      </c>
      <c r="J52" s="115">
        <v>-106</v>
      </c>
      <c r="K52" s="116">
        <v>-1.7523557612828566</v>
      </c>
    </row>
    <row r="53" spans="1:11" ht="14.1" customHeight="1" x14ac:dyDescent="0.2">
      <c r="A53" s="306" t="s">
        <v>277</v>
      </c>
      <c r="B53" s="307" t="s">
        <v>278</v>
      </c>
      <c r="C53" s="308"/>
      <c r="D53" s="113">
        <v>0.83634931648133215</v>
      </c>
      <c r="E53" s="115">
        <v>446</v>
      </c>
      <c r="F53" s="114">
        <v>448</v>
      </c>
      <c r="G53" s="114">
        <v>466</v>
      </c>
      <c r="H53" s="114">
        <v>474</v>
      </c>
      <c r="I53" s="140">
        <v>466</v>
      </c>
      <c r="J53" s="115">
        <v>-20</v>
      </c>
      <c r="K53" s="116">
        <v>-4.2918454935622314</v>
      </c>
    </row>
    <row r="54" spans="1:11" ht="14.1" customHeight="1" x14ac:dyDescent="0.2">
      <c r="A54" s="306" t="s">
        <v>279</v>
      </c>
      <c r="B54" s="307" t="s">
        <v>280</v>
      </c>
      <c r="C54" s="308"/>
      <c r="D54" s="113">
        <v>9.9274288821797594</v>
      </c>
      <c r="E54" s="115">
        <v>5294</v>
      </c>
      <c r="F54" s="114">
        <v>5427</v>
      </c>
      <c r="G54" s="114">
        <v>5459</v>
      </c>
      <c r="H54" s="114">
        <v>5401</v>
      </c>
      <c r="I54" s="140">
        <v>5392</v>
      </c>
      <c r="J54" s="115">
        <v>-98</v>
      </c>
      <c r="K54" s="116">
        <v>-1.8175074183976261</v>
      </c>
    </row>
    <row r="55" spans="1:11" ht="14.1" customHeight="1" x14ac:dyDescent="0.2">
      <c r="A55" s="306">
        <v>72</v>
      </c>
      <c r="B55" s="307" t="s">
        <v>281</v>
      </c>
      <c r="C55" s="308"/>
      <c r="D55" s="113">
        <v>1.2395221932604497</v>
      </c>
      <c r="E55" s="115">
        <v>661</v>
      </c>
      <c r="F55" s="114">
        <v>659</v>
      </c>
      <c r="G55" s="114">
        <v>656</v>
      </c>
      <c r="H55" s="114">
        <v>659</v>
      </c>
      <c r="I55" s="140">
        <v>669</v>
      </c>
      <c r="J55" s="115">
        <v>-8</v>
      </c>
      <c r="K55" s="116">
        <v>-1.195814648729447</v>
      </c>
    </row>
    <row r="56" spans="1:11" ht="14.1" customHeight="1" x14ac:dyDescent="0.2">
      <c r="A56" s="306" t="s">
        <v>282</v>
      </c>
      <c r="B56" s="307" t="s">
        <v>283</v>
      </c>
      <c r="C56" s="308"/>
      <c r="D56" s="113">
        <v>0.13876647851932417</v>
      </c>
      <c r="E56" s="115">
        <v>74</v>
      </c>
      <c r="F56" s="114">
        <v>76</v>
      </c>
      <c r="G56" s="114">
        <v>71</v>
      </c>
      <c r="H56" s="114">
        <v>75</v>
      </c>
      <c r="I56" s="140">
        <v>74</v>
      </c>
      <c r="J56" s="115">
        <v>0</v>
      </c>
      <c r="K56" s="116">
        <v>0</v>
      </c>
    </row>
    <row r="57" spans="1:11" ht="14.1" customHeight="1" x14ac:dyDescent="0.2">
      <c r="A57" s="306" t="s">
        <v>284</v>
      </c>
      <c r="B57" s="307" t="s">
        <v>285</v>
      </c>
      <c r="C57" s="308"/>
      <c r="D57" s="113">
        <v>0.91698389183715567</v>
      </c>
      <c r="E57" s="115">
        <v>489</v>
      </c>
      <c r="F57" s="114">
        <v>480</v>
      </c>
      <c r="G57" s="114">
        <v>482</v>
      </c>
      <c r="H57" s="114">
        <v>479</v>
      </c>
      <c r="I57" s="140">
        <v>490</v>
      </c>
      <c r="J57" s="115">
        <v>-1</v>
      </c>
      <c r="K57" s="116">
        <v>-0.20408163265306123</v>
      </c>
    </row>
    <row r="58" spans="1:11" ht="14.1" customHeight="1" x14ac:dyDescent="0.2">
      <c r="A58" s="306">
        <v>73</v>
      </c>
      <c r="B58" s="307" t="s">
        <v>286</v>
      </c>
      <c r="C58" s="308"/>
      <c r="D58" s="113">
        <v>0.96011401353910775</v>
      </c>
      <c r="E58" s="115">
        <v>512</v>
      </c>
      <c r="F58" s="114">
        <v>523</v>
      </c>
      <c r="G58" s="114">
        <v>496</v>
      </c>
      <c r="H58" s="114">
        <v>496</v>
      </c>
      <c r="I58" s="140">
        <v>493</v>
      </c>
      <c r="J58" s="115">
        <v>19</v>
      </c>
      <c r="K58" s="116">
        <v>3.8539553752535496</v>
      </c>
    </row>
    <row r="59" spans="1:11" ht="14.1" customHeight="1" x14ac:dyDescent="0.2">
      <c r="A59" s="306" t="s">
        <v>287</v>
      </c>
      <c r="B59" s="307" t="s">
        <v>288</v>
      </c>
      <c r="C59" s="308"/>
      <c r="D59" s="113">
        <v>0.67695538845237868</v>
      </c>
      <c r="E59" s="115">
        <v>361</v>
      </c>
      <c r="F59" s="114">
        <v>369</v>
      </c>
      <c r="G59" s="114">
        <v>344</v>
      </c>
      <c r="H59" s="114">
        <v>344</v>
      </c>
      <c r="I59" s="140">
        <v>347</v>
      </c>
      <c r="J59" s="115">
        <v>14</v>
      </c>
      <c r="K59" s="116">
        <v>4.0345821325648412</v>
      </c>
    </row>
    <row r="60" spans="1:11" ht="14.1" customHeight="1" x14ac:dyDescent="0.2">
      <c r="A60" s="306">
        <v>81</v>
      </c>
      <c r="B60" s="307" t="s">
        <v>289</v>
      </c>
      <c r="C60" s="308"/>
      <c r="D60" s="113">
        <v>4.0129765409642397</v>
      </c>
      <c r="E60" s="115">
        <v>2140</v>
      </c>
      <c r="F60" s="114">
        <v>2166</v>
      </c>
      <c r="G60" s="114">
        <v>2148</v>
      </c>
      <c r="H60" s="114">
        <v>2218</v>
      </c>
      <c r="I60" s="140">
        <v>2198</v>
      </c>
      <c r="J60" s="115">
        <v>-58</v>
      </c>
      <c r="K60" s="116">
        <v>-2.6387625113739763</v>
      </c>
    </row>
    <row r="61" spans="1:11" ht="14.1" customHeight="1" x14ac:dyDescent="0.2">
      <c r="A61" s="306" t="s">
        <v>290</v>
      </c>
      <c r="B61" s="307" t="s">
        <v>291</v>
      </c>
      <c r="C61" s="308"/>
      <c r="D61" s="113">
        <v>1.2939036510585633</v>
      </c>
      <c r="E61" s="115">
        <v>690</v>
      </c>
      <c r="F61" s="114">
        <v>687</v>
      </c>
      <c r="G61" s="114">
        <v>673</v>
      </c>
      <c r="H61" s="114">
        <v>697</v>
      </c>
      <c r="I61" s="140">
        <v>696</v>
      </c>
      <c r="J61" s="115">
        <v>-6</v>
      </c>
      <c r="K61" s="116">
        <v>-0.86206896551724133</v>
      </c>
    </row>
    <row r="62" spans="1:11" ht="14.1" customHeight="1" x14ac:dyDescent="0.2">
      <c r="A62" s="306" t="s">
        <v>292</v>
      </c>
      <c r="B62" s="307" t="s">
        <v>293</v>
      </c>
      <c r="C62" s="308"/>
      <c r="D62" s="113">
        <v>1.4289196842125003</v>
      </c>
      <c r="E62" s="115">
        <v>762</v>
      </c>
      <c r="F62" s="114">
        <v>782</v>
      </c>
      <c r="G62" s="114">
        <v>754</v>
      </c>
      <c r="H62" s="114">
        <v>776</v>
      </c>
      <c r="I62" s="140">
        <v>769</v>
      </c>
      <c r="J62" s="115">
        <v>-7</v>
      </c>
      <c r="K62" s="116">
        <v>-0.91027308192457734</v>
      </c>
    </row>
    <row r="63" spans="1:11" ht="14.1" customHeight="1" x14ac:dyDescent="0.2">
      <c r="A63" s="306"/>
      <c r="B63" s="307" t="s">
        <v>294</v>
      </c>
      <c r="C63" s="308"/>
      <c r="D63" s="113">
        <v>1.1626380632700133</v>
      </c>
      <c r="E63" s="115">
        <v>620</v>
      </c>
      <c r="F63" s="114">
        <v>643</v>
      </c>
      <c r="G63" s="114">
        <v>625</v>
      </c>
      <c r="H63" s="114">
        <v>660</v>
      </c>
      <c r="I63" s="140">
        <v>657</v>
      </c>
      <c r="J63" s="115">
        <v>-37</v>
      </c>
      <c r="K63" s="116">
        <v>-5.6316590563165905</v>
      </c>
    </row>
    <row r="64" spans="1:11" ht="14.1" customHeight="1" x14ac:dyDescent="0.2">
      <c r="A64" s="306" t="s">
        <v>295</v>
      </c>
      <c r="B64" s="307" t="s">
        <v>296</v>
      </c>
      <c r="C64" s="308"/>
      <c r="D64" s="113">
        <v>0.11063813827892062</v>
      </c>
      <c r="E64" s="115">
        <v>59</v>
      </c>
      <c r="F64" s="114">
        <v>61</v>
      </c>
      <c r="G64" s="114">
        <v>55</v>
      </c>
      <c r="H64" s="114">
        <v>60</v>
      </c>
      <c r="I64" s="140">
        <v>63</v>
      </c>
      <c r="J64" s="115">
        <v>-4</v>
      </c>
      <c r="K64" s="116">
        <v>-6.3492063492063489</v>
      </c>
    </row>
    <row r="65" spans="1:11" ht="14.1" customHeight="1" x14ac:dyDescent="0.2">
      <c r="A65" s="306" t="s">
        <v>297</v>
      </c>
      <c r="B65" s="307" t="s">
        <v>298</v>
      </c>
      <c r="C65" s="308"/>
      <c r="D65" s="113">
        <v>0.63007482138503945</v>
      </c>
      <c r="E65" s="115">
        <v>336</v>
      </c>
      <c r="F65" s="114">
        <v>345</v>
      </c>
      <c r="G65" s="114">
        <v>348</v>
      </c>
      <c r="H65" s="114">
        <v>353</v>
      </c>
      <c r="I65" s="140">
        <v>348</v>
      </c>
      <c r="J65" s="115">
        <v>-12</v>
      </c>
      <c r="K65" s="116">
        <v>-3.4482758620689653</v>
      </c>
    </row>
    <row r="66" spans="1:11" ht="14.1" customHeight="1" x14ac:dyDescent="0.2">
      <c r="A66" s="306">
        <v>82</v>
      </c>
      <c r="B66" s="307" t="s">
        <v>299</v>
      </c>
      <c r="C66" s="308"/>
      <c r="D66" s="113">
        <v>1.7777111031935042</v>
      </c>
      <c r="E66" s="115">
        <v>948</v>
      </c>
      <c r="F66" s="114">
        <v>929</v>
      </c>
      <c r="G66" s="114">
        <v>960</v>
      </c>
      <c r="H66" s="114">
        <v>966</v>
      </c>
      <c r="I66" s="140">
        <v>968</v>
      </c>
      <c r="J66" s="115">
        <v>-20</v>
      </c>
      <c r="K66" s="116">
        <v>-2.0661157024793386</v>
      </c>
    </row>
    <row r="67" spans="1:11" ht="14.1" customHeight="1" x14ac:dyDescent="0.2">
      <c r="A67" s="306" t="s">
        <v>300</v>
      </c>
      <c r="B67" s="307" t="s">
        <v>301</v>
      </c>
      <c r="C67" s="308"/>
      <c r="D67" s="113">
        <v>0.95636356817372059</v>
      </c>
      <c r="E67" s="115">
        <v>510</v>
      </c>
      <c r="F67" s="114">
        <v>472</v>
      </c>
      <c r="G67" s="114">
        <v>483</v>
      </c>
      <c r="H67" s="114">
        <v>484</v>
      </c>
      <c r="I67" s="140">
        <v>482</v>
      </c>
      <c r="J67" s="115">
        <v>28</v>
      </c>
      <c r="K67" s="116">
        <v>5.809128630705394</v>
      </c>
    </row>
    <row r="68" spans="1:11" ht="14.1" customHeight="1" x14ac:dyDescent="0.2">
      <c r="A68" s="306" t="s">
        <v>302</v>
      </c>
      <c r="B68" s="307" t="s">
        <v>303</v>
      </c>
      <c r="C68" s="308"/>
      <c r="D68" s="113">
        <v>0.45192866652915031</v>
      </c>
      <c r="E68" s="115">
        <v>241</v>
      </c>
      <c r="F68" s="114">
        <v>256</v>
      </c>
      <c r="G68" s="114">
        <v>254</v>
      </c>
      <c r="H68" s="114">
        <v>260</v>
      </c>
      <c r="I68" s="140">
        <v>264</v>
      </c>
      <c r="J68" s="115">
        <v>-23</v>
      </c>
      <c r="K68" s="116">
        <v>-8.7121212121212128</v>
      </c>
    </row>
    <row r="69" spans="1:11" ht="14.1" customHeight="1" x14ac:dyDescent="0.2">
      <c r="A69" s="306">
        <v>83</v>
      </c>
      <c r="B69" s="307" t="s">
        <v>304</v>
      </c>
      <c r="C69" s="308"/>
      <c r="D69" s="113">
        <v>3.0097324057231796</v>
      </c>
      <c r="E69" s="115">
        <v>1605</v>
      </c>
      <c r="F69" s="114">
        <v>1614</v>
      </c>
      <c r="G69" s="114">
        <v>1597</v>
      </c>
      <c r="H69" s="114">
        <v>1660</v>
      </c>
      <c r="I69" s="140">
        <v>1653</v>
      </c>
      <c r="J69" s="115">
        <v>-48</v>
      </c>
      <c r="K69" s="116">
        <v>-2.9038112522686026</v>
      </c>
    </row>
    <row r="70" spans="1:11" ht="14.1" customHeight="1" x14ac:dyDescent="0.2">
      <c r="A70" s="306" t="s">
        <v>305</v>
      </c>
      <c r="B70" s="307" t="s">
        <v>306</v>
      </c>
      <c r="C70" s="308"/>
      <c r="D70" s="113">
        <v>1.8545952331839406</v>
      </c>
      <c r="E70" s="115">
        <v>989</v>
      </c>
      <c r="F70" s="114">
        <v>978</v>
      </c>
      <c r="G70" s="114">
        <v>951</v>
      </c>
      <c r="H70" s="114">
        <v>1007</v>
      </c>
      <c r="I70" s="140">
        <v>999</v>
      </c>
      <c r="J70" s="115">
        <v>-10</v>
      </c>
      <c r="K70" s="116">
        <v>-1.0010010010010011</v>
      </c>
    </row>
    <row r="71" spans="1:11" ht="14.1" customHeight="1" x14ac:dyDescent="0.2">
      <c r="A71" s="306"/>
      <c r="B71" s="307" t="s">
        <v>307</v>
      </c>
      <c r="C71" s="308"/>
      <c r="D71" s="113">
        <v>1.2976540964239502</v>
      </c>
      <c r="E71" s="115">
        <v>692</v>
      </c>
      <c r="F71" s="114">
        <v>689</v>
      </c>
      <c r="G71" s="114">
        <v>669</v>
      </c>
      <c r="H71" s="114">
        <v>724</v>
      </c>
      <c r="I71" s="140">
        <v>723</v>
      </c>
      <c r="J71" s="115">
        <v>-31</v>
      </c>
      <c r="K71" s="116">
        <v>-4.2876901798063622</v>
      </c>
    </row>
    <row r="72" spans="1:11" ht="14.1" customHeight="1" x14ac:dyDescent="0.2">
      <c r="A72" s="306">
        <v>84</v>
      </c>
      <c r="B72" s="307" t="s">
        <v>308</v>
      </c>
      <c r="C72" s="308"/>
      <c r="D72" s="113">
        <v>5.1024809196092038</v>
      </c>
      <c r="E72" s="115">
        <v>2721</v>
      </c>
      <c r="F72" s="114">
        <v>2956</v>
      </c>
      <c r="G72" s="114">
        <v>2533</v>
      </c>
      <c r="H72" s="114">
        <v>3018</v>
      </c>
      <c r="I72" s="140">
        <v>2727</v>
      </c>
      <c r="J72" s="115">
        <v>-6</v>
      </c>
      <c r="K72" s="116">
        <v>-0.22002200220022003</v>
      </c>
    </row>
    <row r="73" spans="1:11" ht="14.1" customHeight="1" x14ac:dyDescent="0.2">
      <c r="A73" s="306" t="s">
        <v>309</v>
      </c>
      <c r="B73" s="307" t="s">
        <v>310</v>
      </c>
      <c r="C73" s="308"/>
      <c r="D73" s="113">
        <v>0.11438858364430776</v>
      </c>
      <c r="E73" s="115">
        <v>61</v>
      </c>
      <c r="F73" s="114">
        <v>59</v>
      </c>
      <c r="G73" s="114">
        <v>61</v>
      </c>
      <c r="H73" s="114">
        <v>66</v>
      </c>
      <c r="I73" s="140">
        <v>66</v>
      </c>
      <c r="J73" s="115">
        <v>-5</v>
      </c>
      <c r="K73" s="116">
        <v>-7.5757575757575761</v>
      </c>
    </row>
    <row r="74" spans="1:11" ht="14.1" customHeight="1" x14ac:dyDescent="0.2">
      <c r="A74" s="306" t="s">
        <v>311</v>
      </c>
      <c r="B74" s="307" t="s">
        <v>312</v>
      </c>
      <c r="C74" s="308"/>
      <c r="D74" s="113">
        <v>6.3757571211581376E-2</v>
      </c>
      <c r="E74" s="115">
        <v>34</v>
      </c>
      <c r="F74" s="114">
        <v>30</v>
      </c>
      <c r="G74" s="114">
        <v>37</v>
      </c>
      <c r="H74" s="114">
        <v>42</v>
      </c>
      <c r="I74" s="140">
        <v>41</v>
      </c>
      <c r="J74" s="115">
        <v>-7</v>
      </c>
      <c r="K74" s="116">
        <v>-17.073170731707318</v>
      </c>
    </row>
    <row r="75" spans="1:11" ht="14.1" customHeight="1" x14ac:dyDescent="0.2">
      <c r="A75" s="306" t="s">
        <v>313</v>
      </c>
      <c r="B75" s="307" t="s">
        <v>314</v>
      </c>
      <c r="C75" s="308"/>
      <c r="D75" s="113">
        <v>3.5197929754158306</v>
      </c>
      <c r="E75" s="115">
        <v>1877</v>
      </c>
      <c r="F75" s="114">
        <v>2041</v>
      </c>
      <c r="G75" s="114">
        <v>1734</v>
      </c>
      <c r="H75" s="114">
        <v>2130</v>
      </c>
      <c r="I75" s="140">
        <v>1884</v>
      </c>
      <c r="J75" s="115">
        <v>-7</v>
      </c>
      <c r="K75" s="116">
        <v>-0.37154989384288745</v>
      </c>
    </row>
    <row r="76" spans="1:11" ht="14.1" customHeight="1" x14ac:dyDescent="0.2">
      <c r="A76" s="306">
        <v>91</v>
      </c>
      <c r="B76" s="307" t="s">
        <v>315</v>
      </c>
      <c r="C76" s="308"/>
      <c r="D76" s="113">
        <v>0.15001781461548558</v>
      </c>
      <c r="E76" s="115">
        <v>80</v>
      </c>
      <c r="F76" s="114">
        <v>79</v>
      </c>
      <c r="G76" s="114">
        <v>77</v>
      </c>
      <c r="H76" s="114">
        <v>88</v>
      </c>
      <c r="I76" s="140">
        <v>92</v>
      </c>
      <c r="J76" s="115">
        <v>-12</v>
      </c>
      <c r="K76" s="116">
        <v>-13.043478260869565</v>
      </c>
    </row>
    <row r="77" spans="1:11" ht="14.1" customHeight="1" x14ac:dyDescent="0.2">
      <c r="A77" s="306">
        <v>92</v>
      </c>
      <c r="B77" s="307" t="s">
        <v>316</v>
      </c>
      <c r="C77" s="308"/>
      <c r="D77" s="113">
        <v>0.28128340240403549</v>
      </c>
      <c r="E77" s="115">
        <v>150</v>
      </c>
      <c r="F77" s="114">
        <v>160</v>
      </c>
      <c r="G77" s="114">
        <v>170</v>
      </c>
      <c r="H77" s="114">
        <v>169</v>
      </c>
      <c r="I77" s="140">
        <v>174</v>
      </c>
      <c r="J77" s="115">
        <v>-24</v>
      </c>
      <c r="K77" s="116">
        <v>-13.793103448275861</v>
      </c>
    </row>
    <row r="78" spans="1:11" ht="14.1" customHeight="1" x14ac:dyDescent="0.2">
      <c r="A78" s="306">
        <v>93</v>
      </c>
      <c r="B78" s="307" t="s">
        <v>317</v>
      </c>
      <c r="C78" s="308"/>
      <c r="D78" s="113">
        <v>8.2509798038517074E-2</v>
      </c>
      <c r="E78" s="115">
        <v>44</v>
      </c>
      <c r="F78" s="114">
        <v>54</v>
      </c>
      <c r="G78" s="114">
        <v>56</v>
      </c>
      <c r="H78" s="114">
        <v>59</v>
      </c>
      <c r="I78" s="140">
        <v>60</v>
      </c>
      <c r="J78" s="115">
        <v>-16</v>
      </c>
      <c r="K78" s="116">
        <v>-26.666666666666668</v>
      </c>
    </row>
    <row r="79" spans="1:11" ht="14.1" customHeight="1" x14ac:dyDescent="0.2">
      <c r="A79" s="306">
        <v>94</v>
      </c>
      <c r="B79" s="307" t="s">
        <v>318</v>
      </c>
      <c r="C79" s="308"/>
      <c r="D79" s="113">
        <v>0.48755789750032819</v>
      </c>
      <c r="E79" s="115">
        <v>260</v>
      </c>
      <c r="F79" s="114">
        <v>273</v>
      </c>
      <c r="G79" s="114">
        <v>277</v>
      </c>
      <c r="H79" s="114">
        <v>283</v>
      </c>
      <c r="I79" s="140">
        <v>289</v>
      </c>
      <c r="J79" s="115">
        <v>-29</v>
      </c>
      <c r="K79" s="116">
        <v>-10.034602076124568</v>
      </c>
    </row>
    <row r="80" spans="1:11" ht="14.1" customHeight="1" x14ac:dyDescent="0.2">
      <c r="A80" s="306" t="s">
        <v>319</v>
      </c>
      <c r="B80" s="307" t="s">
        <v>320</v>
      </c>
      <c r="C80" s="308"/>
      <c r="D80" s="113">
        <v>5.6256680480807099E-3</v>
      </c>
      <c r="E80" s="115">
        <v>3</v>
      </c>
      <c r="F80" s="114">
        <v>5</v>
      </c>
      <c r="G80" s="114">
        <v>4</v>
      </c>
      <c r="H80" s="114">
        <v>9</v>
      </c>
      <c r="I80" s="140">
        <v>6</v>
      </c>
      <c r="J80" s="115">
        <v>-3</v>
      </c>
      <c r="K80" s="116">
        <v>-50</v>
      </c>
    </row>
    <row r="81" spans="1:11" ht="14.1" customHeight="1" x14ac:dyDescent="0.2">
      <c r="A81" s="310" t="s">
        <v>321</v>
      </c>
      <c r="B81" s="311" t="s">
        <v>334</v>
      </c>
      <c r="C81" s="312"/>
      <c r="D81" s="125">
        <v>3.3322707071464737</v>
      </c>
      <c r="E81" s="143">
        <v>1777</v>
      </c>
      <c r="F81" s="144">
        <v>1871</v>
      </c>
      <c r="G81" s="144">
        <v>1842</v>
      </c>
      <c r="H81" s="144">
        <v>1910</v>
      </c>
      <c r="I81" s="145">
        <v>1857</v>
      </c>
      <c r="J81" s="143">
        <v>-80</v>
      </c>
      <c r="K81" s="146">
        <v>-4.308023694130318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15322</v>
      </c>
      <c r="G12" s="535">
        <v>12603</v>
      </c>
      <c r="H12" s="535">
        <v>19537</v>
      </c>
      <c r="I12" s="535">
        <v>12389</v>
      </c>
      <c r="J12" s="536">
        <v>14793</v>
      </c>
      <c r="K12" s="537">
        <v>529</v>
      </c>
      <c r="L12" s="348">
        <v>3.5760156830933552</v>
      </c>
    </row>
    <row r="13" spans="1:17" s="110" customFormat="1" ht="15" customHeight="1" x14ac:dyDescent="0.2">
      <c r="A13" s="349" t="s">
        <v>345</v>
      </c>
      <c r="B13" s="350" t="s">
        <v>346</v>
      </c>
      <c r="C13" s="346"/>
      <c r="D13" s="346"/>
      <c r="E13" s="347"/>
      <c r="F13" s="535">
        <v>8531</v>
      </c>
      <c r="G13" s="535">
        <v>6313</v>
      </c>
      <c r="H13" s="535">
        <v>10350</v>
      </c>
      <c r="I13" s="535">
        <v>6704</v>
      </c>
      <c r="J13" s="536">
        <v>8240</v>
      </c>
      <c r="K13" s="537">
        <v>291</v>
      </c>
      <c r="L13" s="348">
        <v>3.5315533980582523</v>
      </c>
    </row>
    <row r="14" spans="1:17" s="110" customFormat="1" ht="22.5" customHeight="1" x14ac:dyDescent="0.2">
      <c r="A14" s="349"/>
      <c r="B14" s="350" t="s">
        <v>347</v>
      </c>
      <c r="C14" s="346"/>
      <c r="D14" s="346"/>
      <c r="E14" s="347"/>
      <c r="F14" s="535">
        <v>6791</v>
      </c>
      <c r="G14" s="535">
        <v>6290</v>
      </c>
      <c r="H14" s="535">
        <v>9187</v>
      </c>
      <c r="I14" s="535">
        <v>5685</v>
      </c>
      <c r="J14" s="536">
        <v>6553</v>
      </c>
      <c r="K14" s="537">
        <v>238</v>
      </c>
      <c r="L14" s="348">
        <v>3.6319243094765756</v>
      </c>
    </row>
    <row r="15" spans="1:17" s="110" customFormat="1" ht="15" customHeight="1" x14ac:dyDescent="0.2">
      <c r="A15" s="349" t="s">
        <v>348</v>
      </c>
      <c r="B15" s="350" t="s">
        <v>108</v>
      </c>
      <c r="C15" s="346"/>
      <c r="D15" s="346"/>
      <c r="E15" s="347"/>
      <c r="F15" s="535">
        <v>3900</v>
      </c>
      <c r="G15" s="535">
        <v>3622</v>
      </c>
      <c r="H15" s="535">
        <v>9034</v>
      </c>
      <c r="I15" s="535">
        <v>2998</v>
      </c>
      <c r="J15" s="536">
        <v>3899</v>
      </c>
      <c r="K15" s="537">
        <v>1</v>
      </c>
      <c r="L15" s="348">
        <v>2.5647601949217749E-2</v>
      </c>
    </row>
    <row r="16" spans="1:17" s="110" customFormat="1" ht="15" customHeight="1" x14ac:dyDescent="0.2">
      <c r="A16" s="349"/>
      <c r="B16" s="350" t="s">
        <v>109</v>
      </c>
      <c r="C16" s="346"/>
      <c r="D16" s="346"/>
      <c r="E16" s="347"/>
      <c r="F16" s="535">
        <v>9655</v>
      </c>
      <c r="G16" s="535">
        <v>8008</v>
      </c>
      <c r="H16" s="535">
        <v>9268</v>
      </c>
      <c r="I16" s="535">
        <v>8297</v>
      </c>
      <c r="J16" s="536">
        <v>9548</v>
      </c>
      <c r="K16" s="537">
        <v>107</v>
      </c>
      <c r="L16" s="348">
        <v>1.1206535400083788</v>
      </c>
    </row>
    <row r="17" spans="1:12" s="110" customFormat="1" ht="15" customHeight="1" x14ac:dyDescent="0.2">
      <c r="A17" s="349"/>
      <c r="B17" s="350" t="s">
        <v>110</v>
      </c>
      <c r="C17" s="346"/>
      <c r="D17" s="346"/>
      <c r="E17" s="347"/>
      <c r="F17" s="535">
        <v>1582</v>
      </c>
      <c r="G17" s="535">
        <v>839</v>
      </c>
      <c r="H17" s="535">
        <v>1046</v>
      </c>
      <c r="I17" s="535">
        <v>944</v>
      </c>
      <c r="J17" s="536">
        <v>1174</v>
      </c>
      <c r="K17" s="537">
        <v>408</v>
      </c>
      <c r="L17" s="348">
        <v>34.75298126064736</v>
      </c>
    </row>
    <row r="18" spans="1:12" s="110" customFormat="1" ht="15" customHeight="1" x14ac:dyDescent="0.2">
      <c r="A18" s="349"/>
      <c r="B18" s="350" t="s">
        <v>111</v>
      </c>
      <c r="C18" s="346"/>
      <c r="D18" s="346"/>
      <c r="E18" s="347"/>
      <c r="F18" s="535">
        <v>185</v>
      </c>
      <c r="G18" s="535">
        <v>134</v>
      </c>
      <c r="H18" s="535">
        <v>189</v>
      </c>
      <c r="I18" s="535">
        <v>150</v>
      </c>
      <c r="J18" s="536">
        <v>172</v>
      </c>
      <c r="K18" s="537">
        <v>13</v>
      </c>
      <c r="L18" s="348">
        <v>7.558139534883721</v>
      </c>
    </row>
    <row r="19" spans="1:12" s="110" customFormat="1" ht="15" customHeight="1" x14ac:dyDescent="0.2">
      <c r="A19" s="118" t="s">
        <v>113</v>
      </c>
      <c r="B19" s="119" t="s">
        <v>181</v>
      </c>
      <c r="C19" s="346"/>
      <c r="D19" s="346"/>
      <c r="E19" s="347"/>
      <c r="F19" s="535">
        <v>10023</v>
      </c>
      <c r="G19" s="535">
        <v>7691</v>
      </c>
      <c r="H19" s="535">
        <v>14208</v>
      </c>
      <c r="I19" s="535">
        <v>7845</v>
      </c>
      <c r="J19" s="536">
        <v>9893</v>
      </c>
      <c r="K19" s="537">
        <v>130</v>
      </c>
      <c r="L19" s="348">
        <v>1.3140604467805519</v>
      </c>
    </row>
    <row r="20" spans="1:12" s="110" customFormat="1" ht="15" customHeight="1" x14ac:dyDescent="0.2">
      <c r="A20" s="118"/>
      <c r="B20" s="119" t="s">
        <v>182</v>
      </c>
      <c r="C20" s="346"/>
      <c r="D20" s="346"/>
      <c r="E20" s="347"/>
      <c r="F20" s="535">
        <v>5299</v>
      </c>
      <c r="G20" s="535">
        <v>4912</v>
      </c>
      <c r="H20" s="535">
        <v>5329</v>
      </c>
      <c r="I20" s="535">
        <v>4544</v>
      </c>
      <c r="J20" s="536">
        <v>4900</v>
      </c>
      <c r="K20" s="537">
        <v>399</v>
      </c>
      <c r="L20" s="348">
        <v>8.1428571428571423</v>
      </c>
    </row>
    <row r="21" spans="1:12" s="110" customFormat="1" ht="15" customHeight="1" x14ac:dyDescent="0.2">
      <c r="A21" s="118" t="s">
        <v>113</v>
      </c>
      <c r="B21" s="119" t="s">
        <v>116</v>
      </c>
      <c r="C21" s="346"/>
      <c r="D21" s="346"/>
      <c r="E21" s="347"/>
      <c r="F21" s="535">
        <v>11407</v>
      </c>
      <c r="G21" s="535">
        <v>9048</v>
      </c>
      <c r="H21" s="535">
        <v>14809</v>
      </c>
      <c r="I21" s="535">
        <v>8580</v>
      </c>
      <c r="J21" s="536">
        <v>10674</v>
      </c>
      <c r="K21" s="537">
        <v>733</v>
      </c>
      <c r="L21" s="348">
        <v>6.8671538317406782</v>
      </c>
    </row>
    <row r="22" spans="1:12" s="110" customFormat="1" ht="15" customHeight="1" x14ac:dyDescent="0.2">
      <c r="A22" s="118"/>
      <c r="B22" s="119" t="s">
        <v>117</v>
      </c>
      <c r="C22" s="346"/>
      <c r="D22" s="346"/>
      <c r="E22" s="347"/>
      <c r="F22" s="535">
        <v>3902</v>
      </c>
      <c r="G22" s="535">
        <v>3543</v>
      </c>
      <c r="H22" s="535">
        <v>4722</v>
      </c>
      <c r="I22" s="535">
        <v>3794</v>
      </c>
      <c r="J22" s="536">
        <v>4107</v>
      </c>
      <c r="K22" s="537">
        <v>-205</v>
      </c>
      <c r="L22" s="348">
        <v>-4.9914779644509375</v>
      </c>
    </row>
    <row r="23" spans="1:12" s="110" customFormat="1" ht="15" customHeight="1" x14ac:dyDescent="0.2">
      <c r="A23" s="351" t="s">
        <v>348</v>
      </c>
      <c r="B23" s="352" t="s">
        <v>193</v>
      </c>
      <c r="C23" s="353"/>
      <c r="D23" s="353"/>
      <c r="E23" s="354"/>
      <c r="F23" s="538">
        <v>521</v>
      </c>
      <c r="G23" s="538">
        <v>705</v>
      </c>
      <c r="H23" s="538">
        <v>3436</v>
      </c>
      <c r="I23" s="538">
        <v>395</v>
      </c>
      <c r="J23" s="539">
        <v>473</v>
      </c>
      <c r="K23" s="540">
        <v>48</v>
      </c>
      <c r="L23" s="355">
        <v>10.14799154334038</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34.700000000000003</v>
      </c>
      <c r="G25" s="541">
        <v>41.2</v>
      </c>
      <c r="H25" s="541">
        <v>43.5</v>
      </c>
      <c r="I25" s="541">
        <v>39.799999999999997</v>
      </c>
      <c r="J25" s="541">
        <v>36.700000000000003</v>
      </c>
      <c r="K25" s="542" t="s">
        <v>350</v>
      </c>
      <c r="L25" s="363">
        <v>-2</v>
      </c>
    </row>
    <row r="26" spans="1:12" s="110" customFormat="1" ht="15" customHeight="1" x14ac:dyDescent="0.2">
      <c r="A26" s="364" t="s">
        <v>105</v>
      </c>
      <c r="B26" s="365" t="s">
        <v>346</v>
      </c>
      <c r="C26" s="361"/>
      <c r="D26" s="361"/>
      <c r="E26" s="362"/>
      <c r="F26" s="541">
        <v>31.1</v>
      </c>
      <c r="G26" s="541">
        <v>40.1</v>
      </c>
      <c r="H26" s="541">
        <v>40.1</v>
      </c>
      <c r="I26" s="541">
        <v>36.799999999999997</v>
      </c>
      <c r="J26" s="543">
        <v>34</v>
      </c>
      <c r="K26" s="542" t="s">
        <v>350</v>
      </c>
      <c r="L26" s="363">
        <v>-2.8999999999999986</v>
      </c>
    </row>
    <row r="27" spans="1:12" s="110" customFormat="1" ht="15" customHeight="1" x14ac:dyDescent="0.2">
      <c r="A27" s="364"/>
      <c r="B27" s="365" t="s">
        <v>347</v>
      </c>
      <c r="C27" s="361"/>
      <c r="D27" s="361"/>
      <c r="E27" s="362"/>
      <c r="F27" s="541">
        <v>39.1</v>
      </c>
      <c r="G27" s="541">
        <v>42.3</v>
      </c>
      <c r="H27" s="541">
        <v>47.3</v>
      </c>
      <c r="I27" s="541">
        <v>43.4</v>
      </c>
      <c r="J27" s="541">
        <v>40.200000000000003</v>
      </c>
      <c r="K27" s="542" t="s">
        <v>350</v>
      </c>
      <c r="L27" s="363">
        <v>-1.1000000000000014</v>
      </c>
    </row>
    <row r="28" spans="1:12" s="110" customFormat="1" ht="15" customHeight="1" x14ac:dyDescent="0.2">
      <c r="A28" s="364" t="s">
        <v>113</v>
      </c>
      <c r="B28" s="365" t="s">
        <v>108</v>
      </c>
      <c r="C28" s="361"/>
      <c r="D28" s="361"/>
      <c r="E28" s="362"/>
      <c r="F28" s="541">
        <v>49.2</v>
      </c>
      <c r="G28" s="541">
        <v>56.3</v>
      </c>
      <c r="H28" s="541">
        <v>58.6</v>
      </c>
      <c r="I28" s="541">
        <v>57</v>
      </c>
      <c r="J28" s="541">
        <v>52.4</v>
      </c>
      <c r="K28" s="542" t="s">
        <v>350</v>
      </c>
      <c r="L28" s="363">
        <v>-3.1999999999999957</v>
      </c>
    </row>
    <row r="29" spans="1:12" s="110" customFormat="1" ht="11.25" x14ac:dyDescent="0.2">
      <c r="A29" s="364"/>
      <c r="B29" s="365" t="s">
        <v>109</v>
      </c>
      <c r="C29" s="361"/>
      <c r="D29" s="361"/>
      <c r="E29" s="362"/>
      <c r="F29" s="541">
        <v>31.2</v>
      </c>
      <c r="G29" s="541">
        <v>36.700000000000003</v>
      </c>
      <c r="H29" s="541">
        <v>36.1</v>
      </c>
      <c r="I29" s="541">
        <v>35</v>
      </c>
      <c r="J29" s="543">
        <v>32.6</v>
      </c>
      <c r="K29" s="542" t="s">
        <v>350</v>
      </c>
      <c r="L29" s="363">
        <v>-1.4000000000000021</v>
      </c>
    </row>
    <row r="30" spans="1:12" s="110" customFormat="1" ht="15" customHeight="1" x14ac:dyDescent="0.2">
      <c r="A30" s="364"/>
      <c r="B30" s="365" t="s">
        <v>110</v>
      </c>
      <c r="C30" s="361"/>
      <c r="D30" s="361"/>
      <c r="E30" s="362"/>
      <c r="F30" s="541">
        <v>24.2</v>
      </c>
      <c r="G30" s="541">
        <v>32.799999999999997</v>
      </c>
      <c r="H30" s="541">
        <v>34.4</v>
      </c>
      <c r="I30" s="541">
        <v>32</v>
      </c>
      <c r="J30" s="541">
        <v>26.5</v>
      </c>
      <c r="K30" s="542" t="s">
        <v>350</v>
      </c>
      <c r="L30" s="363">
        <v>-2.3000000000000007</v>
      </c>
    </row>
    <row r="31" spans="1:12" s="110" customFormat="1" ht="15" customHeight="1" x14ac:dyDescent="0.2">
      <c r="A31" s="364"/>
      <c r="B31" s="365" t="s">
        <v>111</v>
      </c>
      <c r="C31" s="361"/>
      <c r="D31" s="361"/>
      <c r="E31" s="362"/>
      <c r="F31" s="541">
        <v>47.6</v>
      </c>
      <c r="G31" s="541">
        <v>48.5</v>
      </c>
      <c r="H31" s="541">
        <v>57.1</v>
      </c>
      <c r="I31" s="541">
        <v>51.3</v>
      </c>
      <c r="J31" s="541">
        <v>37.799999999999997</v>
      </c>
      <c r="K31" s="542" t="s">
        <v>350</v>
      </c>
      <c r="L31" s="363">
        <v>9.8000000000000043</v>
      </c>
    </row>
    <row r="32" spans="1:12" s="110" customFormat="1" ht="15" customHeight="1" x14ac:dyDescent="0.2">
      <c r="A32" s="366" t="s">
        <v>113</v>
      </c>
      <c r="B32" s="367" t="s">
        <v>181</v>
      </c>
      <c r="C32" s="361"/>
      <c r="D32" s="361"/>
      <c r="E32" s="362"/>
      <c r="F32" s="541">
        <v>31.3</v>
      </c>
      <c r="G32" s="541">
        <v>36.6</v>
      </c>
      <c r="H32" s="541">
        <v>40.9</v>
      </c>
      <c r="I32" s="541">
        <v>36.299999999999997</v>
      </c>
      <c r="J32" s="543">
        <v>33.4</v>
      </c>
      <c r="K32" s="542" t="s">
        <v>350</v>
      </c>
      <c r="L32" s="363">
        <v>-2.0999999999999979</v>
      </c>
    </row>
    <row r="33" spans="1:12" s="110" customFormat="1" ht="15" customHeight="1" x14ac:dyDescent="0.2">
      <c r="A33" s="366"/>
      <c r="B33" s="367" t="s">
        <v>182</v>
      </c>
      <c r="C33" s="361"/>
      <c r="D33" s="361"/>
      <c r="E33" s="362"/>
      <c r="F33" s="541">
        <v>40.6</v>
      </c>
      <c r="G33" s="541">
        <v>47.4</v>
      </c>
      <c r="H33" s="541">
        <v>48.2</v>
      </c>
      <c r="I33" s="541">
        <v>45.6</v>
      </c>
      <c r="J33" s="541">
        <v>43</v>
      </c>
      <c r="K33" s="542" t="s">
        <v>350</v>
      </c>
      <c r="L33" s="363">
        <v>-2.3999999999999986</v>
      </c>
    </row>
    <row r="34" spans="1:12" s="368" customFormat="1" ht="15" customHeight="1" x14ac:dyDescent="0.2">
      <c r="A34" s="366" t="s">
        <v>113</v>
      </c>
      <c r="B34" s="367" t="s">
        <v>116</v>
      </c>
      <c r="C34" s="361"/>
      <c r="D34" s="361"/>
      <c r="E34" s="362"/>
      <c r="F34" s="541">
        <v>32.299999999999997</v>
      </c>
      <c r="G34" s="541">
        <v>38.9</v>
      </c>
      <c r="H34" s="541">
        <v>42.5</v>
      </c>
      <c r="I34" s="541">
        <v>38.4</v>
      </c>
      <c r="J34" s="541">
        <v>34.200000000000003</v>
      </c>
      <c r="K34" s="542" t="s">
        <v>350</v>
      </c>
      <c r="L34" s="363">
        <v>-1.9000000000000057</v>
      </c>
    </row>
    <row r="35" spans="1:12" s="368" customFormat="1" ht="11.25" x14ac:dyDescent="0.2">
      <c r="A35" s="369"/>
      <c r="B35" s="370" t="s">
        <v>117</v>
      </c>
      <c r="C35" s="371"/>
      <c r="D35" s="371"/>
      <c r="E35" s="372"/>
      <c r="F35" s="544">
        <v>41.5</v>
      </c>
      <c r="G35" s="544">
        <v>46.9</v>
      </c>
      <c r="H35" s="544">
        <v>46.2</v>
      </c>
      <c r="I35" s="544">
        <v>43.1</v>
      </c>
      <c r="J35" s="545">
        <v>43.3</v>
      </c>
      <c r="K35" s="546" t="s">
        <v>350</v>
      </c>
      <c r="L35" s="373">
        <v>-1.7999999999999972</v>
      </c>
    </row>
    <row r="36" spans="1:12" s="368" customFormat="1" ht="15.95" customHeight="1" x14ac:dyDescent="0.2">
      <c r="A36" s="374" t="s">
        <v>351</v>
      </c>
      <c r="B36" s="375"/>
      <c r="C36" s="376"/>
      <c r="D36" s="375"/>
      <c r="E36" s="377"/>
      <c r="F36" s="547">
        <v>14541</v>
      </c>
      <c r="G36" s="547">
        <v>11477</v>
      </c>
      <c r="H36" s="547">
        <v>14761</v>
      </c>
      <c r="I36" s="547">
        <v>11841</v>
      </c>
      <c r="J36" s="547">
        <v>14027</v>
      </c>
      <c r="K36" s="548">
        <v>514</v>
      </c>
      <c r="L36" s="379">
        <v>3.6643615883652956</v>
      </c>
    </row>
    <row r="37" spans="1:12" s="368" customFormat="1" ht="15.95" customHeight="1" x14ac:dyDescent="0.2">
      <c r="A37" s="380"/>
      <c r="B37" s="381" t="s">
        <v>113</v>
      </c>
      <c r="C37" s="381" t="s">
        <v>352</v>
      </c>
      <c r="D37" s="381"/>
      <c r="E37" s="382"/>
      <c r="F37" s="547">
        <v>5041</v>
      </c>
      <c r="G37" s="547">
        <v>4729</v>
      </c>
      <c r="H37" s="547">
        <v>6418</v>
      </c>
      <c r="I37" s="547">
        <v>4717</v>
      </c>
      <c r="J37" s="547">
        <v>5154</v>
      </c>
      <c r="K37" s="548">
        <v>-113</v>
      </c>
      <c r="L37" s="379">
        <v>-2.1924718665114473</v>
      </c>
    </row>
    <row r="38" spans="1:12" s="368" customFormat="1" ht="15.95" customHeight="1" x14ac:dyDescent="0.2">
      <c r="A38" s="380"/>
      <c r="B38" s="383" t="s">
        <v>105</v>
      </c>
      <c r="C38" s="383" t="s">
        <v>106</v>
      </c>
      <c r="D38" s="384"/>
      <c r="E38" s="382"/>
      <c r="F38" s="547">
        <v>8051</v>
      </c>
      <c r="G38" s="547">
        <v>5838</v>
      </c>
      <c r="H38" s="547">
        <v>7816</v>
      </c>
      <c r="I38" s="547">
        <v>6457</v>
      </c>
      <c r="J38" s="549">
        <v>7913</v>
      </c>
      <c r="K38" s="548">
        <v>138</v>
      </c>
      <c r="L38" s="379">
        <v>1.7439656261847594</v>
      </c>
    </row>
    <row r="39" spans="1:12" s="368" customFormat="1" ht="15.95" customHeight="1" x14ac:dyDescent="0.2">
      <c r="A39" s="380"/>
      <c r="B39" s="384"/>
      <c r="C39" s="381" t="s">
        <v>353</v>
      </c>
      <c r="D39" s="384"/>
      <c r="E39" s="382"/>
      <c r="F39" s="547">
        <v>2506</v>
      </c>
      <c r="G39" s="547">
        <v>2342</v>
      </c>
      <c r="H39" s="547">
        <v>3136</v>
      </c>
      <c r="I39" s="547">
        <v>2379</v>
      </c>
      <c r="J39" s="547">
        <v>2694</v>
      </c>
      <c r="K39" s="548">
        <v>-188</v>
      </c>
      <c r="L39" s="379">
        <v>-6.9784706755753527</v>
      </c>
    </row>
    <row r="40" spans="1:12" s="368" customFormat="1" ht="15.95" customHeight="1" x14ac:dyDescent="0.2">
      <c r="A40" s="380"/>
      <c r="B40" s="383"/>
      <c r="C40" s="383" t="s">
        <v>107</v>
      </c>
      <c r="D40" s="384"/>
      <c r="E40" s="382"/>
      <c r="F40" s="547">
        <v>6490</v>
      </c>
      <c r="G40" s="547">
        <v>5639</v>
      </c>
      <c r="H40" s="547">
        <v>6945</v>
      </c>
      <c r="I40" s="547">
        <v>5384</v>
      </c>
      <c r="J40" s="547">
        <v>6114</v>
      </c>
      <c r="K40" s="548">
        <v>376</v>
      </c>
      <c r="L40" s="379">
        <v>6.1498200850507034</v>
      </c>
    </row>
    <row r="41" spans="1:12" s="368" customFormat="1" ht="24" customHeight="1" x14ac:dyDescent="0.2">
      <c r="A41" s="380"/>
      <c r="B41" s="384"/>
      <c r="C41" s="381" t="s">
        <v>353</v>
      </c>
      <c r="D41" s="384"/>
      <c r="E41" s="382"/>
      <c r="F41" s="547">
        <v>2535</v>
      </c>
      <c r="G41" s="547">
        <v>2387</v>
      </c>
      <c r="H41" s="547">
        <v>3282</v>
      </c>
      <c r="I41" s="547">
        <v>2338</v>
      </c>
      <c r="J41" s="549">
        <v>2460</v>
      </c>
      <c r="K41" s="548">
        <v>75</v>
      </c>
      <c r="L41" s="379">
        <v>3.0487804878048781</v>
      </c>
    </row>
    <row r="42" spans="1:12" s="110" customFormat="1" ht="15" customHeight="1" x14ac:dyDescent="0.2">
      <c r="A42" s="380"/>
      <c r="B42" s="383" t="s">
        <v>113</v>
      </c>
      <c r="C42" s="383" t="s">
        <v>354</v>
      </c>
      <c r="D42" s="384"/>
      <c r="E42" s="382"/>
      <c r="F42" s="547">
        <v>3228</v>
      </c>
      <c r="G42" s="547">
        <v>2725</v>
      </c>
      <c r="H42" s="547">
        <v>4725</v>
      </c>
      <c r="I42" s="547">
        <v>2602</v>
      </c>
      <c r="J42" s="547">
        <v>3259</v>
      </c>
      <c r="K42" s="548">
        <v>-31</v>
      </c>
      <c r="L42" s="379">
        <v>-0.95121202822951822</v>
      </c>
    </row>
    <row r="43" spans="1:12" s="110" customFormat="1" ht="15" customHeight="1" x14ac:dyDescent="0.2">
      <c r="A43" s="380"/>
      <c r="B43" s="384"/>
      <c r="C43" s="381" t="s">
        <v>353</v>
      </c>
      <c r="D43" s="384"/>
      <c r="E43" s="382"/>
      <c r="F43" s="547">
        <v>1588</v>
      </c>
      <c r="G43" s="547">
        <v>1534</v>
      </c>
      <c r="H43" s="547">
        <v>2769</v>
      </c>
      <c r="I43" s="547">
        <v>1484</v>
      </c>
      <c r="J43" s="547">
        <v>1708</v>
      </c>
      <c r="K43" s="548">
        <v>-120</v>
      </c>
      <c r="L43" s="379">
        <v>-7.0257611241217797</v>
      </c>
    </row>
    <row r="44" spans="1:12" s="110" customFormat="1" ht="15" customHeight="1" x14ac:dyDescent="0.2">
      <c r="A44" s="380"/>
      <c r="B44" s="383"/>
      <c r="C44" s="365" t="s">
        <v>109</v>
      </c>
      <c r="D44" s="384"/>
      <c r="E44" s="382"/>
      <c r="F44" s="547">
        <v>9547</v>
      </c>
      <c r="G44" s="547">
        <v>7782</v>
      </c>
      <c r="H44" s="547">
        <v>8808</v>
      </c>
      <c r="I44" s="547">
        <v>8146</v>
      </c>
      <c r="J44" s="549">
        <v>9425</v>
      </c>
      <c r="K44" s="548">
        <v>122</v>
      </c>
      <c r="L44" s="379">
        <v>1.2944297082228118</v>
      </c>
    </row>
    <row r="45" spans="1:12" s="110" customFormat="1" ht="15" customHeight="1" x14ac:dyDescent="0.2">
      <c r="A45" s="380"/>
      <c r="B45" s="384"/>
      <c r="C45" s="381" t="s">
        <v>353</v>
      </c>
      <c r="D45" s="384"/>
      <c r="E45" s="382"/>
      <c r="F45" s="547">
        <v>2982</v>
      </c>
      <c r="G45" s="547">
        <v>2856</v>
      </c>
      <c r="H45" s="547">
        <v>3184</v>
      </c>
      <c r="I45" s="547">
        <v>2854</v>
      </c>
      <c r="J45" s="547">
        <v>3071</v>
      </c>
      <c r="K45" s="548">
        <v>-89</v>
      </c>
      <c r="L45" s="379">
        <v>-2.8980788016932597</v>
      </c>
    </row>
    <row r="46" spans="1:12" s="110" customFormat="1" ht="15" customHeight="1" x14ac:dyDescent="0.2">
      <c r="A46" s="380"/>
      <c r="B46" s="383"/>
      <c r="C46" s="365" t="s">
        <v>110</v>
      </c>
      <c r="D46" s="384"/>
      <c r="E46" s="382"/>
      <c r="F46" s="547">
        <v>1581</v>
      </c>
      <c r="G46" s="547">
        <v>836</v>
      </c>
      <c r="H46" s="547">
        <v>1039</v>
      </c>
      <c r="I46" s="547">
        <v>943</v>
      </c>
      <c r="J46" s="547">
        <v>1171</v>
      </c>
      <c r="K46" s="548">
        <v>410</v>
      </c>
      <c r="L46" s="379">
        <v>35.012809564474807</v>
      </c>
    </row>
    <row r="47" spans="1:12" s="110" customFormat="1" ht="15" customHeight="1" x14ac:dyDescent="0.2">
      <c r="A47" s="380"/>
      <c r="B47" s="384"/>
      <c r="C47" s="381" t="s">
        <v>353</v>
      </c>
      <c r="D47" s="384"/>
      <c r="E47" s="382"/>
      <c r="F47" s="547">
        <v>383</v>
      </c>
      <c r="G47" s="547">
        <v>274</v>
      </c>
      <c r="H47" s="547">
        <v>357</v>
      </c>
      <c r="I47" s="547">
        <v>302</v>
      </c>
      <c r="J47" s="549">
        <v>310</v>
      </c>
      <c r="K47" s="548">
        <v>73</v>
      </c>
      <c r="L47" s="379">
        <v>23.548387096774192</v>
      </c>
    </row>
    <row r="48" spans="1:12" s="110" customFormat="1" ht="15" customHeight="1" x14ac:dyDescent="0.2">
      <c r="A48" s="380"/>
      <c r="B48" s="384"/>
      <c r="C48" s="365" t="s">
        <v>111</v>
      </c>
      <c r="D48" s="385"/>
      <c r="E48" s="386"/>
      <c r="F48" s="547">
        <v>185</v>
      </c>
      <c r="G48" s="547">
        <v>134</v>
      </c>
      <c r="H48" s="547">
        <v>189</v>
      </c>
      <c r="I48" s="547">
        <v>150</v>
      </c>
      <c r="J48" s="547">
        <v>172</v>
      </c>
      <c r="K48" s="548">
        <v>13</v>
      </c>
      <c r="L48" s="379">
        <v>7.558139534883721</v>
      </c>
    </row>
    <row r="49" spans="1:12" s="110" customFormat="1" ht="15" customHeight="1" x14ac:dyDescent="0.2">
      <c r="A49" s="380"/>
      <c r="B49" s="384"/>
      <c r="C49" s="381" t="s">
        <v>353</v>
      </c>
      <c r="D49" s="384"/>
      <c r="E49" s="382"/>
      <c r="F49" s="547">
        <v>88</v>
      </c>
      <c r="G49" s="547">
        <v>65</v>
      </c>
      <c r="H49" s="547">
        <v>108</v>
      </c>
      <c r="I49" s="547">
        <v>77</v>
      </c>
      <c r="J49" s="547">
        <v>65</v>
      </c>
      <c r="K49" s="548">
        <v>23</v>
      </c>
      <c r="L49" s="379">
        <v>35.384615384615387</v>
      </c>
    </row>
    <row r="50" spans="1:12" s="110" customFormat="1" ht="15" customHeight="1" x14ac:dyDescent="0.2">
      <c r="A50" s="380"/>
      <c r="B50" s="383" t="s">
        <v>113</v>
      </c>
      <c r="C50" s="381" t="s">
        <v>181</v>
      </c>
      <c r="D50" s="384"/>
      <c r="E50" s="382"/>
      <c r="F50" s="547">
        <v>9271</v>
      </c>
      <c r="G50" s="547">
        <v>6609</v>
      </c>
      <c r="H50" s="547">
        <v>9584</v>
      </c>
      <c r="I50" s="547">
        <v>7323</v>
      </c>
      <c r="J50" s="549">
        <v>9162</v>
      </c>
      <c r="K50" s="548">
        <v>109</v>
      </c>
      <c r="L50" s="379">
        <v>1.1896965728006985</v>
      </c>
    </row>
    <row r="51" spans="1:12" s="110" customFormat="1" ht="15" customHeight="1" x14ac:dyDescent="0.2">
      <c r="A51" s="380"/>
      <c r="B51" s="384"/>
      <c r="C51" s="381" t="s">
        <v>353</v>
      </c>
      <c r="D51" s="384"/>
      <c r="E51" s="382"/>
      <c r="F51" s="547">
        <v>2900</v>
      </c>
      <c r="G51" s="547">
        <v>2422</v>
      </c>
      <c r="H51" s="547">
        <v>3923</v>
      </c>
      <c r="I51" s="547">
        <v>2657</v>
      </c>
      <c r="J51" s="547">
        <v>3061</v>
      </c>
      <c r="K51" s="548">
        <v>-161</v>
      </c>
      <c r="L51" s="379">
        <v>-5.2597190460633776</v>
      </c>
    </row>
    <row r="52" spans="1:12" s="110" customFormat="1" ht="15" customHeight="1" x14ac:dyDescent="0.2">
      <c r="A52" s="380"/>
      <c r="B52" s="383"/>
      <c r="C52" s="381" t="s">
        <v>182</v>
      </c>
      <c r="D52" s="384"/>
      <c r="E52" s="382"/>
      <c r="F52" s="547">
        <v>5270</v>
      </c>
      <c r="G52" s="547">
        <v>4868</v>
      </c>
      <c r="H52" s="547">
        <v>5177</v>
      </c>
      <c r="I52" s="547">
        <v>4518</v>
      </c>
      <c r="J52" s="547">
        <v>4865</v>
      </c>
      <c r="K52" s="548">
        <v>405</v>
      </c>
      <c r="L52" s="379">
        <v>8.3247687564234329</v>
      </c>
    </row>
    <row r="53" spans="1:12" s="269" customFormat="1" ht="11.25" customHeight="1" x14ac:dyDescent="0.2">
      <c r="A53" s="380"/>
      <c r="B53" s="384"/>
      <c r="C53" s="381" t="s">
        <v>353</v>
      </c>
      <c r="D53" s="384"/>
      <c r="E53" s="382"/>
      <c r="F53" s="547">
        <v>2141</v>
      </c>
      <c r="G53" s="547">
        <v>2307</v>
      </c>
      <c r="H53" s="547">
        <v>2495</v>
      </c>
      <c r="I53" s="547">
        <v>2060</v>
      </c>
      <c r="J53" s="549">
        <v>2093</v>
      </c>
      <c r="K53" s="548">
        <v>48</v>
      </c>
      <c r="L53" s="379">
        <v>2.2933588150979456</v>
      </c>
    </row>
    <row r="54" spans="1:12" s="151" customFormat="1" ht="12.75" customHeight="1" x14ac:dyDescent="0.2">
      <c r="A54" s="380"/>
      <c r="B54" s="383" t="s">
        <v>113</v>
      </c>
      <c r="C54" s="383" t="s">
        <v>116</v>
      </c>
      <c r="D54" s="384"/>
      <c r="E54" s="382"/>
      <c r="F54" s="547">
        <v>10763</v>
      </c>
      <c r="G54" s="547">
        <v>8171</v>
      </c>
      <c r="H54" s="547">
        <v>10757</v>
      </c>
      <c r="I54" s="547">
        <v>8198</v>
      </c>
      <c r="J54" s="547">
        <v>10065</v>
      </c>
      <c r="K54" s="548">
        <v>698</v>
      </c>
      <c r="L54" s="379">
        <v>6.934923000496771</v>
      </c>
    </row>
    <row r="55" spans="1:12" ht="11.25" x14ac:dyDescent="0.2">
      <c r="A55" s="380"/>
      <c r="B55" s="384"/>
      <c r="C55" s="381" t="s">
        <v>353</v>
      </c>
      <c r="D55" s="384"/>
      <c r="E55" s="382"/>
      <c r="F55" s="547">
        <v>3475</v>
      </c>
      <c r="G55" s="547">
        <v>3175</v>
      </c>
      <c r="H55" s="547">
        <v>4568</v>
      </c>
      <c r="I55" s="547">
        <v>3150</v>
      </c>
      <c r="J55" s="547">
        <v>3440</v>
      </c>
      <c r="K55" s="548">
        <v>35</v>
      </c>
      <c r="L55" s="379">
        <v>1.0174418604651163</v>
      </c>
    </row>
    <row r="56" spans="1:12" ht="14.25" customHeight="1" x14ac:dyDescent="0.2">
      <c r="A56" s="380"/>
      <c r="B56" s="384"/>
      <c r="C56" s="383" t="s">
        <v>117</v>
      </c>
      <c r="D56" s="384"/>
      <c r="E56" s="382"/>
      <c r="F56" s="547">
        <v>3766</v>
      </c>
      <c r="G56" s="547">
        <v>3295</v>
      </c>
      <c r="H56" s="547">
        <v>3999</v>
      </c>
      <c r="I56" s="547">
        <v>3629</v>
      </c>
      <c r="J56" s="547">
        <v>3951</v>
      </c>
      <c r="K56" s="548">
        <v>-185</v>
      </c>
      <c r="L56" s="379">
        <v>-4.6823588964819036</v>
      </c>
    </row>
    <row r="57" spans="1:12" ht="18.75" customHeight="1" x14ac:dyDescent="0.2">
      <c r="A57" s="387"/>
      <c r="B57" s="388"/>
      <c r="C57" s="389" t="s">
        <v>353</v>
      </c>
      <c r="D57" s="388"/>
      <c r="E57" s="390"/>
      <c r="F57" s="550">
        <v>1563</v>
      </c>
      <c r="G57" s="551">
        <v>1547</v>
      </c>
      <c r="H57" s="551">
        <v>1848</v>
      </c>
      <c r="I57" s="551">
        <v>1565</v>
      </c>
      <c r="J57" s="551">
        <v>1710</v>
      </c>
      <c r="K57" s="552">
        <f t="shared" ref="K57" si="0">IF(OR(F57=".",J57=".")=TRUE,".",IF(OR(F57="*",J57="*")=TRUE,"*",IF(AND(F57="-",J57="-")=TRUE,"-",IF(AND(ISNUMBER(J57),ISNUMBER(F57))=TRUE,IF(F57-J57=0,0,F57-J57),IF(ISNUMBER(F57)=TRUE,F57,-J57)))))</f>
        <v>-147</v>
      </c>
      <c r="L57" s="391">
        <f t="shared" ref="L57" si="1">IF(K57 =".",".",IF(K57 ="*","*",IF(K57="-","-",IF(K57=0,0,IF(OR(J57="-",J57=".",F57="-",F57=".")=TRUE,"X",IF(J57=0,"0,0",IF(ABS(K57*100/J57)&gt;250,".X",(K57*100/J57))))))))</f>
        <v>-8.5964912280701746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15322</v>
      </c>
      <c r="E11" s="114">
        <v>12603</v>
      </c>
      <c r="F11" s="114">
        <v>19537</v>
      </c>
      <c r="G11" s="114">
        <v>12389</v>
      </c>
      <c r="H11" s="140">
        <v>14793</v>
      </c>
      <c r="I11" s="115">
        <v>529</v>
      </c>
      <c r="J11" s="116">
        <v>3.5760156830933552</v>
      </c>
    </row>
    <row r="12" spans="1:15" s="110" customFormat="1" ht="24.95" customHeight="1" x14ac:dyDescent="0.2">
      <c r="A12" s="193" t="s">
        <v>132</v>
      </c>
      <c r="B12" s="194" t="s">
        <v>133</v>
      </c>
      <c r="C12" s="113">
        <v>9.0849758517164858</v>
      </c>
      <c r="D12" s="115">
        <v>1392</v>
      </c>
      <c r="E12" s="114">
        <v>66</v>
      </c>
      <c r="F12" s="114">
        <v>149</v>
      </c>
      <c r="G12" s="114">
        <v>79</v>
      </c>
      <c r="H12" s="140">
        <v>95</v>
      </c>
      <c r="I12" s="115">
        <v>1297</v>
      </c>
      <c r="J12" s="116" t="s">
        <v>515</v>
      </c>
    </row>
    <row r="13" spans="1:15" s="110" customFormat="1" ht="24.95" customHeight="1" x14ac:dyDescent="0.2">
      <c r="A13" s="193" t="s">
        <v>134</v>
      </c>
      <c r="B13" s="199" t="s">
        <v>214</v>
      </c>
      <c r="C13" s="113">
        <v>0.90719227254927559</v>
      </c>
      <c r="D13" s="115">
        <v>139</v>
      </c>
      <c r="E13" s="114">
        <v>80</v>
      </c>
      <c r="F13" s="114">
        <v>154</v>
      </c>
      <c r="G13" s="114">
        <v>92</v>
      </c>
      <c r="H13" s="140">
        <v>124</v>
      </c>
      <c r="I13" s="115">
        <v>15</v>
      </c>
      <c r="J13" s="116">
        <v>12.096774193548388</v>
      </c>
    </row>
    <row r="14" spans="1:15" s="287" customFormat="1" ht="24.95" customHeight="1" x14ac:dyDescent="0.2">
      <c r="A14" s="193" t="s">
        <v>215</v>
      </c>
      <c r="B14" s="199" t="s">
        <v>137</v>
      </c>
      <c r="C14" s="113">
        <v>17.236653178436235</v>
      </c>
      <c r="D14" s="115">
        <v>2641</v>
      </c>
      <c r="E14" s="114">
        <v>1871</v>
      </c>
      <c r="F14" s="114">
        <v>3474</v>
      </c>
      <c r="G14" s="114">
        <v>2277</v>
      </c>
      <c r="H14" s="140">
        <v>3250</v>
      </c>
      <c r="I14" s="115">
        <v>-609</v>
      </c>
      <c r="J14" s="116">
        <v>-18.738461538461539</v>
      </c>
      <c r="K14" s="110"/>
      <c r="L14" s="110"/>
      <c r="M14" s="110"/>
      <c r="N14" s="110"/>
      <c r="O14" s="110"/>
    </row>
    <row r="15" spans="1:15" s="110" customFormat="1" ht="24.95" customHeight="1" x14ac:dyDescent="0.2">
      <c r="A15" s="193" t="s">
        <v>216</v>
      </c>
      <c r="B15" s="199" t="s">
        <v>217</v>
      </c>
      <c r="C15" s="113">
        <v>3.739720663098812</v>
      </c>
      <c r="D15" s="115">
        <v>573</v>
      </c>
      <c r="E15" s="114">
        <v>598</v>
      </c>
      <c r="F15" s="114">
        <v>696</v>
      </c>
      <c r="G15" s="114">
        <v>434</v>
      </c>
      <c r="H15" s="140">
        <v>522</v>
      </c>
      <c r="I15" s="115">
        <v>51</v>
      </c>
      <c r="J15" s="116">
        <v>9.7701149425287355</v>
      </c>
    </row>
    <row r="16" spans="1:15" s="287" customFormat="1" ht="24.95" customHeight="1" x14ac:dyDescent="0.2">
      <c r="A16" s="193" t="s">
        <v>218</v>
      </c>
      <c r="B16" s="199" t="s">
        <v>141</v>
      </c>
      <c r="C16" s="113">
        <v>10.918940086150632</v>
      </c>
      <c r="D16" s="115">
        <v>1673</v>
      </c>
      <c r="E16" s="114">
        <v>1006</v>
      </c>
      <c r="F16" s="114">
        <v>2195</v>
      </c>
      <c r="G16" s="114">
        <v>1490</v>
      </c>
      <c r="H16" s="140">
        <v>2331</v>
      </c>
      <c r="I16" s="115">
        <v>-658</v>
      </c>
      <c r="J16" s="116">
        <v>-28.228228228228229</v>
      </c>
      <c r="K16" s="110"/>
      <c r="L16" s="110"/>
      <c r="M16" s="110"/>
      <c r="N16" s="110"/>
      <c r="O16" s="110"/>
    </row>
    <row r="17" spans="1:15" s="110" customFormat="1" ht="24.95" customHeight="1" x14ac:dyDescent="0.2">
      <c r="A17" s="193" t="s">
        <v>142</v>
      </c>
      <c r="B17" s="199" t="s">
        <v>220</v>
      </c>
      <c r="C17" s="113">
        <v>2.5779924291867902</v>
      </c>
      <c r="D17" s="115">
        <v>395</v>
      </c>
      <c r="E17" s="114">
        <v>267</v>
      </c>
      <c r="F17" s="114">
        <v>583</v>
      </c>
      <c r="G17" s="114">
        <v>353</v>
      </c>
      <c r="H17" s="140">
        <v>397</v>
      </c>
      <c r="I17" s="115">
        <v>-2</v>
      </c>
      <c r="J17" s="116">
        <v>-0.50377833753148615</v>
      </c>
    </row>
    <row r="18" spans="1:15" s="287" customFormat="1" ht="24.95" customHeight="1" x14ac:dyDescent="0.2">
      <c r="A18" s="201" t="s">
        <v>144</v>
      </c>
      <c r="B18" s="202" t="s">
        <v>145</v>
      </c>
      <c r="C18" s="113">
        <v>6.0697036940347209</v>
      </c>
      <c r="D18" s="115">
        <v>930</v>
      </c>
      <c r="E18" s="114">
        <v>519</v>
      </c>
      <c r="F18" s="114">
        <v>1382</v>
      </c>
      <c r="G18" s="114">
        <v>783</v>
      </c>
      <c r="H18" s="140">
        <v>959</v>
      </c>
      <c r="I18" s="115">
        <v>-29</v>
      </c>
      <c r="J18" s="116">
        <v>-3.0239833159541187</v>
      </c>
      <c r="K18" s="110"/>
      <c r="L18" s="110"/>
      <c r="M18" s="110"/>
      <c r="N18" s="110"/>
      <c r="O18" s="110"/>
    </row>
    <row r="19" spans="1:15" s="110" customFormat="1" ht="24.95" customHeight="1" x14ac:dyDescent="0.2">
      <c r="A19" s="193" t="s">
        <v>146</v>
      </c>
      <c r="B19" s="199" t="s">
        <v>147</v>
      </c>
      <c r="C19" s="113">
        <v>13.562198146456076</v>
      </c>
      <c r="D19" s="115">
        <v>2078</v>
      </c>
      <c r="E19" s="114">
        <v>2192</v>
      </c>
      <c r="F19" s="114">
        <v>2830</v>
      </c>
      <c r="G19" s="114">
        <v>1739</v>
      </c>
      <c r="H19" s="140">
        <v>2085</v>
      </c>
      <c r="I19" s="115">
        <v>-7</v>
      </c>
      <c r="J19" s="116">
        <v>-0.33573141486810554</v>
      </c>
    </row>
    <row r="20" spans="1:15" s="287" customFormat="1" ht="24.95" customHeight="1" x14ac:dyDescent="0.2">
      <c r="A20" s="193" t="s">
        <v>148</v>
      </c>
      <c r="B20" s="199" t="s">
        <v>149</v>
      </c>
      <c r="C20" s="113">
        <v>3.6352956533089675</v>
      </c>
      <c r="D20" s="115">
        <v>557</v>
      </c>
      <c r="E20" s="114">
        <v>556</v>
      </c>
      <c r="F20" s="114">
        <v>859</v>
      </c>
      <c r="G20" s="114">
        <v>594</v>
      </c>
      <c r="H20" s="140">
        <v>691</v>
      </c>
      <c r="I20" s="115">
        <v>-134</v>
      </c>
      <c r="J20" s="116">
        <v>-19.392185238784371</v>
      </c>
      <c r="K20" s="110"/>
      <c r="L20" s="110"/>
      <c r="M20" s="110"/>
      <c r="N20" s="110"/>
      <c r="O20" s="110"/>
    </row>
    <row r="21" spans="1:15" s="110" customFormat="1" ht="24.95" customHeight="1" x14ac:dyDescent="0.2">
      <c r="A21" s="201" t="s">
        <v>150</v>
      </c>
      <c r="B21" s="202" t="s">
        <v>151</v>
      </c>
      <c r="C21" s="113">
        <v>5.0319801592481399</v>
      </c>
      <c r="D21" s="115">
        <v>771</v>
      </c>
      <c r="E21" s="114">
        <v>805</v>
      </c>
      <c r="F21" s="114">
        <v>913</v>
      </c>
      <c r="G21" s="114">
        <v>798</v>
      </c>
      <c r="H21" s="140">
        <v>831</v>
      </c>
      <c r="I21" s="115">
        <v>-60</v>
      </c>
      <c r="J21" s="116">
        <v>-7.2202166064981945</v>
      </c>
    </row>
    <row r="22" spans="1:15" s="110" customFormat="1" ht="24.95" customHeight="1" x14ac:dyDescent="0.2">
      <c r="A22" s="201" t="s">
        <v>152</v>
      </c>
      <c r="B22" s="199" t="s">
        <v>153</v>
      </c>
      <c r="C22" s="113">
        <v>2.3365095940477745</v>
      </c>
      <c r="D22" s="115">
        <v>358</v>
      </c>
      <c r="E22" s="114">
        <v>295</v>
      </c>
      <c r="F22" s="114">
        <v>549</v>
      </c>
      <c r="G22" s="114">
        <v>273</v>
      </c>
      <c r="H22" s="140">
        <v>328</v>
      </c>
      <c r="I22" s="115">
        <v>30</v>
      </c>
      <c r="J22" s="116">
        <v>9.1463414634146343</v>
      </c>
    </row>
    <row r="23" spans="1:15" s="110" customFormat="1" ht="24.95" customHeight="1" x14ac:dyDescent="0.2">
      <c r="A23" s="193" t="s">
        <v>154</v>
      </c>
      <c r="B23" s="199" t="s">
        <v>155</v>
      </c>
      <c r="C23" s="113">
        <v>0.99203759300352434</v>
      </c>
      <c r="D23" s="115">
        <v>152</v>
      </c>
      <c r="E23" s="114">
        <v>84</v>
      </c>
      <c r="F23" s="114">
        <v>269</v>
      </c>
      <c r="G23" s="114">
        <v>115</v>
      </c>
      <c r="H23" s="140">
        <v>167</v>
      </c>
      <c r="I23" s="115">
        <v>-15</v>
      </c>
      <c r="J23" s="116">
        <v>-8.9820359281437128</v>
      </c>
    </row>
    <row r="24" spans="1:15" s="110" customFormat="1" ht="24.95" customHeight="1" x14ac:dyDescent="0.2">
      <c r="A24" s="193" t="s">
        <v>156</v>
      </c>
      <c r="B24" s="199" t="s">
        <v>221</v>
      </c>
      <c r="C24" s="113">
        <v>6.7223600052212502</v>
      </c>
      <c r="D24" s="115">
        <v>1030</v>
      </c>
      <c r="E24" s="114">
        <v>869</v>
      </c>
      <c r="F24" s="114">
        <v>1203</v>
      </c>
      <c r="G24" s="114">
        <v>856</v>
      </c>
      <c r="H24" s="140">
        <v>1072</v>
      </c>
      <c r="I24" s="115">
        <v>-42</v>
      </c>
      <c r="J24" s="116">
        <v>-3.9179104477611939</v>
      </c>
    </row>
    <row r="25" spans="1:15" s="110" customFormat="1" ht="24.95" customHeight="1" x14ac:dyDescent="0.2">
      <c r="A25" s="193" t="s">
        <v>222</v>
      </c>
      <c r="B25" s="204" t="s">
        <v>159</v>
      </c>
      <c r="C25" s="113">
        <v>3.8441456728886569</v>
      </c>
      <c r="D25" s="115">
        <v>589</v>
      </c>
      <c r="E25" s="114">
        <v>509</v>
      </c>
      <c r="F25" s="114">
        <v>781</v>
      </c>
      <c r="G25" s="114">
        <v>590</v>
      </c>
      <c r="H25" s="140">
        <v>576</v>
      </c>
      <c r="I25" s="115">
        <v>13</v>
      </c>
      <c r="J25" s="116">
        <v>2.2569444444444446</v>
      </c>
    </row>
    <row r="26" spans="1:15" s="110" customFormat="1" ht="24.95" customHeight="1" x14ac:dyDescent="0.2">
      <c r="A26" s="201">
        <v>782.78300000000002</v>
      </c>
      <c r="B26" s="203" t="s">
        <v>160</v>
      </c>
      <c r="C26" s="113">
        <v>4.7970238872209894</v>
      </c>
      <c r="D26" s="115">
        <v>735</v>
      </c>
      <c r="E26" s="114">
        <v>521</v>
      </c>
      <c r="F26" s="114">
        <v>898</v>
      </c>
      <c r="G26" s="114">
        <v>776</v>
      </c>
      <c r="H26" s="140">
        <v>794</v>
      </c>
      <c r="I26" s="115">
        <v>-59</v>
      </c>
      <c r="J26" s="116">
        <v>-7.430730478589421</v>
      </c>
    </row>
    <row r="27" spans="1:15" s="110" customFormat="1" ht="24.95" customHeight="1" x14ac:dyDescent="0.2">
      <c r="A27" s="193" t="s">
        <v>161</v>
      </c>
      <c r="B27" s="199" t="s">
        <v>162</v>
      </c>
      <c r="C27" s="113">
        <v>2.4083017882782927</v>
      </c>
      <c r="D27" s="115">
        <v>369</v>
      </c>
      <c r="E27" s="114">
        <v>368</v>
      </c>
      <c r="F27" s="114">
        <v>663</v>
      </c>
      <c r="G27" s="114">
        <v>338</v>
      </c>
      <c r="H27" s="140">
        <v>332</v>
      </c>
      <c r="I27" s="115">
        <v>37</v>
      </c>
      <c r="J27" s="116">
        <v>11.144578313253012</v>
      </c>
    </row>
    <row r="28" spans="1:15" s="110" customFormat="1" ht="24.95" customHeight="1" x14ac:dyDescent="0.2">
      <c r="A28" s="193" t="s">
        <v>163</v>
      </c>
      <c r="B28" s="199" t="s">
        <v>164</v>
      </c>
      <c r="C28" s="113">
        <v>5.0515598485837359</v>
      </c>
      <c r="D28" s="115">
        <v>774</v>
      </c>
      <c r="E28" s="114">
        <v>910</v>
      </c>
      <c r="F28" s="114">
        <v>1501</v>
      </c>
      <c r="G28" s="114">
        <v>637</v>
      </c>
      <c r="H28" s="140">
        <v>756</v>
      </c>
      <c r="I28" s="115">
        <v>18</v>
      </c>
      <c r="J28" s="116">
        <v>2.3809523809523809</v>
      </c>
    </row>
    <row r="29" spans="1:15" s="110" customFormat="1" ht="24.95" customHeight="1" x14ac:dyDescent="0.2">
      <c r="A29" s="193">
        <v>86</v>
      </c>
      <c r="B29" s="199" t="s">
        <v>165</v>
      </c>
      <c r="C29" s="113">
        <v>8.9152852108079887</v>
      </c>
      <c r="D29" s="115">
        <v>1366</v>
      </c>
      <c r="E29" s="114">
        <v>1475</v>
      </c>
      <c r="F29" s="114">
        <v>1645</v>
      </c>
      <c r="G29" s="114">
        <v>1058</v>
      </c>
      <c r="H29" s="140">
        <v>1327</v>
      </c>
      <c r="I29" s="115">
        <v>39</v>
      </c>
      <c r="J29" s="116">
        <v>2.9389600602863601</v>
      </c>
    </row>
    <row r="30" spans="1:15" s="110" customFormat="1" ht="24.95" customHeight="1" x14ac:dyDescent="0.2">
      <c r="A30" s="193">
        <v>87.88</v>
      </c>
      <c r="B30" s="204" t="s">
        <v>166</v>
      </c>
      <c r="C30" s="113">
        <v>5.6193708393160158</v>
      </c>
      <c r="D30" s="115">
        <v>861</v>
      </c>
      <c r="E30" s="114">
        <v>998</v>
      </c>
      <c r="F30" s="114">
        <v>1363</v>
      </c>
      <c r="G30" s="114">
        <v>862</v>
      </c>
      <c r="H30" s="140">
        <v>789</v>
      </c>
      <c r="I30" s="115">
        <v>72</v>
      </c>
      <c r="J30" s="116">
        <v>9.1254752851711025</v>
      </c>
    </row>
    <row r="31" spans="1:15" s="110" customFormat="1" ht="24.95" customHeight="1" x14ac:dyDescent="0.2">
      <c r="A31" s="193" t="s">
        <v>167</v>
      </c>
      <c r="B31" s="199" t="s">
        <v>168</v>
      </c>
      <c r="C31" s="113">
        <v>3.7854066048818691</v>
      </c>
      <c r="D31" s="115">
        <v>580</v>
      </c>
      <c r="E31" s="114">
        <v>485</v>
      </c>
      <c r="F31" s="114">
        <v>904</v>
      </c>
      <c r="G31" s="114">
        <v>522</v>
      </c>
      <c r="H31" s="140">
        <v>617</v>
      </c>
      <c r="I31" s="115">
        <v>-37</v>
      </c>
      <c r="J31" s="116">
        <v>-5.9967585089141009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9.0849758517164858</v>
      </c>
      <c r="D34" s="115">
        <v>1392</v>
      </c>
      <c r="E34" s="114">
        <v>66</v>
      </c>
      <c r="F34" s="114">
        <v>149</v>
      </c>
      <c r="G34" s="114">
        <v>79</v>
      </c>
      <c r="H34" s="140">
        <v>95</v>
      </c>
      <c r="I34" s="115">
        <v>1297</v>
      </c>
      <c r="J34" s="116" t="s">
        <v>515</v>
      </c>
    </row>
    <row r="35" spans="1:10" s="110" customFormat="1" ht="24.95" customHeight="1" x14ac:dyDescent="0.2">
      <c r="A35" s="292" t="s">
        <v>171</v>
      </c>
      <c r="B35" s="293" t="s">
        <v>172</v>
      </c>
      <c r="C35" s="113">
        <v>24.213549145020231</v>
      </c>
      <c r="D35" s="115">
        <v>3710</v>
      </c>
      <c r="E35" s="114">
        <v>2470</v>
      </c>
      <c r="F35" s="114">
        <v>5010</v>
      </c>
      <c r="G35" s="114">
        <v>3152</v>
      </c>
      <c r="H35" s="140">
        <v>4333</v>
      </c>
      <c r="I35" s="115">
        <v>-623</v>
      </c>
      <c r="J35" s="116">
        <v>-14.378029079159935</v>
      </c>
    </row>
    <row r="36" spans="1:10" s="110" customFormat="1" ht="24.95" customHeight="1" x14ac:dyDescent="0.2">
      <c r="A36" s="294" t="s">
        <v>173</v>
      </c>
      <c r="B36" s="295" t="s">
        <v>174</v>
      </c>
      <c r="C36" s="125">
        <v>66.701475003263283</v>
      </c>
      <c r="D36" s="143">
        <v>10220</v>
      </c>
      <c r="E36" s="144">
        <v>10067</v>
      </c>
      <c r="F36" s="144">
        <v>14378</v>
      </c>
      <c r="G36" s="144">
        <v>9158</v>
      </c>
      <c r="H36" s="145">
        <v>10365</v>
      </c>
      <c r="I36" s="143">
        <v>-145</v>
      </c>
      <c r="J36" s="146">
        <v>-1.3989387361312109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15322</v>
      </c>
      <c r="F11" s="264">
        <v>12603</v>
      </c>
      <c r="G11" s="264">
        <v>19537</v>
      </c>
      <c r="H11" s="264">
        <v>12389</v>
      </c>
      <c r="I11" s="265">
        <v>14793</v>
      </c>
      <c r="J11" s="263">
        <v>529</v>
      </c>
      <c r="K11" s="266">
        <v>3.5760156830933552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25.205586738023758</v>
      </c>
      <c r="E13" s="115">
        <v>3862</v>
      </c>
      <c r="F13" s="114">
        <v>3313</v>
      </c>
      <c r="G13" s="114">
        <v>4893</v>
      </c>
      <c r="H13" s="114">
        <v>3445</v>
      </c>
      <c r="I13" s="140">
        <v>3674</v>
      </c>
      <c r="J13" s="115">
        <v>188</v>
      </c>
      <c r="K13" s="116">
        <v>5.1170386499727814</v>
      </c>
    </row>
    <row r="14" spans="1:15" ht="15.95" customHeight="1" x14ac:dyDescent="0.2">
      <c r="A14" s="306" t="s">
        <v>230</v>
      </c>
      <c r="B14" s="307"/>
      <c r="C14" s="308"/>
      <c r="D14" s="113">
        <v>53.413392507505549</v>
      </c>
      <c r="E14" s="115">
        <v>8184</v>
      </c>
      <c r="F14" s="114">
        <v>6266</v>
      </c>
      <c r="G14" s="114">
        <v>11222</v>
      </c>
      <c r="H14" s="114">
        <v>6266</v>
      </c>
      <c r="I14" s="140">
        <v>7983</v>
      </c>
      <c r="J14" s="115">
        <v>201</v>
      </c>
      <c r="K14" s="116">
        <v>2.5178504321683577</v>
      </c>
    </row>
    <row r="15" spans="1:15" ht="15.95" customHeight="1" x14ac:dyDescent="0.2">
      <c r="A15" s="306" t="s">
        <v>231</v>
      </c>
      <c r="B15" s="307"/>
      <c r="C15" s="308"/>
      <c r="D15" s="113">
        <v>9.0001305312622382</v>
      </c>
      <c r="E15" s="115">
        <v>1379</v>
      </c>
      <c r="F15" s="114">
        <v>1128</v>
      </c>
      <c r="G15" s="114">
        <v>1425</v>
      </c>
      <c r="H15" s="114">
        <v>1094</v>
      </c>
      <c r="I15" s="140">
        <v>1342</v>
      </c>
      <c r="J15" s="115">
        <v>37</v>
      </c>
      <c r="K15" s="116">
        <v>2.7570789865871834</v>
      </c>
    </row>
    <row r="16" spans="1:15" ht="15.95" customHeight="1" x14ac:dyDescent="0.2">
      <c r="A16" s="306" t="s">
        <v>232</v>
      </c>
      <c r="B16" s="307"/>
      <c r="C16" s="308"/>
      <c r="D16" s="113">
        <v>12.315624592089806</v>
      </c>
      <c r="E16" s="115">
        <v>1887</v>
      </c>
      <c r="F16" s="114">
        <v>1880</v>
      </c>
      <c r="G16" s="114">
        <v>1959</v>
      </c>
      <c r="H16" s="114">
        <v>1551</v>
      </c>
      <c r="I16" s="140">
        <v>1779</v>
      </c>
      <c r="J16" s="115">
        <v>108</v>
      </c>
      <c r="K16" s="116">
        <v>6.0708263069139967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7.309750685289127</v>
      </c>
      <c r="E18" s="115">
        <v>1120</v>
      </c>
      <c r="F18" s="114">
        <v>63</v>
      </c>
      <c r="G18" s="114">
        <v>168</v>
      </c>
      <c r="H18" s="114">
        <v>83</v>
      </c>
      <c r="I18" s="140">
        <v>100</v>
      </c>
      <c r="J18" s="115">
        <v>1020</v>
      </c>
      <c r="K18" s="116" t="s">
        <v>515</v>
      </c>
    </row>
    <row r="19" spans="1:11" ht="14.1" customHeight="1" x14ac:dyDescent="0.2">
      <c r="A19" s="306" t="s">
        <v>235</v>
      </c>
      <c r="B19" s="307" t="s">
        <v>236</v>
      </c>
      <c r="C19" s="308"/>
      <c r="D19" s="113">
        <v>0.26106252447461165</v>
      </c>
      <c r="E19" s="115">
        <v>40</v>
      </c>
      <c r="F19" s="114">
        <v>28</v>
      </c>
      <c r="G19" s="114">
        <v>72</v>
      </c>
      <c r="H19" s="114">
        <v>39</v>
      </c>
      <c r="I19" s="140">
        <v>34</v>
      </c>
      <c r="J19" s="115">
        <v>6</v>
      </c>
      <c r="K19" s="116">
        <v>17.647058823529413</v>
      </c>
    </row>
    <row r="20" spans="1:11" ht="14.1" customHeight="1" x14ac:dyDescent="0.2">
      <c r="A20" s="306">
        <v>12</v>
      </c>
      <c r="B20" s="307" t="s">
        <v>237</v>
      </c>
      <c r="C20" s="308"/>
      <c r="D20" s="113">
        <v>0.93329852499673671</v>
      </c>
      <c r="E20" s="115">
        <v>143</v>
      </c>
      <c r="F20" s="114">
        <v>76</v>
      </c>
      <c r="G20" s="114">
        <v>158</v>
      </c>
      <c r="H20" s="114">
        <v>144</v>
      </c>
      <c r="I20" s="140">
        <v>166</v>
      </c>
      <c r="J20" s="115">
        <v>-23</v>
      </c>
      <c r="K20" s="116">
        <v>-13.855421686746988</v>
      </c>
    </row>
    <row r="21" spans="1:11" ht="14.1" customHeight="1" x14ac:dyDescent="0.2">
      <c r="A21" s="306">
        <v>21</v>
      </c>
      <c r="B21" s="307" t="s">
        <v>238</v>
      </c>
      <c r="C21" s="308"/>
      <c r="D21" s="113">
        <v>9.1371883566114087E-2</v>
      </c>
      <c r="E21" s="115">
        <v>14</v>
      </c>
      <c r="F21" s="114">
        <v>25</v>
      </c>
      <c r="G21" s="114" t="s">
        <v>514</v>
      </c>
      <c r="H21" s="114">
        <v>23</v>
      </c>
      <c r="I21" s="140">
        <v>11</v>
      </c>
      <c r="J21" s="115">
        <v>3</v>
      </c>
      <c r="K21" s="116">
        <v>27.272727272727273</v>
      </c>
    </row>
    <row r="22" spans="1:11" ht="14.1" customHeight="1" x14ac:dyDescent="0.2">
      <c r="A22" s="306">
        <v>22</v>
      </c>
      <c r="B22" s="307" t="s">
        <v>239</v>
      </c>
      <c r="C22" s="308"/>
      <c r="D22" s="113">
        <v>1.9710220597833181</v>
      </c>
      <c r="E22" s="115">
        <v>302</v>
      </c>
      <c r="F22" s="114">
        <v>217</v>
      </c>
      <c r="G22" s="114">
        <v>448</v>
      </c>
      <c r="H22" s="114">
        <v>304</v>
      </c>
      <c r="I22" s="140">
        <v>282</v>
      </c>
      <c r="J22" s="115">
        <v>20</v>
      </c>
      <c r="K22" s="116">
        <v>7.0921985815602833</v>
      </c>
    </row>
    <row r="23" spans="1:11" ht="14.1" customHeight="1" x14ac:dyDescent="0.2">
      <c r="A23" s="306">
        <v>23</v>
      </c>
      <c r="B23" s="307" t="s">
        <v>240</v>
      </c>
      <c r="C23" s="308"/>
      <c r="D23" s="113">
        <v>0.7636078840882391</v>
      </c>
      <c r="E23" s="115">
        <v>117</v>
      </c>
      <c r="F23" s="114">
        <v>73</v>
      </c>
      <c r="G23" s="114">
        <v>146</v>
      </c>
      <c r="H23" s="114">
        <v>111</v>
      </c>
      <c r="I23" s="140">
        <v>111</v>
      </c>
      <c r="J23" s="115">
        <v>6</v>
      </c>
      <c r="K23" s="116">
        <v>5.4054054054054053</v>
      </c>
    </row>
    <row r="24" spans="1:11" ht="14.1" customHeight="1" x14ac:dyDescent="0.2">
      <c r="A24" s="306">
        <v>24</v>
      </c>
      <c r="B24" s="307" t="s">
        <v>241</v>
      </c>
      <c r="C24" s="308"/>
      <c r="D24" s="113">
        <v>3.6157159639733716</v>
      </c>
      <c r="E24" s="115">
        <v>554</v>
      </c>
      <c r="F24" s="114">
        <v>265</v>
      </c>
      <c r="G24" s="114">
        <v>648</v>
      </c>
      <c r="H24" s="114">
        <v>493</v>
      </c>
      <c r="I24" s="140">
        <v>856</v>
      </c>
      <c r="J24" s="115">
        <v>-302</v>
      </c>
      <c r="K24" s="116">
        <v>-35.280373831775698</v>
      </c>
    </row>
    <row r="25" spans="1:11" ht="14.1" customHeight="1" x14ac:dyDescent="0.2">
      <c r="A25" s="306">
        <v>25</v>
      </c>
      <c r="B25" s="307" t="s">
        <v>242</v>
      </c>
      <c r="C25" s="308"/>
      <c r="D25" s="113">
        <v>5.1168254797023884</v>
      </c>
      <c r="E25" s="115">
        <v>784</v>
      </c>
      <c r="F25" s="114">
        <v>618</v>
      </c>
      <c r="G25" s="114">
        <v>1207</v>
      </c>
      <c r="H25" s="114">
        <v>632</v>
      </c>
      <c r="I25" s="140">
        <v>972</v>
      </c>
      <c r="J25" s="115">
        <v>-188</v>
      </c>
      <c r="K25" s="116">
        <v>-19.34156378600823</v>
      </c>
    </row>
    <row r="26" spans="1:11" ht="14.1" customHeight="1" x14ac:dyDescent="0.2">
      <c r="A26" s="306">
        <v>26</v>
      </c>
      <c r="B26" s="307" t="s">
        <v>243</v>
      </c>
      <c r="C26" s="308"/>
      <c r="D26" s="113">
        <v>2.2647173998172563</v>
      </c>
      <c r="E26" s="115">
        <v>347</v>
      </c>
      <c r="F26" s="114">
        <v>181</v>
      </c>
      <c r="G26" s="114">
        <v>558</v>
      </c>
      <c r="H26" s="114">
        <v>212</v>
      </c>
      <c r="I26" s="140">
        <v>308</v>
      </c>
      <c r="J26" s="115">
        <v>39</v>
      </c>
      <c r="K26" s="116">
        <v>12.662337662337663</v>
      </c>
    </row>
    <row r="27" spans="1:11" ht="14.1" customHeight="1" x14ac:dyDescent="0.2">
      <c r="A27" s="306">
        <v>27</v>
      </c>
      <c r="B27" s="307" t="s">
        <v>244</v>
      </c>
      <c r="C27" s="308"/>
      <c r="D27" s="113">
        <v>2.3560892833833704</v>
      </c>
      <c r="E27" s="115">
        <v>361</v>
      </c>
      <c r="F27" s="114">
        <v>276</v>
      </c>
      <c r="G27" s="114">
        <v>428</v>
      </c>
      <c r="H27" s="114">
        <v>313</v>
      </c>
      <c r="I27" s="140">
        <v>450</v>
      </c>
      <c r="J27" s="115">
        <v>-89</v>
      </c>
      <c r="K27" s="116">
        <v>-19.777777777777779</v>
      </c>
    </row>
    <row r="28" spans="1:11" ht="14.1" customHeight="1" x14ac:dyDescent="0.2">
      <c r="A28" s="306">
        <v>28</v>
      </c>
      <c r="B28" s="307" t="s">
        <v>245</v>
      </c>
      <c r="C28" s="308"/>
      <c r="D28" s="113">
        <v>1.0834094765696385</v>
      </c>
      <c r="E28" s="115">
        <v>166</v>
      </c>
      <c r="F28" s="114">
        <v>149</v>
      </c>
      <c r="G28" s="114">
        <v>173</v>
      </c>
      <c r="H28" s="114">
        <v>142</v>
      </c>
      <c r="I28" s="140">
        <v>131</v>
      </c>
      <c r="J28" s="115">
        <v>35</v>
      </c>
      <c r="K28" s="116">
        <v>26.717557251908396</v>
      </c>
    </row>
    <row r="29" spans="1:11" ht="14.1" customHeight="1" x14ac:dyDescent="0.2">
      <c r="A29" s="306">
        <v>29</v>
      </c>
      <c r="B29" s="307" t="s">
        <v>246</v>
      </c>
      <c r="C29" s="308"/>
      <c r="D29" s="113">
        <v>3.0935909150241483</v>
      </c>
      <c r="E29" s="115">
        <v>474</v>
      </c>
      <c r="F29" s="114">
        <v>465</v>
      </c>
      <c r="G29" s="114">
        <v>562</v>
      </c>
      <c r="H29" s="114">
        <v>461</v>
      </c>
      <c r="I29" s="140">
        <v>451</v>
      </c>
      <c r="J29" s="115">
        <v>23</v>
      </c>
      <c r="K29" s="116">
        <v>5.0997782705099777</v>
      </c>
    </row>
    <row r="30" spans="1:11" ht="14.1" customHeight="1" x14ac:dyDescent="0.2">
      <c r="A30" s="306" t="s">
        <v>247</v>
      </c>
      <c r="B30" s="307" t="s">
        <v>248</v>
      </c>
      <c r="C30" s="308"/>
      <c r="D30" s="113">
        <v>0.87455945698994908</v>
      </c>
      <c r="E30" s="115">
        <v>134</v>
      </c>
      <c r="F30" s="114">
        <v>121</v>
      </c>
      <c r="G30" s="114">
        <v>187</v>
      </c>
      <c r="H30" s="114">
        <v>135</v>
      </c>
      <c r="I30" s="140" t="s">
        <v>514</v>
      </c>
      <c r="J30" s="115" t="s">
        <v>514</v>
      </c>
      <c r="K30" s="116" t="s">
        <v>514</v>
      </c>
    </row>
    <row r="31" spans="1:11" ht="14.1" customHeight="1" x14ac:dyDescent="0.2">
      <c r="A31" s="306" t="s">
        <v>249</v>
      </c>
      <c r="B31" s="307" t="s">
        <v>250</v>
      </c>
      <c r="C31" s="308"/>
      <c r="D31" s="113">
        <v>2.1929252055867381</v>
      </c>
      <c r="E31" s="115">
        <v>336</v>
      </c>
      <c r="F31" s="114">
        <v>340</v>
      </c>
      <c r="G31" s="114">
        <v>368</v>
      </c>
      <c r="H31" s="114">
        <v>323</v>
      </c>
      <c r="I31" s="140">
        <v>325</v>
      </c>
      <c r="J31" s="115">
        <v>11</v>
      </c>
      <c r="K31" s="116">
        <v>3.3846153846153846</v>
      </c>
    </row>
    <row r="32" spans="1:11" ht="14.1" customHeight="1" x14ac:dyDescent="0.2">
      <c r="A32" s="306">
        <v>31</v>
      </c>
      <c r="B32" s="307" t="s">
        <v>251</v>
      </c>
      <c r="C32" s="308"/>
      <c r="D32" s="113">
        <v>0.63307662185093327</v>
      </c>
      <c r="E32" s="115">
        <v>97</v>
      </c>
      <c r="F32" s="114">
        <v>69</v>
      </c>
      <c r="G32" s="114">
        <v>114</v>
      </c>
      <c r="H32" s="114">
        <v>68</v>
      </c>
      <c r="I32" s="140">
        <v>93</v>
      </c>
      <c r="J32" s="115">
        <v>4</v>
      </c>
      <c r="K32" s="116">
        <v>4.301075268817204</v>
      </c>
    </row>
    <row r="33" spans="1:11" ht="14.1" customHeight="1" x14ac:dyDescent="0.2">
      <c r="A33" s="306">
        <v>32</v>
      </c>
      <c r="B33" s="307" t="s">
        <v>252</v>
      </c>
      <c r="C33" s="308"/>
      <c r="D33" s="113">
        <v>1.8927033024409345</v>
      </c>
      <c r="E33" s="115">
        <v>290</v>
      </c>
      <c r="F33" s="114">
        <v>179</v>
      </c>
      <c r="G33" s="114">
        <v>369</v>
      </c>
      <c r="H33" s="114">
        <v>312</v>
      </c>
      <c r="I33" s="140">
        <v>314</v>
      </c>
      <c r="J33" s="115">
        <v>-24</v>
      </c>
      <c r="K33" s="116">
        <v>-7.6433121019108281</v>
      </c>
    </row>
    <row r="34" spans="1:11" ht="14.1" customHeight="1" x14ac:dyDescent="0.2">
      <c r="A34" s="306">
        <v>33</v>
      </c>
      <c r="B34" s="307" t="s">
        <v>253</v>
      </c>
      <c r="C34" s="308"/>
      <c r="D34" s="113">
        <v>1.944915807335857</v>
      </c>
      <c r="E34" s="115">
        <v>298</v>
      </c>
      <c r="F34" s="114">
        <v>149</v>
      </c>
      <c r="G34" s="114">
        <v>428</v>
      </c>
      <c r="H34" s="114">
        <v>284</v>
      </c>
      <c r="I34" s="140">
        <v>307</v>
      </c>
      <c r="J34" s="115">
        <v>-9</v>
      </c>
      <c r="K34" s="116">
        <v>-2.9315960912052117</v>
      </c>
    </row>
    <row r="35" spans="1:11" ht="14.1" customHeight="1" x14ac:dyDescent="0.2">
      <c r="A35" s="306">
        <v>34</v>
      </c>
      <c r="B35" s="307" t="s">
        <v>254</v>
      </c>
      <c r="C35" s="308"/>
      <c r="D35" s="113">
        <v>1.3901579428273072</v>
      </c>
      <c r="E35" s="115">
        <v>213</v>
      </c>
      <c r="F35" s="114">
        <v>126</v>
      </c>
      <c r="G35" s="114">
        <v>295</v>
      </c>
      <c r="H35" s="114">
        <v>190</v>
      </c>
      <c r="I35" s="140">
        <v>325</v>
      </c>
      <c r="J35" s="115">
        <v>-112</v>
      </c>
      <c r="K35" s="116">
        <v>-34.46153846153846</v>
      </c>
    </row>
    <row r="36" spans="1:11" ht="14.1" customHeight="1" x14ac:dyDescent="0.2">
      <c r="A36" s="306">
        <v>41</v>
      </c>
      <c r="B36" s="307" t="s">
        <v>255</v>
      </c>
      <c r="C36" s="308"/>
      <c r="D36" s="113">
        <v>0.98551102989165906</v>
      </c>
      <c r="E36" s="115">
        <v>151</v>
      </c>
      <c r="F36" s="114">
        <v>191</v>
      </c>
      <c r="G36" s="114">
        <v>161</v>
      </c>
      <c r="H36" s="114">
        <v>91</v>
      </c>
      <c r="I36" s="140">
        <v>112</v>
      </c>
      <c r="J36" s="115">
        <v>39</v>
      </c>
      <c r="K36" s="116">
        <v>34.821428571428569</v>
      </c>
    </row>
    <row r="37" spans="1:11" ht="14.1" customHeight="1" x14ac:dyDescent="0.2">
      <c r="A37" s="306">
        <v>42</v>
      </c>
      <c r="B37" s="307" t="s">
        <v>256</v>
      </c>
      <c r="C37" s="308"/>
      <c r="D37" s="113">
        <v>0.13705782534917113</v>
      </c>
      <c r="E37" s="115">
        <v>21</v>
      </c>
      <c r="F37" s="114">
        <v>21</v>
      </c>
      <c r="G37" s="114">
        <v>20</v>
      </c>
      <c r="H37" s="114">
        <v>17</v>
      </c>
      <c r="I37" s="140">
        <v>20</v>
      </c>
      <c r="J37" s="115">
        <v>1</v>
      </c>
      <c r="K37" s="116">
        <v>5</v>
      </c>
    </row>
    <row r="38" spans="1:11" ht="14.1" customHeight="1" x14ac:dyDescent="0.2">
      <c r="A38" s="306">
        <v>43</v>
      </c>
      <c r="B38" s="307" t="s">
        <v>257</v>
      </c>
      <c r="C38" s="308"/>
      <c r="D38" s="113">
        <v>1.7099595353087065</v>
      </c>
      <c r="E38" s="115">
        <v>262</v>
      </c>
      <c r="F38" s="114">
        <v>192</v>
      </c>
      <c r="G38" s="114">
        <v>414</v>
      </c>
      <c r="H38" s="114">
        <v>204</v>
      </c>
      <c r="I38" s="140">
        <v>253</v>
      </c>
      <c r="J38" s="115">
        <v>9</v>
      </c>
      <c r="K38" s="116">
        <v>3.5573122529644268</v>
      </c>
    </row>
    <row r="39" spans="1:11" ht="14.1" customHeight="1" x14ac:dyDescent="0.2">
      <c r="A39" s="306">
        <v>51</v>
      </c>
      <c r="B39" s="307" t="s">
        <v>258</v>
      </c>
      <c r="C39" s="308"/>
      <c r="D39" s="113">
        <v>5.652003654875343</v>
      </c>
      <c r="E39" s="115">
        <v>866</v>
      </c>
      <c r="F39" s="114">
        <v>1070</v>
      </c>
      <c r="G39" s="114">
        <v>1369</v>
      </c>
      <c r="H39" s="114">
        <v>866</v>
      </c>
      <c r="I39" s="140">
        <v>1023</v>
      </c>
      <c r="J39" s="115">
        <v>-157</v>
      </c>
      <c r="K39" s="116">
        <v>-15.347018572825025</v>
      </c>
    </row>
    <row r="40" spans="1:11" ht="14.1" customHeight="1" x14ac:dyDescent="0.2">
      <c r="A40" s="306" t="s">
        <v>259</v>
      </c>
      <c r="B40" s="307" t="s">
        <v>260</v>
      </c>
      <c r="C40" s="308"/>
      <c r="D40" s="113">
        <v>5.351781751729539</v>
      </c>
      <c r="E40" s="115">
        <v>820</v>
      </c>
      <c r="F40" s="114">
        <v>1009</v>
      </c>
      <c r="G40" s="114">
        <v>1271</v>
      </c>
      <c r="H40" s="114">
        <v>810</v>
      </c>
      <c r="I40" s="140">
        <v>956</v>
      </c>
      <c r="J40" s="115">
        <v>-136</v>
      </c>
      <c r="K40" s="116">
        <v>-14.225941422594142</v>
      </c>
    </row>
    <row r="41" spans="1:11" ht="14.1" customHeight="1" x14ac:dyDescent="0.2">
      <c r="A41" s="306"/>
      <c r="B41" s="307" t="s">
        <v>261</v>
      </c>
      <c r="C41" s="308"/>
      <c r="D41" s="113">
        <v>4.2226863333768438</v>
      </c>
      <c r="E41" s="115">
        <v>647</v>
      </c>
      <c r="F41" s="114">
        <v>745</v>
      </c>
      <c r="G41" s="114">
        <v>906</v>
      </c>
      <c r="H41" s="114">
        <v>593</v>
      </c>
      <c r="I41" s="140">
        <v>702</v>
      </c>
      <c r="J41" s="115">
        <v>-55</v>
      </c>
      <c r="K41" s="116">
        <v>-7.834757834757835</v>
      </c>
    </row>
    <row r="42" spans="1:11" ht="14.1" customHeight="1" x14ac:dyDescent="0.2">
      <c r="A42" s="306">
        <v>52</v>
      </c>
      <c r="B42" s="307" t="s">
        <v>262</v>
      </c>
      <c r="C42" s="308"/>
      <c r="D42" s="113">
        <v>3.2893878083801069</v>
      </c>
      <c r="E42" s="115">
        <v>504</v>
      </c>
      <c r="F42" s="114">
        <v>394</v>
      </c>
      <c r="G42" s="114">
        <v>529</v>
      </c>
      <c r="H42" s="114">
        <v>476</v>
      </c>
      <c r="I42" s="140">
        <v>488</v>
      </c>
      <c r="J42" s="115">
        <v>16</v>
      </c>
      <c r="K42" s="116">
        <v>3.278688524590164</v>
      </c>
    </row>
    <row r="43" spans="1:11" ht="14.1" customHeight="1" x14ac:dyDescent="0.2">
      <c r="A43" s="306" t="s">
        <v>263</v>
      </c>
      <c r="B43" s="307" t="s">
        <v>264</v>
      </c>
      <c r="C43" s="308"/>
      <c r="D43" s="113">
        <v>2.7672627594308836</v>
      </c>
      <c r="E43" s="115">
        <v>424</v>
      </c>
      <c r="F43" s="114">
        <v>356</v>
      </c>
      <c r="G43" s="114">
        <v>475</v>
      </c>
      <c r="H43" s="114">
        <v>419</v>
      </c>
      <c r="I43" s="140">
        <v>436</v>
      </c>
      <c r="J43" s="115">
        <v>-12</v>
      </c>
      <c r="K43" s="116">
        <v>-2.7522935779816513</v>
      </c>
    </row>
    <row r="44" spans="1:11" ht="14.1" customHeight="1" x14ac:dyDescent="0.2">
      <c r="A44" s="306">
        <v>53</v>
      </c>
      <c r="B44" s="307" t="s">
        <v>265</v>
      </c>
      <c r="C44" s="308"/>
      <c r="D44" s="113">
        <v>0.65918287429839451</v>
      </c>
      <c r="E44" s="115">
        <v>101</v>
      </c>
      <c r="F44" s="114">
        <v>89</v>
      </c>
      <c r="G44" s="114">
        <v>107</v>
      </c>
      <c r="H44" s="114">
        <v>109</v>
      </c>
      <c r="I44" s="140">
        <v>78</v>
      </c>
      <c r="J44" s="115">
        <v>23</v>
      </c>
      <c r="K44" s="116">
        <v>29.487179487179485</v>
      </c>
    </row>
    <row r="45" spans="1:11" ht="14.1" customHeight="1" x14ac:dyDescent="0.2">
      <c r="A45" s="306" t="s">
        <v>266</v>
      </c>
      <c r="B45" s="307" t="s">
        <v>267</v>
      </c>
      <c r="C45" s="308"/>
      <c r="D45" s="113">
        <v>0.62002349562720271</v>
      </c>
      <c r="E45" s="115">
        <v>95</v>
      </c>
      <c r="F45" s="114">
        <v>82</v>
      </c>
      <c r="G45" s="114">
        <v>97</v>
      </c>
      <c r="H45" s="114">
        <v>103</v>
      </c>
      <c r="I45" s="140">
        <v>70</v>
      </c>
      <c r="J45" s="115">
        <v>25</v>
      </c>
      <c r="K45" s="116">
        <v>35.714285714285715</v>
      </c>
    </row>
    <row r="46" spans="1:11" ht="14.1" customHeight="1" x14ac:dyDescent="0.2">
      <c r="A46" s="306">
        <v>54</v>
      </c>
      <c r="B46" s="307" t="s">
        <v>268</v>
      </c>
      <c r="C46" s="308"/>
      <c r="D46" s="113">
        <v>3.0413784101292261</v>
      </c>
      <c r="E46" s="115">
        <v>466</v>
      </c>
      <c r="F46" s="114">
        <v>361</v>
      </c>
      <c r="G46" s="114">
        <v>580</v>
      </c>
      <c r="H46" s="114">
        <v>404</v>
      </c>
      <c r="I46" s="140">
        <v>403</v>
      </c>
      <c r="J46" s="115">
        <v>63</v>
      </c>
      <c r="K46" s="116">
        <v>15.632754342431761</v>
      </c>
    </row>
    <row r="47" spans="1:11" ht="14.1" customHeight="1" x14ac:dyDescent="0.2">
      <c r="A47" s="306">
        <v>61</v>
      </c>
      <c r="B47" s="307" t="s">
        <v>269</v>
      </c>
      <c r="C47" s="308"/>
      <c r="D47" s="113">
        <v>2.3821955358308315</v>
      </c>
      <c r="E47" s="115">
        <v>365</v>
      </c>
      <c r="F47" s="114">
        <v>278</v>
      </c>
      <c r="G47" s="114">
        <v>524</v>
      </c>
      <c r="H47" s="114">
        <v>335</v>
      </c>
      <c r="I47" s="140">
        <v>408</v>
      </c>
      <c r="J47" s="115">
        <v>-43</v>
      </c>
      <c r="K47" s="116">
        <v>-10.53921568627451</v>
      </c>
    </row>
    <row r="48" spans="1:11" ht="14.1" customHeight="1" x14ac:dyDescent="0.2">
      <c r="A48" s="306">
        <v>62</v>
      </c>
      <c r="B48" s="307" t="s">
        <v>270</v>
      </c>
      <c r="C48" s="308"/>
      <c r="D48" s="113">
        <v>7.8775616760214069</v>
      </c>
      <c r="E48" s="115">
        <v>1207</v>
      </c>
      <c r="F48" s="114">
        <v>1243</v>
      </c>
      <c r="G48" s="114">
        <v>1656</v>
      </c>
      <c r="H48" s="114">
        <v>1112</v>
      </c>
      <c r="I48" s="140">
        <v>1185</v>
      </c>
      <c r="J48" s="115">
        <v>22</v>
      </c>
      <c r="K48" s="116">
        <v>1.8565400843881856</v>
      </c>
    </row>
    <row r="49" spans="1:11" ht="14.1" customHeight="1" x14ac:dyDescent="0.2">
      <c r="A49" s="306">
        <v>63</v>
      </c>
      <c r="B49" s="307" t="s">
        <v>271</v>
      </c>
      <c r="C49" s="308"/>
      <c r="D49" s="113">
        <v>3.2893878083801069</v>
      </c>
      <c r="E49" s="115">
        <v>504</v>
      </c>
      <c r="F49" s="114">
        <v>523</v>
      </c>
      <c r="G49" s="114">
        <v>681</v>
      </c>
      <c r="H49" s="114">
        <v>550</v>
      </c>
      <c r="I49" s="140">
        <v>573</v>
      </c>
      <c r="J49" s="115">
        <v>-69</v>
      </c>
      <c r="K49" s="116">
        <v>-12.041884816753926</v>
      </c>
    </row>
    <row r="50" spans="1:11" ht="14.1" customHeight="1" x14ac:dyDescent="0.2">
      <c r="A50" s="306" t="s">
        <v>272</v>
      </c>
      <c r="B50" s="307" t="s">
        <v>273</v>
      </c>
      <c r="C50" s="308"/>
      <c r="D50" s="113">
        <v>0.3981203498237828</v>
      </c>
      <c r="E50" s="115">
        <v>61</v>
      </c>
      <c r="F50" s="114">
        <v>52</v>
      </c>
      <c r="G50" s="114">
        <v>87</v>
      </c>
      <c r="H50" s="114">
        <v>61</v>
      </c>
      <c r="I50" s="140">
        <v>65</v>
      </c>
      <c r="J50" s="115">
        <v>-4</v>
      </c>
      <c r="K50" s="116">
        <v>-6.1538461538461542</v>
      </c>
    </row>
    <row r="51" spans="1:11" ht="14.1" customHeight="1" x14ac:dyDescent="0.2">
      <c r="A51" s="306" t="s">
        <v>274</v>
      </c>
      <c r="B51" s="307" t="s">
        <v>275</v>
      </c>
      <c r="C51" s="308"/>
      <c r="D51" s="113">
        <v>2.6236783709698472</v>
      </c>
      <c r="E51" s="115">
        <v>402</v>
      </c>
      <c r="F51" s="114">
        <v>440</v>
      </c>
      <c r="G51" s="114">
        <v>512</v>
      </c>
      <c r="H51" s="114">
        <v>434</v>
      </c>
      <c r="I51" s="140">
        <v>448</v>
      </c>
      <c r="J51" s="115">
        <v>-46</v>
      </c>
      <c r="K51" s="116">
        <v>-10.267857142857142</v>
      </c>
    </row>
    <row r="52" spans="1:11" ht="14.1" customHeight="1" x14ac:dyDescent="0.2">
      <c r="A52" s="306">
        <v>71</v>
      </c>
      <c r="B52" s="307" t="s">
        <v>276</v>
      </c>
      <c r="C52" s="308"/>
      <c r="D52" s="113">
        <v>9.7115259104555545</v>
      </c>
      <c r="E52" s="115">
        <v>1488</v>
      </c>
      <c r="F52" s="114">
        <v>1128</v>
      </c>
      <c r="G52" s="114">
        <v>1833</v>
      </c>
      <c r="H52" s="114">
        <v>1260</v>
      </c>
      <c r="I52" s="140">
        <v>1585</v>
      </c>
      <c r="J52" s="115">
        <v>-97</v>
      </c>
      <c r="K52" s="116">
        <v>-6.1198738170347005</v>
      </c>
    </row>
    <row r="53" spans="1:11" ht="14.1" customHeight="1" x14ac:dyDescent="0.2">
      <c r="A53" s="306" t="s">
        <v>277</v>
      </c>
      <c r="B53" s="307" t="s">
        <v>278</v>
      </c>
      <c r="C53" s="308"/>
      <c r="D53" s="113">
        <v>3.8571987991123873</v>
      </c>
      <c r="E53" s="115">
        <v>591</v>
      </c>
      <c r="F53" s="114">
        <v>450</v>
      </c>
      <c r="G53" s="114">
        <v>807</v>
      </c>
      <c r="H53" s="114">
        <v>482</v>
      </c>
      <c r="I53" s="140">
        <v>639</v>
      </c>
      <c r="J53" s="115">
        <v>-48</v>
      </c>
      <c r="K53" s="116">
        <v>-7.511737089201878</v>
      </c>
    </row>
    <row r="54" spans="1:11" ht="14.1" customHeight="1" x14ac:dyDescent="0.2">
      <c r="A54" s="306" t="s">
        <v>279</v>
      </c>
      <c r="B54" s="307" t="s">
        <v>280</v>
      </c>
      <c r="C54" s="308"/>
      <c r="D54" s="113">
        <v>5.0319801592481399</v>
      </c>
      <c r="E54" s="115">
        <v>771</v>
      </c>
      <c r="F54" s="114">
        <v>590</v>
      </c>
      <c r="G54" s="114">
        <v>892</v>
      </c>
      <c r="H54" s="114">
        <v>679</v>
      </c>
      <c r="I54" s="140">
        <v>798</v>
      </c>
      <c r="J54" s="115">
        <v>-27</v>
      </c>
      <c r="K54" s="116">
        <v>-3.3834586466165413</v>
      </c>
    </row>
    <row r="55" spans="1:11" ht="14.1" customHeight="1" x14ac:dyDescent="0.2">
      <c r="A55" s="306">
        <v>72</v>
      </c>
      <c r="B55" s="307" t="s">
        <v>281</v>
      </c>
      <c r="C55" s="308"/>
      <c r="D55" s="113">
        <v>1.7752251664273593</v>
      </c>
      <c r="E55" s="115">
        <v>272</v>
      </c>
      <c r="F55" s="114">
        <v>248</v>
      </c>
      <c r="G55" s="114">
        <v>397</v>
      </c>
      <c r="H55" s="114">
        <v>171</v>
      </c>
      <c r="I55" s="140">
        <v>285</v>
      </c>
      <c r="J55" s="115">
        <v>-13</v>
      </c>
      <c r="K55" s="116">
        <v>-4.5614035087719298</v>
      </c>
    </row>
    <row r="56" spans="1:11" ht="14.1" customHeight="1" x14ac:dyDescent="0.2">
      <c r="A56" s="306" t="s">
        <v>282</v>
      </c>
      <c r="B56" s="307" t="s">
        <v>283</v>
      </c>
      <c r="C56" s="308"/>
      <c r="D56" s="113">
        <v>0.67876256363399035</v>
      </c>
      <c r="E56" s="115">
        <v>104</v>
      </c>
      <c r="F56" s="114">
        <v>58</v>
      </c>
      <c r="G56" s="114">
        <v>205</v>
      </c>
      <c r="H56" s="114">
        <v>51</v>
      </c>
      <c r="I56" s="140">
        <v>120</v>
      </c>
      <c r="J56" s="115">
        <v>-16</v>
      </c>
      <c r="K56" s="116">
        <v>-13.333333333333334</v>
      </c>
    </row>
    <row r="57" spans="1:11" ht="14.1" customHeight="1" x14ac:dyDescent="0.2">
      <c r="A57" s="306" t="s">
        <v>284</v>
      </c>
      <c r="B57" s="307" t="s">
        <v>285</v>
      </c>
      <c r="C57" s="308"/>
      <c r="D57" s="113">
        <v>0.78971413653570033</v>
      </c>
      <c r="E57" s="115">
        <v>121</v>
      </c>
      <c r="F57" s="114">
        <v>123</v>
      </c>
      <c r="G57" s="114">
        <v>105</v>
      </c>
      <c r="H57" s="114">
        <v>91</v>
      </c>
      <c r="I57" s="140">
        <v>124</v>
      </c>
      <c r="J57" s="115">
        <v>-3</v>
      </c>
      <c r="K57" s="116">
        <v>-2.4193548387096775</v>
      </c>
    </row>
    <row r="58" spans="1:11" ht="14.1" customHeight="1" x14ac:dyDescent="0.2">
      <c r="A58" s="306">
        <v>73</v>
      </c>
      <c r="B58" s="307" t="s">
        <v>286</v>
      </c>
      <c r="C58" s="308"/>
      <c r="D58" s="113">
        <v>3.0022190314580341</v>
      </c>
      <c r="E58" s="115">
        <v>460</v>
      </c>
      <c r="F58" s="114">
        <v>272</v>
      </c>
      <c r="G58" s="114">
        <v>473</v>
      </c>
      <c r="H58" s="114">
        <v>274</v>
      </c>
      <c r="I58" s="140">
        <v>265</v>
      </c>
      <c r="J58" s="115">
        <v>195</v>
      </c>
      <c r="K58" s="116">
        <v>73.584905660377359</v>
      </c>
    </row>
    <row r="59" spans="1:11" ht="14.1" customHeight="1" x14ac:dyDescent="0.2">
      <c r="A59" s="306" t="s">
        <v>287</v>
      </c>
      <c r="B59" s="307" t="s">
        <v>288</v>
      </c>
      <c r="C59" s="308"/>
      <c r="D59" s="113">
        <v>2.4605142931732149</v>
      </c>
      <c r="E59" s="115">
        <v>377</v>
      </c>
      <c r="F59" s="114">
        <v>184</v>
      </c>
      <c r="G59" s="114">
        <v>341</v>
      </c>
      <c r="H59" s="114">
        <v>178</v>
      </c>
      <c r="I59" s="140">
        <v>200</v>
      </c>
      <c r="J59" s="115">
        <v>177</v>
      </c>
      <c r="K59" s="116">
        <v>88.5</v>
      </c>
    </row>
    <row r="60" spans="1:11" ht="14.1" customHeight="1" x14ac:dyDescent="0.2">
      <c r="A60" s="306">
        <v>81</v>
      </c>
      <c r="B60" s="307" t="s">
        <v>289</v>
      </c>
      <c r="C60" s="308"/>
      <c r="D60" s="113">
        <v>7.5708132097637382</v>
      </c>
      <c r="E60" s="115">
        <v>1160</v>
      </c>
      <c r="F60" s="114">
        <v>1264</v>
      </c>
      <c r="G60" s="114">
        <v>1684</v>
      </c>
      <c r="H60" s="114">
        <v>951</v>
      </c>
      <c r="I60" s="140">
        <v>1198</v>
      </c>
      <c r="J60" s="115">
        <v>-38</v>
      </c>
      <c r="K60" s="116">
        <v>-3.1719532554257097</v>
      </c>
    </row>
    <row r="61" spans="1:11" ht="14.1" customHeight="1" x14ac:dyDescent="0.2">
      <c r="A61" s="306" t="s">
        <v>290</v>
      </c>
      <c r="B61" s="307" t="s">
        <v>291</v>
      </c>
      <c r="C61" s="308"/>
      <c r="D61" s="113">
        <v>1.9122829917765305</v>
      </c>
      <c r="E61" s="115">
        <v>293</v>
      </c>
      <c r="F61" s="114">
        <v>197</v>
      </c>
      <c r="G61" s="114">
        <v>489</v>
      </c>
      <c r="H61" s="114">
        <v>188</v>
      </c>
      <c r="I61" s="140">
        <v>288</v>
      </c>
      <c r="J61" s="115">
        <v>5</v>
      </c>
      <c r="K61" s="116">
        <v>1.7361111111111112</v>
      </c>
    </row>
    <row r="62" spans="1:11" ht="14.1" customHeight="1" x14ac:dyDescent="0.2">
      <c r="A62" s="306" t="s">
        <v>292</v>
      </c>
      <c r="B62" s="307" t="s">
        <v>293</v>
      </c>
      <c r="C62" s="308"/>
      <c r="D62" s="113">
        <v>2.8586346429969978</v>
      </c>
      <c r="E62" s="115">
        <v>438</v>
      </c>
      <c r="F62" s="114">
        <v>706</v>
      </c>
      <c r="G62" s="114">
        <v>873</v>
      </c>
      <c r="H62" s="114">
        <v>456</v>
      </c>
      <c r="I62" s="140">
        <v>393</v>
      </c>
      <c r="J62" s="115">
        <v>45</v>
      </c>
      <c r="K62" s="116">
        <v>11.450381679389313</v>
      </c>
    </row>
    <row r="63" spans="1:11" ht="14.1" customHeight="1" x14ac:dyDescent="0.2">
      <c r="A63" s="306"/>
      <c r="B63" s="307" t="s">
        <v>294</v>
      </c>
      <c r="C63" s="308"/>
      <c r="D63" s="113">
        <v>2.551886176739329</v>
      </c>
      <c r="E63" s="115">
        <v>391</v>
      </c>
      <c r="F63" s="114">
        <v>561</v>
      </c>
      <c r="G63" s="114">
        <v>833</v>
      </c>
      <c r="H63" s="114">
        <v>405</v>
      </c>
      <c r="I63" s="140">
        <v>356</v>
      </c>
      <c r="J63" s="115">
        <v>35</v>
      </c>
      <c r="K63" s="116">
        <v>9.8314606741573041</v>
      </c>
    </row>
    <row r="64" spans="1:11" ht="14.1" customHeight="1" x14ac:dyDescent="0.2">
      <c r="A64" s="306" t="s">
        <v>295</v>
      </c>
      <c r="B64" s="307" t="s">
        <v>296</v>
      </c>
      <c r="C64" s="308"/>
      <c r="D64" s="113">
        <v>1.2400469912544054</v>
      </c>
      <c r="E64" s="115">
        <v>190</v>
      </c>
      <c r="F64" s="114">
        <v>119</v>
      </c>
      <c r="G64" s="114">
        <v>152</v>
      </c>
      <c r="H64" s="114">
        <v>98</v>
      </c>
      <c r="I64" s="140">
        <v>160</v>
      </c>
      <c r="J64" s="115">
        <v>30</v>
      </c>
      <c r="K64" s="116">
        <v>18.75</v>
      </c>
    </row>
    <row r="65" spans="1:11" ht="14.1" customHeight="1" x14ac:dyDescent="0.2">
      <c r="A65" s="306" t="s">
        <v>297</v>
      </c>
      <c r="B65" s="307" t="s">
        <v>298</v>
      </c>
      <c r="C65" s="308"/>
      <c r="D65" s="113">
        <v>0.7309750685289127</v>
      </c>
      <c r="E65" s="115">
        <v>112</v>
      </c>
      <c r="F65" s="114">
        <v>94</v>
      </c>
      <c r="G65" s="114">
        <v>74</v>
      </c>
      <c r="H65" s="114">
        <v>76</v>
      </c>
      <c r="I65" s="140">
        <v>103</v>
      </c>
      <c r="J65" s="115">
        <v>9</v>
      </c>
      <c r="K65" s="116">
        <v>8.7378640776699026</v>
      </c>
    </row>
    <row r="66" spans="1:11" ht="14.1" customHeight="1" x14ac:dyDescent="0.2">
      <c r="A66" s="306">
        <v>82</v>
      </c>
      <c r="B66" s="307" t="s">
        <v>299</v>
      </c>
      <c r="C66" s="308"/>
      <c r="D66" s="113">
        <v>3.4525518861767392</v>
      </c>
      <c r="E66" s="115">
        <v>529</v>
      </c>
      <c r="F66" s="114">
        <v>536</v>
      </c>
      <c r="G66" s="114">
        <v>670</v>
      </c>
      <c r="H66" s="114">
        <v>459</v>
      </c>
      <c r="I66" s="140">
        <v>426</v>
      </c>
      <c r="J66" s="115">
        <v>103</v>
      </c>
      <c r="K66" s="116">
        <v>24.178403755868544</v>
      </c>
    </row>
    <row r="67" spans="1:11" ht="14.1" customHeight="1" x14ac:dyDescent="0.2">
      <c r="A67" s="306" t="s">
        <v>300</v>
      </c>
      <c r="B67" s="307" t="s">
        <v>301</v>
      </c>
      <c r="C67" s="308"/>
      <c r="D67" s="113">
        <v>2.2451377104816603</v>
      </c>
      <c r="E67" s="115">
        <v>344</v>
      </c>
      <c r="F67" s="114">
        <v>391</v>
      </c>
      <c r="G67" s="114">
        <v>394</v>
      </c>
      <c r="H67" s="114">
        <v>353</v>
      </c>
      <c r="I67" s="140">
        <v>250</v>
      </c>
      <c r="J67" s="115">
        <v>94</v>
      </c>
      <c r="K67" s="116">
        <v>37.6</v>
      </c>
    </row>
    <row r="68" spans="1:11" ht="14.1" customHeight="1" x14ac:dyDescent="0.2">
      <c r="A68" s="306" t="s">
        <v>302</v>
      </c>
      <c r="B68" s="307" t="s">
        <v>303</v>
      </c>
      <c r="C68" s="308"/>
      <c r="D68" s="113">
        <v>0.69834225296958619</v>
      </c>
      <c r="E68" s="115">
        <v>107</v>
      </c>
      <c r="F68" s="114">
        <v>86</v>
      </c>
      <c r="G68" s="114">
        <v>163</v>
      </c>
      <c r="H68" s="114">
        <v>77</v>
      </c>
      <c r="I68" s="140">
        <v>97</v>
      </c>
      <c r="J68" s="115">
        <v>10</v>
      </c>
      <c r="K68" s="116">
        <v>10.309278350515465</v>
      </c>
    </row>
    <row r="69" spans="1:11" ht="14.1" customHeight="1" x14ac:dyDescent="0.2">
      <c r="A69" s="306">
        <v>83</v>
      </c>
      <c r="B69" s="307" t="s">
        <v>304</v>
      </c>
      <c r="C69" s="308"/>
      <c r="D69" s="113">
        <v>5.0711395379193318</v>
      </c>
      <c r="E69" s="115">
        <v>777</v>
      </c>
      <c r="F69" s="114">
        <v>817</v>
      </c>
      <c r="G69" s="114">
        <v>1504</v>
      </c>
      <c r="H69" s="114">
        <v>530</v>
      </c>
      <c r="I69" s="140">
        <v>743</v>
      </c>
      <c r="J69" s="115">
        <v>34</v>
      </c>
      <c r="K69" s="116">
        <v>4.5760430686406464</v>
      </c>
    </row>
    <row r="70" spans="1:11" ht="14.1" customHeight="1" x14ac:dyDescent="0.2">
      <c r="A70" s="306" t="s">
        <v>305</v>
      </c>
      <c r="B70" s="307" t="s">
        <v>306</v>
      </c>
      <c r="C70" s="308"/>
      <c r="D70" s="113">
        <v>3.8506722360005221</v>
      </c>
      <c r="E70" s="115">
        <v>590</v>
      </c>
      <c r="F70" s="114">
        <v>654</v>
      </c>
      <c r="G70" s="114">
        <v>1248</v>
      </c>
      <c r="H70" s="114">
        <v>405</v>
      </c>
      <c r="I70" s="140">
        <v>576</v>
      </c>
      <c r="J70" s="115">
        <v>14</v>
      </c>
      <c r="K70" s="116">
        <v>2.4305555555555554</v>
      </c>
    </row>
    <row r="71" spans="1:11" ht="14.1" customHeight="1" x14ac:dyDescent="0.2">
      <c r="A71" s="306"/>
      <c r="B71" s="307" t="s">
        <v>307</v>
      </c>
      <c r="C71" s="308"/>
      <c r="D71" s="113">
        <v>2.2973502153765826</v>
      </c>
      <c r="E71" s="115">
        <v>352</v>
      </c>
      <c r="F71" s="114">
        <v>367</v>
      </c>
      <c r="G71" s="114">
        <v>841</v>
      </c>
      <c r="H71" s="114">
        <v>257</v>
      </c>
      <c r="I71" s="140">
        <v>336</v>
      </c>
      <c r="J71" s="115">
        <v>16</v>
      </c>
      <c r="K71" s="116">
        <v>4.7619047619047619</v>
      </c>
    </row>
    <row r="72" spans="1:11" ht="14.1" customHeight="1" x14ac:dyDescent="0.2">
      <c r="A72" s="306">
        <v>84</v>
      </c>
      <c r="B72" s="307" t="s">
        <v>308</v>
      </c>
      <c r="C72" s="308"/>
      <c r="D72" s="113">
        <v>4.2553191489361701</v>
      </c>
      <c r="E72" s="115">
        <v>652</v>
      </c>
      <c r="F72" s="114">
        <v>807</v>
      </c>
      <c r="G72" s="114">
        <v>800</v>
      </c>
      <c r="H72" s="114">
        <v>548</v>
      </c>
      <c r="I72" s="140">
        <v>557</v>
      </c>
      <c r="J72" s="115">
        <v>95</v>
      </c>
      <c r="K72" s="116">
        <v>17.055655296229801</v>
      </c>
    </row>
    <row r="73" spans="1:11" ht="14.1" customHeight="1" x14ac:dyDescent="0.2">
      <c r="A73" s="306" t="s">
        <v>309</v>
      </c>
      <c r="B73" s="307" t="s">
        <v>310</v>
      </c>
      <c r="C73" s="308"/>
      <c r="D73" s="113">
        <v>0.37854066048818691</v>
      </c>
      <c r="E73" s="115">
        <v>58</v>
      </c>
      <c r="F73" s="114">
        <v>22</v>
      </c>
      <c r="G73" s="114">
        <v>177</v>
      </c>
      <c r="H73" s="114">
        <v>18</v>
      </c>
      <c r="I73" s="140">
        <v>46</v>
      </c>
      <c r="J73" s="115">
        <v>12</v>
      </c>
      <c r="K73" s="116">
        <v>26.086956521739129</v>
      </c>
    </row>
    <row r="74" spans="1:11" ht="14.1" customHeight="1" x14ac:dyDescent="0.2">
      <c r="A74" s="306" t="s">
        <v>311</v>
      </c>
      <c r="B74" s="307" t="s">
        <v>312</v>
      </c>
      <c r="C74" s="308"/>
      <c r="D74" s="113">
        <v>0.16969064090849759</v>
      </c>
      <c r="E74" s="115">
        <v>26</v>
      </c>
      <c r="F74" s="114">
        <v>30</v>
      </c>
      <c r="G74" s="114">
        <v>76</v>
      </c>
      <c r="H74" s="114">
        <v>9</v>
      </c>
      <c r="I74" s="140">
        <v>21</v>
      </c>
      <c r="J74" s="115">
        <v>5</v>
      </c>
      <c r="K74" s="116">
        <v>23.80952380952381</v>
      </c>
    </row>
    <row r="75" spans="1:11" ht="14.1" customHeight="1" x14ac:dyDescent="0.2">
      <c r="A75" s="306" t="s">
        <v>313</v>
      </c>
      <c r="B75" s="307" t="s">
        <v>314</v>
      </c>
      <c r="C75" s="308"/>
      <c r="D75" s="113">
        <v>3.1392768568072054</v>
      </c>
      <c r="E75" s="115">
        <v>481</v>
      </c>
      <c r="F75" s="114">
        <v>688</v>
      </c>
      <c r="G75" s="114">
        <v>416</v>
      </c>
      <c r="H75" s="114">
        <v>448</v>
      </c>
      <c r="I75" s="140">
        <v>410</v>
      </c>
      <c r="J75" s="115">
        <v>71</v>
      </c>
      <c r="K75" s="116">
        <v>17.317073170731707</v>
      </c>
    </row>
    <row r="76" spans="1:11" ht="14.1" customHeight="1" x14ac:dyDescent="0.2">
      <c r="A76" s="306">
        <v>91</v>
      </c>
      <c r="B76" s="307" t="s">
        <v>315</v>
      </c>
      <c r="C76" s="308"/>
      <c r="D76" s="113">
        <v>0.18274376713222817</v>
      </c>
      <c r="E76" s="115">
        <v>28</v>
      </c>
      <c r="F76" s="114">
        <v>21</v>
      </c>
      <c r="G76" s="114">
        <v>30</v>
      </c>
      <c r="H76" s="114">
        <v>21</v>
      </c>
      <c r="I76" s="140">
        <v>26</v>
      </c>
      <c r="J76" s="115">
        <v>2</v>
      </c>
      <c r="K76" s="116">
        <v>7.6923076923076925</v>
      </c>
    </row>
    <row r="77" spans="1:11" ht="14.1" customHeight="1" x14ac:dyDescent="0.2">
      <c r="A77" s="306">
        <v>92</v>
      </c>
      <c r="B77" s="307" t="s">
        <v>316</v>
      </c>
      <c r="C77" s="308"/>
      <c r="D77" s="113">
        <v>0.88108602010181436</v>
      </c>
      <c r="E77" s="115">
        <v>135</v>
      </c>
      <c r="F77" s="114">
        <v>141</v>
      </c>
      <c r="G77" s="114">
        <v>153</v>
      </c>
      <c r="H77" s="114">
        <v>120</v>
      </c>
      <c r="I77" s="140">
        <v>153</v>
      </c>
      <c r="J77" s="115">
        <v>-18</v>
      </c>
      <c r="K77" s="116">
        <v>-11.764705882352942</v>
      </c>
    </row>
    <row r="78" spans="1:11" ht="14.1" customHeight="1" x14ac:dyDescent="0.2">
      <c r="A78" s="306">
        <v>93</v>
      </c>
      <c r="B78" s="307" t="s">
        <v>317</v>
      </c>
      <c r="C78" s="308"/>
      <c r="D78" s="113">
        <v>0.17621720402036287</v>
      </c>
      <c r="E78" s="115">
        <v>27</v>
      </c>
      <c r="F78" s="114">
        <v>11</v>
      </c>
      <c r="G78" s="114">
        <v>49</v>
      </c>
      <c r="H78" s="114">
        <v>18</v>
      </c>
      <c r="I78" s="140">
        <v>29</v>
      </c>
      <c r="J78" s="115">
        <v>-2</v>
      </c>
      <c r="K78" s="116">
        <v>-6.8965517241379306</v>
      </c>
    </row>
    <row r="79" spans="1:11" ht="14.1" customHeight="1" x14ac:dyDescent="0.2">
      <c r="A79" s="306">
        <v>94</v>
      </c>
      <c r="B79" s="307" t="s">
        <v>318</v>
      </c>
      <c r="C79" s="308"/>
      <c r="D79" s="113">
        <v>0.37201409737632163</v>
      </c>
      <c r="E79" s="115">
        <v>57</v>
      </c>
      <c r="F79" s="114">
        <v>49</v>
      </c>
      <c r="G79" s="114">
        <v>145</v>
      </c>
      <c r="H79" s="114">
        <v>68</v>
      </c>
      <c r="I79" s="140">
        <v>91</v>
      </c>
      <c r="J79" s="115">
        <v>-34</v>
      </c>
      <c r="K79" s="116">
        <v>-37.362637362637365</v>
      </c>
    </row>
    <row r="80" spans="1:11" ht="14.1" customHeight="1" x14ac:dyDescent="0.2">
      <c r="A80" s="306" t="s">
        <v>319</v>
      </c>
      <c r="B80" s="307" t="s">
        <v>320</v>
      </c>
      <c r="C80" s="308"/>
      <c r="D80" s="113">
        <v>0</v>
      </c>
      <c r="E80" s="115">
        <v>0</v>
      </c>
      <c r="F80" s="114">
        <v>0</v>
      </c>
      <c r="G80" s="114" t="s">
        <v>514</v>
      </c>
      <c r="H80" s="114">
        <v>0</v>
      </c>
      <c r="I80" s="140">
        <v>0</v>
      </c>
      <c r="J80" s="115">
        <v>0</v>
      </c>
      <c r="K80" s="116">
        <v>0</v>
      </c>
    </row>
    <row r="81" spans="1:11" ht="14.1" customHeight="1" x14ac:dyDescent="0.2">
      <c r="A81" s="310" t="s">
        <v>321</v>
      </c>
      <c r="B81" s="311" t="s">
        <v>334</v>
      </c>
      <c r="C81" s="312"/>
      <c r="D81" s="125">
        <v>6.5265631118652911E-2</v>
      </c>
      <c r="E81" s="143">
        <v>10</v>
      </c>
      <c r="F81" s="144">
        <v>16</v>
      </c>
      <c r="G81" s="144">
        <v>38</v>
      </c>
      <c r="H81" s="144">
        <v>33</v>
      </c>
      <c r="I81" s="145">
        <v>15</v>
      </c>
      <c r="J81" s="143">
        <v>-5</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15145</v>
      </c>
      <c r="E11" s="114">
        <v>12740</v>
      </c>
      <c r="F11" s="114">
        <v>17715</v>
      </c>
      <c r="G11" s="114">
        <v>12309</v>
      </c>
      <c r="H11" s="140">
        <v>15171</v>
      </c>
      <c r="I11" s="115">
        <v>-26</v>
      </c>
      <c r="J11" s="116">
        <v>-0.17137960582690659</v>
      </c>
    </row>
    <row r="12" spans="1:15" s="110" customFormat="1" ht="24.95" customHeight="1" x14ac:dyDescent="0.2">
      <c r="A12" s="193" t="s">
        <v>132</v>
      </c>
      <c r="B12" s="194" t="s">
        <v>133</v>
      </c>
      <c r="C12" s="113">
        <v>0.60085836909871249</v>
      </c>
      <c r="D12" s="115">
        <v>91</v>
      </c>
      <c r="E12" s="114">
        <v>101</v>
      </c>
      <c r="F12" s="114">
        <v>116</v>
      </c>
      <c r="G12" s="114">
        <v>73</v>
      </c>
      <c r="H12" s="140">
        <v>105</v>
      </c>
      <c r="I12" s="115">
        <v>-14</v>
      </c>
      <c r="J12" s="116">
        <v>-13.333333333333334</v>
      </c>
    </row>
    <row r="13" spans="1:15" s="110" customFormat="1" ht="24.95" customHeight="1" x14ac:dyDescent="0.2">
      <c r="A13" s="193" t="s">
        <v>134</v>
      </c>
      <c r="B13" s="199" t="s">
        <v>214</v>
      </c>
      <c r="C13" s="113">
        <v>0.8253549026081215</v>
      </c>
      <c r="D13" s="115">
        <v>125</v>
      </c>
      <c r="E13" s="114">
        <v>95</v>
      </c>
      <c r="F13" s="114">
        <v>110</v>
      </c>
      <c r="G13" s="114">
        <v>80</v>
      </c>
      <c r="H13" s="140">
        <v>132</v>
      </c>
      <c r="I13" s="115">
        <v>-7</v>
      </c>
      <c r="J13" s="116">
        <v>-5.3030303030303028</v>
      </c>
    </row>
    <row r="14" spans="1:15" s="287" customFormat="1" ht="24.95" customHeight="1" x14ac:dyDescent="0.2">
      <c r="A14" s="193" t="s">
        <v>215</v>
      </c>
      <c r="B14" s="199" t="s">
        <v>137</v>
      </c>
      <c r="C14" s="113">
        <v>20.541432816110927</v>
      </c>
      <c r="D14" s="115">
        <v>3111</v>
      </c>
      <c r="E14" s="114">
        <v>2012</v>
      </c>
      <c r="F14" s="114">
        <v>3295</v>
      </c>
      <c r="G14" s="114">
        <v>2344</v>
      </c>
      <c r="H14" s="140">
        <v>3174</v>
      </c>
      <c r="I14" s="115">
        <v>-63</v>
      </c>
      <c r="J14" s="116">
        <v>-1.9848771266540643</v>
      </c>
      <c r="K14" s="110"/>
      <c r="L14" s="110"/>
      <c r="M14" s="110"/>
      <c r="N14" s="110"/>
      <c r="O14" s="110"/>
    </row>
    <row r="15" spans="1:15" s="110" customFormat="1" ht="24.95" customHeight="1" x14ac:dyDescent="0.2">
      <c r="A15" s="193" t="s">
        <v>216</v>
      </c>
      <c r="B15" s="199" t="s">
        <v>217</v>
      </c>
      <c r="C15" s="113">
        <v>4.7078243644767248</v>
      </c>
      <c r="D15" s="115">
        <v>713</v>
      </c>
      <c r="E15" s="114">
        <v>443</v>
      </c>
      <c r="F15" s="114">
        <v>654</v>
      </c>
      <c r="G15" s="114">
        <v>485</v>
      </c>
      <c r="H15" s="140">
        <v>557</v>
      </c>
      <c r="I15" s="115">
        <v>156</v>
      </c>
      <c r="J15" s="116">
        <v>28.00718132854578</v>
      </c>
    </row>
    <row r="16" spans="1:15" s="287" customFormat="1" ht="24.95" customHeight="1" x14ac:dyDescent="0.2">
      <c r="A16" s="193" t="s">
        <v>218</v>
      </c>
      <c r="B16" s="199" t="s">
        <v>141</v>
      </c>
      <c r="C16" s="113">
        <v>13.502806206668868</v>
      </c>
      <c r="D16" s="115">
        <v>2045</v>
      </c>
      <c r="E16" s="114">
        <v>1223</v>
      </c>
      <c r="F16" s="114">
        <v>2053</v>
      </c>
      <c r="G16" s="114">
        <v>1480</v>
      </c>
      <c r="H16" s="140">
        <v>2218</v>
      </c>
      <c r="I16" s="115">
        <v>-173</v>
      </c>
      <c r="J16" s="116">
        <v>-7.7998196573489631</v>
      </c>
      <c r="K16" s="110"/>
      <c r="L16" s="110"/>
      <c r="M16" s="110"/>
      <c r="N16" s="110"/>
      <c r="O16" s="110"/>
    </row>
    <row r="17" spans="1:15" s="110" customFormat="1" ht="24.95" customHeight="1" x14ac:dyDescent="0.2">
      <c r="A17" s="193" t="s">
        <v>142</v>
      </c>
      <c r="B17" s="199" t="s">
        <v>220</v>
      </c>
      <c r="C17" s="113">
        <v>2.3308022449653349</v>
      </c>
      <c r="D17" s="115">
        <v>353</v>
      </c>
      <c r="E17" s="114">
        <v>346</v>
      </c>
      <c r="F17" s="114">
        <v>588</v>
      </c>
      <c r="G17" s="114">
        <v>379</v>
      </c>
      <c r="H17" s="140">
        <v>399</v>
      </c>
      <c r="I17" s="115">
        <v>-46</v>
      </c>
      <c r="J17" s="116">
        <v>-11.528822055137844</v>
      </c>
    </row>
    <row r="18" spans="1:15" s="287" customFormat="1" ht="24.95" customHeight="1" x14ac:dyDescent="0.2">
      <c r="A18" s="201" t="s">
        <v>144</v>
      </c>
      <c r="B18" s="202" t="s">
        <v>145</v>
      </c>
      <c r="C18" s="113">
        <v>6.0085836909871242</v>
      </c>
      <c r="D18" s="115">
        <v>910</v>
      </c>
      <c r="E18" s="114">
        <v>673</v>
      </c>
      <c r="F18" s="114">
        <v>1045</v>
      </c>
      <c r="G18" s="114">
        <v>741</v>
      </c>
      <c r="H18" s="140">
        <v>988</v>
      </c>
      <c r="I18" s="115">
        <v>-78</v>
      </c>
      <c r="J18" s="116">
        <v>-7.8947368421052628</v>
      </c>
      <c r="K18" s="110"/>
      <c r="L18" s="110"/>
      <c r="M18" s="110"/>
      <c r="N18" s="110"/>
      <c r="O18" s="110"/>
    </row>
    <row r="19" spans="1:15" s="110" customFormat="1" ht="24.95" customHeight="1" x14ac:dyDescent="0.2">
      <c r="A19" s="193" t="s">
        <v>146</v>
      </c>
      <c r="B19" s="199" t="s">
        <v>147</v>
      </c>
      <c r="C19" s="113">
        <v>14.143281611092769</v>
      </c>
      <c r="D19" s="115">
        <v>2142</v>
      </c>
      <c r="E19" s="114">
        <v>1914</v>
      </c>
      <c r="F19" s="114">
        <v>2567</v>
      </c>
      <c r="G19" s="114">
        <v>1860</v>
      </c>
      <c r="H19" s="140">
        <v>2206</v>
      </c>
      <c r="I19" s="115">
        <v>-64</v>
      </c>
      <c r="J19" s="116">
        <v>-2.9011786038077969</v>
      </c>
    </row>
    <row r="20" spans="1:15" s="287" customFormat="1" ht="24.95" customHeight="1" x14ac:dyDescent="0.2">
      <c r="A20" s="193" t="s">
        <v>148</v>
      </c>
      <c r="B20" s="199" t="s">
        <v>149</v>
      </c>
      <c r="C20" s="113">
        <v>4.2324199405744469</v>
      </c>
      <c r="D20" s="115">
        <v>641</v>
      </c>
      <c r="E20" s="114">
        <v>762</v>
      </c>
      <c r="F20" s="114">
        <v>737</v>
      </c>
      <c r="G20" s="114">
        <v>576</v>
      </c>
      <c r="H20" s="140">
        <v>796</v>
      </c>
      <c r="I20" s="115">
        <v>-155</v>
      </c>
      <c r="J20" s="116">
        <v>-19.472361809045225</v>
      </c>
      <c r="K20" s="110"/>
      <c r="L20" s="110"/>
      <c r="M20" s="110"/>
      <c r="N20" s="110"/>
      <c r="O20" s="110"/>
    </row>
    <row r="21" spans="1:15" s="110" customFormat="1" ht="24.95" customHeight="1" x14ac:dyDescent="0.2">
      <c r="A21" s="201" t="s">
        <v>150</v>
      </c>
      <c r="B21" s="202" t="s">
        <v>151</v>
      </c>
      <c r="C21" s="113">
        <v>6.2198745460548039</v>
      </c>
      <c r="D21" s="115">
        <v>942</v>
      </c>
      <c r="E21" s="114">
        <v>848</v>
      </c>
      <c r="F21" s="114">
        <v>864</v>
      </c>
      <c r="G21" s="114">
        <v>741</v>
      </c>
      <c r="H21" s="140">
        <v>794</v>
      </c>
      <c r="I21" s="115">
        <v>148</v>
      </c>
      <c r="J21" s="116">
        <v>18.639798488664987</v>
      </c>
    </row>
    <row r="22" spans="1:15" s="110" customFormat="1" ht="24.95" customHeight="1" x14ac:dyDescent="0.2">
      <c r="A22" s="201" t="s">
        <v>152</v>
      </c>
      <c r="B22" s="199" t="s">
        <v>153</v>
      </c>
      <c r="C22" s="113">
        <v>2.5486959392538791</v>
      </c>
      <c r="D22" s="115">
        <v>386</v>
      </c>
      <c r="E22" s="114">
        <v>231</v>
      </c>
      <c r="F22" s="114">
        <v>377</v>
      </c>
      <c r="G22" s="114">
        <v>254</v>
      </c>
      <c r="H22" s="140">
        <v>338</v>
      </c>
      <c r="I22" s="115">
        <v>48</v>
      </c>
      <c r="J22" s="116">
        <v>14.201183431952662</v>
      </c>
    </row>
    <row r="23" spans="1:15" s="110" customFormat="1" ht="24.95" customHeight="1" x14ac:dyDescent="0.2">
      <c r="A23" s="193" t="s">
        <v>154</v>
      </c>
      <c r="B23" s="199" t="s">
        <v>155</v>
      </c>
      <c r="C23" s="113">
        <v>1.5780785737867282</v>
      </c>
      <c r="D23" s="115">
        <v>239</v>
      </c>
      <c r="E23" s="114">
        <v>142</v>
      </c>
      <c r="F23" s="114">
        <v>228</v>
      </c>
      <c r="G23" s="114">
        <v>173</v>
      </c>
      <c r="H23" s="140">
        <v>218</v>
      </c>
      <c r="I23" s="115">
        <v>21</v>
      </c>
      <c r="J23" s="116">
        <v>9.6330275229357802</v>
      </c>
    </row>
    <row r="24" spans="1:15" s="110" customFormat="1" ht="24.95" customHeight="1" x14ac:dyDescent="0.2">
      <c r="A24" s="193" t="s">
        <v>156</v>
      </c>
      <c r="B24" s="199" t="s">
        <v>221</v>
      </c>
      <c r="C24" s="113">
        <v>7.2036975899636841</v>
      </c>
      <c r="D24" s="115">
        <v>1091</v>
      </c>
      <c r="E24" s="114">
        <v>997</v>
      </c>
      <c r="F24" s="114">
        <v>1193</v>
      </c>
      <c r="G24" s="114">
        <v>792</v>
      </c>
      <c r="H24" s="140">
        <v>1082</v>
      </c>
      <c r="I24" s="115">
        <v>9</v>
      </c>
      <c r="J24" s="116">
        <v>0.83179297597042512</v>
      </c>
    </row>
    <row r="25" spans="1:15" s="110" customFormat="1" ht="24.95" customHeight="1" x14ac:dyDescent="0.2">
      <c r="A25" s="193" t="s">
        <v>222</v>
      </c>
      <c r="B25" s="204" t="s">
        <v>159</v>
      </c>
      <c r="C25" s="113">
        <v>4.2324199405744469</v>
      </c>
      <c r="D25" s="115">
        <v>641</v>
      </c>
      <c r="E25" s="114">
        <v>570</v>
      </c>
      <c r="F25" s="114">
        <v>667</v>
      </c>
      <c r="G25" s="114">
        <v>484</v>
      </c>
      <c r="H25" s="140">
        <v>543</v>
      </c>
      <c r="I25" s="115">
        <v>98</v>
      </c>
      <c r="J25" s="116">
        <v>18.047882136279927</v>
      </c>
    </row>
    <row r="26" spans="1:15" s="110" customFormat="1" ht="24.95" customHeight="1" x14ac:dyDescent="0.2">
      <c r="A26" s="201">
        <v>782.78300000000002</v>
      </c>
      <c r="B26" s="203" t="s">
        <v>160</v>
      </c>
      <c r="C26" s="113">
        <v>4.8927038626609445</v>
      </c>
      <c r="D26" s="115">
        <v>741</v>
      </c>
      <c r="E26" s="114">
        <v>903</v>
      </c>
      <c r="F26" s="114">
        <v>1014</v>
      </c>
      <c r="G26" s="114">
        <v>884</v>
      </c>
      <c r="H26" s="140">
        <v>862</v>
      </c>
      <c r="I26" s="115">
        <v>-121</v>
      </c>
      <c r="J26" s="116">
        <v>-14.037122969837586</v>
      </c>
    </row>
    <row r="27" spans="1:15" s="110" customFormat="1" ht="24.95" customHeight="1" x14ac:dyDescent="0.2">
      <c r="A27" s="193" t="s">
        <v>161</v>
      </c>
      <c r="B27" s="199" t="s">
        <v>162</v>
      </c>
      <c r="C27" s="113">
        <v>3.3410366457576757</v>
      </c>
      <c r="D27" s="115">
        <v>506</v>
      </c>
      <c r="E27" s="114">
        <v>308</v>
      </c>
      <c r="F27" s="114">
        <v>488</v>
      </c>
      <c r="G27" s="114">
        <v>273</v>
      </c>
      <c r="H27" s="140">
        <v>336</v>
      </c>
      <c r="I27" s="115">
        <v>170</v>
      </c>
      <c r="J27" s="116">
        <v>50.595238095238095</v>
      </c>
    </row>
    <row r="28" spans="1:15" s="110" customFormat="1" ht="24.95" customHeight="1" x14ac:dyDescent="0.2">
      <c r="A28" s="193" t="s">
        <v>163</v>
      </c>
      <c r="B28" s="199" t="s">
        <v>164</v>
      </c>
      <c r="C28" s="113">
        <v>5.6586332122812806</v>
      </c>
      <c r="D28" s="115">
        <v>857</v>
      </c>
      <c r="E28" s="114">
        <v>676</v>
      </c>
      <c r="F28" s="114">
        <v>1488</v>
      </c>
      <c r="G28" s="114">
        <v>640</v>
      </c>
      <c r="H28" s="140">
        <v>836</v>
      </c>
      <c r="I28" s="115">
        <v>21</v>
      </c>
      <c r="J28" s="116">
        <v>2.5119617224880382</v>
      </c>
    </row>
    <row r="29" spans="1:15" s="110" customFormat="1" ht="24.95" customHeight="1" x14ac:dyDescent="0.2">
      <c r="A29" s="193">
        <v>86</v>
      </c>
      <c r="B29" s="199" t="s">
        <v>165</v>
      </c>
      <c r="C29" s="113">
        <v>8.4384285242654347</v>
      </c>
      <c r="D29" s="115">
        <v>1278</v>
      </c>
      <c r="E29" s="114">
        <v>1133</v>
      </c>
      <c r="F29" s="114">
        <v>1445</v>
      </c>
      <c r="G29" s="114">
        <v>1076</v>
      </c>
      <c r="H29" s="140">
        <v>1330</v>
      </c>
      <c r="I29" s="115">
        <v>-52</v>
      </c>
      <c r="J29" s="116">
        <v>-3.9097744360902253</v>
      </c>
    </row>
    <row r="30" spans="1:15" s="110" customFormat="1" ht="24.95" customHeight="1" x14ac:dyDescent="0.2">
      <c r="A30" s="193">
        <v>87.88</v>
      </c>
      <c r="B30" s="204" t="s">
        <v>166</v>
      </c>
      <c r="C30" s="113">
        <v>5.6718388907230111</v>
      </c>
      <c r="D30" s="115">
        <v>859</v>
      </c>
      <c r="E30" s="114">
        <v>903</v>
      </c>
      <c r="F30" s="114">
        <v>1312</v>
      </c>
      <c r="G30" s="114">
        <v>832</v>
      </c>
      <c r="H30" s="140">
        <v>824</v>
      </c>
      <c r="I30" s="115">
        <v>35</v>
      </c>
      <c r="J30" s="116">
        <v>4.2475728155339807</v>
      </c>
    </row>
    <row r="31" spans="1:15" s="110" customFormat="1" ht="24.95" customHeight="1" x14ac:dyDescent="0.2">
      <c r="A31" s="193" t="s">
        <v>167</v>
      </c>
      <c r="B31" s="199" t="s">
        <v>168</v>
      </c>
      <c r="C31" s="113">
        <v>3.8626609442060085</v>
      </c>
      <c r="D31" s="115">
        <v>585</v>
      </c>
      <c r="E31" s="114">
        <v>472</v>
      </c>
      <c r="F31" s="114">
        <v>769</v>
      </c>
      <c r="G31" s="114">
        <v>486</v>
      </c>
      <c r="H31" s="140">
        <v>607</v>
      </c>
      <c r="I31" s="115">
        <v>-22</v>
      </c>
      <c r="J31" s="116">
        <v>-3.6243822075782539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0.60085836909871249</v>
      </c>
      <c r="D34" s="115">
        <v>91</v>
      </c>
      <c r="E34" s="114">
        <v>101</v>
      </c>
      <c r="F34" s="114">
        <v>116</v>
      </c>
      <c r="G34" s="114">
        <v>73</v>
      </c>
      <c r="H34" s="140">
        <v>105</v>
      </c>
      <c r="I34" s="115">
        <v>-14</v>
      </c>
      <c r="J34" s="116">
        <v>-13.333333333333334</v>
      </c>
    </row>
    <row r="35" spans="1:10" s="110" customFormat="1" ht="24.95" customHeight="1" x14ac:dyDescent="0.2">
      <c r="A35" s="292" t="s">
        <v>171</v>
      </c>
      <c r="B35" s="293" t="s">
        <v>172</v>
      </c>
      <c r="C35" s="113">
        <v>27.375371409706172</v>
      </c>
      <c r="D35" s="115">
        <v>4146</v>
      </c>
      <c r="E35" s="114">
        <v>2780</v>
      </c>
      <c r="F35" s="114">
        <v>4450</v>
      </c>
      <c r="G35" s="114">
        <v>3165</v>
      </c>
      <c r="H35" s="140">
        <v>4294</v>
      </c>
      <c r="I35" s="115">
        <v>-148</v>
      </c>
      <c r="J35" s="116">
        <v>-3.4466697717745691</v>
      </c>
    </row>
    <row r="36" spans="1:10" s="110" customFormat="1" ht="24.95" customHeight="1" x14ac:dyDescent="0.2">
      <c r="A36" s="294" t="s">
        <v>173</v>
      </c>
      <c r="B36" s="295" t="s">
        <v>174</v>
      </c>
      <c r="C36" s="125">
        <v>72.023770221195107</v>
      </c>
      <c r="D36" s="143">
        <v>10908</v>
      </c>
      <c r="E36" s="144">
        <v>9859</v>
      </c>
      <c r="F36" s="144">
        <v>13149</v>
      </c>
      <c r="G36" s="144">
        <v>9071</v>
      </c>
      <c r="H36" s="145">
        <v>10772</v>
      </c>
      <c r="I36" s="143">
        <v>136</v>
      </c>
      <c r="J36" s="146">
        <v>1.2625324916450056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15145</v>
      </c>
      <c r="F11" s="264">
        <v>12740</v>
      </c>
      <c r="G11" s="264">
        <v>17715</v>
      </c>
      <c r="H11" s="264">
        <v>12309</v>
      </c>
      <c r="I11" s="265">
        <v>15171</v>
      </c>
      <c r="J11" s="263">
        <v>-26</v>
      </c>
      <c r="K11" s="266">
        <v>-0.17137960582690659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23.275008253549025</v>
      </c>
      <c r="E13" s="115">
        <v>3525</v>
      </c>
      <c r="F13" s="114">
        <v>3519</v>
      </c>
      <c r="G13" s="114">
        <v>4923</v>
      </c>
      <c r="H13" s="114">
        <v>3243</v>
      </c>
      <c r="I13" s="140">
        <v>3528</v>
      </c>
      <c r="J13" s="115">
        <v>-3</v>
      </c>
      <c r="K13" s="116">
        <v>-8.5034013605442174E-2</v>
      </c>
    </row>
    <row r="14" spans="1:17" ht="15.95" customHeight="1" x14ac:dyDescent="0.2">
      <c r="A14" s="306" t="s">
        <v>230</v>
      </c>
      <c r="B14" s="307"/>
      <c r="C14" s="308"/>
      <c r="D14" s="113">
        <v>55.259161439418953</v>
      </c>
      <c r="E14" s="115">
        <v>8369</v>
      </c>
      <c r="F14" s="114">
        <v>6597</v>
      </c>
      <c r="G14" s="114">
        <v>9479</v>
      </c>
      <c r="H14" s="114">
        <v>6510</v>
      </c>
      <c r="I14" s="140">
        <v>8480</v>
      </c>
      <c r="J14" s="115">
        <v>-111</v>
      </c>
      <c r="K14" s="116">
        <v>-1.3089622641509433</v>
      </c>
    </row>
    <row r="15" spans="1:17" ht="15.95" customHeight="1" x14ac:dyDescent="0.2">
      <c r="A15" s="306" t="s">
        <v>231</v>
      </c>
      <c r="B15" s="307"/>
      <c r="C15" s="308"/>
      <c r="D15" s="113">
        <v>9.3694288544073956</v>
      </c>
      <c r="E15" s="115">
        <v>1419</v>
      </c>
      <c r="F15" s="114">
        <v>1122</v>
      </c>
      <c r="G15" s="114">
        <v>1354</v>
      </c>
      <c r="H15" s="114">
        <v>1101</v>
      </c>
      <c r="I15" s="140">
        <v>1366</v>
      </c>
      <c r="J15" s="115">
        <v>53</v>
      </c>
      <c r="K15" s="116">
        <v>3.8799414348462666</v>
      </c>
    </row>
    <row r="16" spans="1:17" ht="15.95" customHeight="1" x14ac:dyDescent="0.2">
      <c r="A16" s="306" t="s">
        <v>232</v>
      </c>
      <c r="B16" s="307"/>
      <c r="C16" s="308"/>
      <c r="D16" s="113">
        <v>11.997358864311654</v>
      </c>
      <c r="E16" s="115">
        <v>1817</v>
      </c>
      <c r="F16" s="114">
        <v>1491</v>
      </c>
      <c r="G16" s="114">
        <v>1943</v>
      </c>
      <c r="H16" s="114">
        <v>1444</v>
      </c>
      <c r="I16" s="140">
        <v>1780</v>
      </c>
      <c r="J16" s="115">
        <v>37</v>
      </c>
      <c r="K16" s="116">
        <v>2.0786516853932584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1.0564542753383954</v>
      </c>
      <c r="E18" s="115">
        <v>160</v>
      </c>
      <c r="F18" s="114">
        <v>93</v>
      </c>
      <c r="G18" s="114">
        <v>137</v>
      </c>
      <c r="H18" s="114">
        <v>82</v>
      </c>
      <c r="I18" s="140">
        <v>110</v>
      </c>
      <c r="J18" s="115">
        <v>50</v>
      </c>
      <c r="K18" s="116">
        <v>45.454545454545453</v>
      </c>
    </row>
    <row r="19" spans="1:11" ht="14.1" customHeight="1" x14ac:dyDescent="0.2">
      <c r="A19" s="306" t="s">
        <v>235</v>
      </c>
      <c r="B19" s="307" t="s">
        <v>236</v>
      </c>
      <c r="C19" s="308"/>
      <c r="D19" s="113">
        <v>0.19148233740508419</v>
      </c>
      <c r="E19" s="115">
        <v>29</v>
      </c>
      <c r="F19" s="114">
        <v>57</v>
      </c>
      <c r="G19" s="114">
        <v>50</v>
      </c>
      <c r="H19" s="114">
        <v>45</v>
      </c>
      <c r="I19" s="140">
        <v>36</v>
      </c>
      <c r="J19" s="115">
        <v>-7</v>
      </c>
      <c r="K19" s="116">
        <v>-19.444444444444443</v>
      </c>
    </row>
    <row r="20" spans="1:11" ht="14.1" customHeight="1" x14ac:dyDescent="0.2">
      <c r="A20" s="306">
        <v>12</v>
      </c>
      <c r="B20" s="307" t="s">
        <v>237</v>
      </c>
      <c r="C20" s="308"/>
      <c r="D20" s="113">
        <v>0.75272367117860683</v>
      </c>
      <c r="E20" s="115">
        <v>114</v>
      </c>
      <c r="F20" s="114">
        <v>127</v>
      </c>
      <c r="G20" s="114">
        <v>140</v>
      </c>
      <c r="H20" s="114">
        <v>106</v>
      </c>
      <c r="I20" s="140">
        <v>114</v>
      </c>
      <c r="J20" s="115">
        <v>0</v>
      </c>
      <c r="K20" s="116">
        <v>0</v>
      </c>
    </row>
    <row r="21" spans="1:11" ht="14.1" customHeight="1" x14ac:dyDescent="0.2">
      <c r="A21" s="306">
        <v>21</v>
      </c>
      <c r="B21" s="307" t="s">
        <v>238</v>
      </c>
      <c r="C21" s="308"/>
      <c r="D21" s="113">
        <v>0.1188511059755695</v>
      </c>
      <c r="E21" s="115">
        <v>18</v>
      </c>
      <c r="F21" s="114">
        <v>20</v>
      </c>
      <c r="G21" s="114">
        <v>19</v>
      </c>
      <c r="H21" s="114">
        <v>20</v>
      </c>
      <c r="I21" s="140">
        <v>20</v>
      </c>
      <c r="J21" s="115">
        <v>-2</v>
      </c>
      <c r="K21" s="116">
        <v>-10</v>
      </c>
    </row>
    <row r="22" spans="1:11" ht="14.1" customHeight="1" x14ac:dyDescent="0.2">
      <c r="A22" s="306">
        <v>22</v>
      </c>
      <c r="B22" s="307" t="s">
        <v>239</v>
      </c>
      <c r="C22" s="308"/>
      <c r="D22" s="113">
        <v>1.7497523935292176</v>
      </c>
      <c r="E22" s="115">
        <v>265</v>
      </c>
      <c r="F22" s="114">
        <v>287</v>
      </c>
      <c r="G22" s="114">
        <v>475</v>
      </c>
      <c r="H22" s="114">
        <v>269</v>
      </c>
      <c r="I22" s="140">
        <v>266</v>
      </c>
      <c r="J22" s="115">
        <v>-1</v>
      </c>
      <c r="K22" s="116">
        <v>-0.37593984962406013</v>
      </c>
    </row>
    <row r="23" spans="1:11" ht="14.1" customHeight="1" x14ac:dyDescent="0.2">
      <c r="A23" s="306">
        <v>23</v>
      </c>
      <c r="B23" s="307" t="s">
        <v>240</v>
      </c>
      <c r="C23" s="308"/>
      <c r="D23" s="113">
        <v>0.83856058104985143</v>
      </c>
      <c r="E23" s="115">
        <v>127</v>
      </c>
      <c r="F23" s="114">
        <v>106</v>
      </c>
      <c r="G23" s="114">
        <v>135</v>
      </c>
      <c r="H23" s="114">
        <v>107</v>
      </c>
      <c r="I23" s="140">
        <v>126</v>
      </c>
      <c r="J23" s="115">
        <v>1</v>
      </c>
      <c r="K23" s="116">
        <v>0.79365079365079361</v>
      </c>
    </row>
    <row r="24" spans="1:11" ht="14.1" customHeight="1" x14ac:dyDescent="0.2">
      <c r="A24" s="306">
        <v>24</v>
      </c>
      <c r="B24" s="307" t="s">
        <v>241</v>
      </c>
      <c r="C24" s="308"/>
      <c r="D24" s="113">
        <v>4.450313634862991</v>
      </c>
      <c r="E24" s="115">
        <v>674</v>
      </c>
      <c r="F24" s="114">
        <v>518</v>
      </c>
      <c r="G24" s="114">
        <v>689</v>
      </c>
      <c r="H24" s="114">
        <v>577</v>
      </c>
      <c r="I24" s="140">
        <v>866</v>
      </c>
      <c r="J24" s="115">
        <v>-192</v>
      </c>
      <c r="K24" s="116">
        <v>-22.170900692840647</v>
      </c>
    </row>
    <row r="25" spans="1:11" ht="14.1" customHeight="1" x14ac:dyDescent="0.2">
      <c r="A25" s="306">
        <v>25</v>
      </c>
      <c r="B25" s="307" t="s">
        <v>242</v>
      </c>
      <c r="C25" s="308"/>
      <c r="D25" s="113">
        <v>5.8633212281280951</v>
      </c>
      <c r="E25" s="115">
        <v>888</v>
      </c>
      <c r="F25" s="114">
        <v>702</v>
      </c>
      <c r="G25" s="114">
        <v>1077</v>
      </c>
      <c r="H25" s="114">
        <v>730</v>
      </c>
      <c r="I25" s="140">
        <v>1039</v>
      </c>
      <c r="J25" s="115">
        <v>-151</v>
      </c>
      <c r="K25" s="116">
        <v>-14.53320500481232</v>
      </c>
    </row>
    <row r="26" spans="1:11" ht="14.1" customHeight="1" x14ac:dyDescent="0.2">
      <c r="A26" s="306">
        <v>26</v>
      </c>
      <c r="B26" s="307" t="s">
        <v>243</v>
      </c>
      <c r="C26" s="308"/>
      <c r="D26" s="113">
        <v>2.5222845823704194</v>
      </c>
      <c r="E26" s="115">
        <v>382</v>
      </c>
      <c r="F26" s="114">
        <v>186</v>
      </c>
      <c r="G26" s="114">
        <v>397</v>
      </c>
      <c r="H26" s="114">
        <v>211</v>
      </c>
      <c r="I26" s="140">
        <v>371</v>
      </c>
      <c r="J26" s="115">
        <v>11</v>
      </c>
      <c r="K26" s="116">
        <v>2.9649595687331538</v>
      </c>
    </row>
    <row r="27" spans="1:11" ht="14.1" customHeight="1" x14ac:dyDescent="0.2">
      <c r="A27" s="306">
        <v>27</v>
      </c>
      <c r="B27" s="307" t="s">
        <v>244</v>
      </c>
      <c r="C27" s="308"/>
      <c r="D27" s="113">
        <v>2.5420931000330143</v>
      </c>
      <c r="E27" s="115">
        <v>385</v>
      </c>
      <c r="F27" s="114">
        <v>288</v>
      </c>
      <c r="G27" s="114">
        <v>336</v>
      </c>
      <c r="H27" s="114">
        <v>244</v>
      </c>
      <c r="I27" s="140">
        <v>359</v>
      </c>
      <c r="J27" s="115">
        <v>26</v>
      </c>
      <c r="K27" s="116">
        <v>7.2423398328690807</v>
      </c>
    </row>
    <row r="28" spans="1:11" ht="14.1" customHeight="1" x14ac:dyDescent="0.2">
      <c r="A28" s="306">
        <v>28</v>
      </c>
      <c r="B28" s="307" t="s">
        <v>245</v>
      </c>
      <c r="C28" s="308"/>
      <c r="D28" s="113">
        <v>1.1819082205348299</v>
      </c>
      <c r="E28" s="115">
        <v>179</v>
      </c>
      <c r="F28" s="114">
        <v>173</v>
      </c>
      <c r="G28" s="114">
        <v>171</v>
      </c>
      <c r="H28" s="114">
        <v>163</v>
      </c>
      <c r="I28" s="140">
        <v>158</v>
      </c>
      <c r="J28" s="115">
        <v>21</v>
      </c>
      <c r="K28" s="116">
        <v>13.291139240506329</v>
      </c>
    </row>
    <row r="29" spans="1:11" ht="14.1" customHeight="1" x14ac:dyDescent="0.2">
      <c r="A29" s="306">
        <v>29</v>
      </c>
      <c r="B29" s="307" t="s">
        <v>246</v>
      </c>
      <c r="C29" s="308"/>
      <c r="D29" s="113">
        <v>3.7966325519973587</v>
      </c>
      <c r="E29" s="115">
        <v>575</v>
      </c>
      <c r="F29" s="114">
        <v>464</v>
      </c>
      <c r="G29" s="114">
        <v>551</v>
      </c>
      <c r="H29" s="114">
        <v>435</v>
      </c>
      <c r="I29" s="140">
        <v>454</v>
      </c>
      <c r="J29" s="115">
        <v>121</v>
      </c>
      <c r="K29" s="116">
        <v>26.651982378854626</v>
      </c>
    </row>
    <row r="30" spans="1:11" ht="14.1" customHeight="1" x14ac:dyDescent="0.2">
      <c r="A30" s="306" t="s">
        <v>247</v>
      </c>
      <c r="B30" s="307" t="s">
        <v>248</v>
      </c>
      <c r="C30" s="308"/>
      <c r="D30" s="113" t="s">
        <v>514</v>
      </c>
      <c r="E30" s="115" t="s">
        <v>514</v>
      </c>
      <c r="F30" s="114">
        <v>139</v>
      </c>
      <c r="G30" s="114">
        <v>146</v>
      </c>
      <c r="H30" s="114">
        <v>147</v>
      </c>
      <c r="I30" s="140" t="s">
        <v>514</v>
      </c>
      <c r="J30" s="115" t="s">
        <v>514</v>
      </c>
      <c r="K30" s="116" t="s">
        <v>514</v>
      </c>
    </row>
    <row r="31" spans="1:11" ht="14.1" customHeight="1" x14ac:dyDescent="0.2">
      <c r="A31" s="306" t="s">
        <v>249</v>
      </c>
      <c r="B31" s="307" t="s">
        <v>250</v>
      </c>
      <c r="C31" s="308"/>
      <c r="D31" s="113">
        <v>2.6807527236711786</v>
      </c>
      <c r="E31" s="115">
        <v>406</v>
      </c>
      <c r="F31" s="114">
        <v>319</v>
      </c>
      <c r="G31" s="114">
        <v>398</v>
      </c>
      <c r="H31" s="114">
        <v>285</v>
      </c>
      <c r="I31" s="140">
        <v>315</v>
      </c>
      <c r="J31" s="115">
        <v>91</v>
      </c>
      <c r="K31" s="116">
        <v>28.888888888888889</v>
      </c>
    </row>
    <row r="32" spans="1:11" ht="14.1" customHeight="1" x14ac:dyDescent="0.2">
      <c r="A32" s="306">
        <v>31</v>
      </c>
      <c r="B32" s="307" t="s">
        <v>251</v>
      </c>
      <c r="C32" s="308"/>
      <c r="D32" s="113">
        <v>0.56784417299438761</v>
      </c>
      <c r="E32" s="115">
        <v>86</v>
      </c>
      <c r="F32" s="114">
        <v>59</v>
      </c>
      <c r="G32" s="114">
        <v>91</v>
      </c>
      <c r="H32" s="114">
        <v>68</v>
      </c>
      <c r="I32" s="140">
        <v>108</v>
      </c>
      <c r="J32" s="115">
        <v>-22</v>
      </c>
      <c r="K32" s="116">
        <v>-20.37037037037037</v>
      </c>
    </row>
    <row r="33" spans="1:11" ht="14.1" customHeight="1" x14ac:dyDescent="0.2">
      <c r="A33" s="306">
        <v>32</v>
      </c>
      <c r="B33" s="307" t="s">
        <v>252</v>
      </c>
      <c r="C33" s="308"/>
      <c r="D33" s="113">
        <v>1.5120501815780785</v>
      </c>
      <c r="E33" s="115">
        <v>229</v>
      </c>
      <c r="F33" s="114">
        <v>264</v>
      </c>
      <c r="G33" s="114">
        <v>360</v>
      </c>
      <c r="H33" s="114">
        <v>254</v>
      </c>
      <c r="I33" s="140">
        <v>277</v>
      </c>
      <c r="J33" s="115">
        <v>-48</v>
      </c>
      <c r="K33" s="116">
        <v>-17.328519855595669</v>
      </c>
    </row>
    <row r="34" spans="1:11" ht="14.1" customHeight="1" x14ac:dyDescent="0.2">
      <c r="A34" s="306">
        <v>33</v>
      </c>
      <c r="B34" s="307" t="s">
        <v>253</v>
      </c>
      <c r="C34" s="308"/>
      <c r="D34" s="113">
        <v>1.8752063387256521</v>
      </c>
      <c r="E34" s="115">
        <v>284</v>
      </c>
      <c r="F34" s="114">
        <v>235</v>
      </c>
      <c r="G34" s="114">
        <v>371</v>
      </c>
      <c r="H34" s="114">
        <v>266</v>
      </c>
      <c r="I34" s="140">
        <v>334</v>
      </c>
      <c r="J34" s="115">
        <v>-50</v>
      </c>
      <c r="K34" s="116">
        <v>-14.970059880239521</v>
      </c>
    </row>
    <row r="35" spans="1:11" ht="14.1" customHeight="1" x14ac:dyDescent="0.2">
      <c r="A35" s="306">
        <v>34</v>
      </c>
      <c r="B35" s="307" t="s">
        <v>254</v>
      </c>
      <c r="C35" s="308"/>
      <c r="D35" s="113">
        <v>1.6110927698910531</v>
      </c>
      <c r="E35" s="115">
        <v>244</v>
      </c>
      <c r="F35" s="114">
        <v>139</v>
      </c>
      <c r="G35" s="114">
        <v>225</v>
      </c>
      <c r="H35" s="114">
        <v>188</v>
      </c>
      <c r="I35" s="140">
        <v>365</v>
      </c>
      <c r="J35" s="115">
        <v>-121</v>
      </c>
      <c r="K35" s="116">
        <v>-33.150684931506852</v>
      </c>
    </row>
    <row r="36" spans="1:11" ht="14.1" customHeight="1" x14ac:dyDescent="0.2">
      <c r="A36" s="306">
        <v>41</v>
      </c>
      <c r="B36" s="307" t="s">
        <v>255</v>
      </c>
      <c r="C36" s="308"/>
      <c r="D36" s="113">
        <v>0.87157477715417631</v>
      </c>
      <c r="E36" s="115">
        <v>132</v>
      </c>
      <c r="F36" s="114">
        <v>153</v>
      </c>
      <c r="G36" s="114">
        <v>152</v>
      </c>
      <c r="H36" s="114">
        <v>98</v>
      </c>
      <c r="I36" s="140">
        <v>130</v>
      </c>
      <c r="J36" s="115">
        <v>2</v>
      </c>
      <c r="K36" s="116">
        <v>1.5384615384615385</v>
      </c>
    </row>
    <row r="37" spans="1:11" ht="14.1" customHeight="1" x14ac:dyDescent="0.2">
      <c r="A37" s="306">
        <v>42</v>
      </c>
      <c r="B37" s="307" t="s">
        <v>256</v>
      </c>
      <c r="C37" s="308"/>
      <c r="D37" s="113">
        <v>0.12545394519643446</v>
      </c>
      <c r="E37" s="115">
        <v>19</v>
      </c>
      <c r="F37" s="114">
        <v>13</v>
      </c>
      <c r="G37" s="114">
        <v>17</v>
      </c>
      <c r="H37" s="114">
        <v>12</v>
      </c>
      <c r="I37" s="140" t="s">
        <v>514</v>
      </c>
      <c r="J37" s="115" t="s">
        <v>514</v>
      </c>
      <c r="K37" s="116" t="s">
        <v>514</v>
      </c>
    </row>
    <row r="38" spans="1:11" ht="14.1" customHeight="1" x14ac:dyDescent="0.2">
      <c r="A38" s="306">
        <v>43</v>
      </c>
      <c r="B38" s="307" t="s">
        <v>257</v>
      </c>
      <c r="C38" s="308"/>
      <c r="D38" s="113">
        <v>1.7365467150874876</v>
      </c>
      <c r="E38" s="115">
        <v>263</v>
      </c>
      <c r="F38" s="114">
        <v>146</v>
      </c>
      <c r="G38" s="114">
        <v>270</v>
      </c>
      <c r="H38" s="114">
        <v>176</v>
      </c>
      <c r="I38" s="140">
        <v>201</v>
      </c>
      <c r="J38" s="115">
        <v>62</v>
      </c>
      <c r="K38" s="116">
        <v>30.845771144278608</v>
      </c>
    </row>
    <row r="39" spans="1:11" ht="14.1" customHeight="1" x14ac:dyDescent="0.2">
      <c r="A39" s="306">
        <v>51</v>
      </c>
      <c r="B39" s="307" t="s">
        <v>258</v>
      </c>
      <c r="C39" s="308"/>
      <c r="D39" s="113">
        <v>6.2859029382634537</v>
      </c>
      <c r="E39" s="115">
        <v>952</v>
      </c>
      <c r="F39" s="114">
        <v>1088</v>
      </c>
      <c r="G39" s="114">
        <v>1309</v>
      </c>
      <c r="H39" s="114">
        <v>936</v>
      </c>
      <c r="I39" s="140">
        <v>1072</v>
      </c>
      <c r="J39" s="115">
        <v>-120</v>
      </c>
      <c r="K39" s="116">
        <v>-11.194029850746269</v>
      </c>
    </row>
    <row r="40" spans="1:11" ht="14.1" customHeight="1" x14ac:dyDescent="0.2">
      <c r="A40" s="306" t="s">
        <v>259</v>
      </c>
      <c r="B40" s="307" t="s">
        <v>260</v>
      </c>
      <c r="C40" s="308"/>
      <c r="D40" s="113">
        <v>5.9491581379993397</v>
      </c>
      <c r="E40" s="115">
        <v>901</v>
      </c>
      <c r="F40" s="114">
        <v>1020</v>
      </c>
      <c r="G40" s="114">
        <v>1234</v>
      </c>
      <c r="H40" s="114">
        <v>884</v>
      </c>
      <c r="I40" s="140">
        <v>1010</v>
      </c>
      <c r="J40" s="115">
        <v>-109</v>
      </c>
      <c r="K40" s="116">
        <v>-10.792079207920793</v>
      </c>
    </row>
    <row r="41" spans="1:11" ht="14.1" customHeight="1" x14ac:dyDescent="0.2">
      <c r="A41" s="306"/>
      <c r="B41" s="307" t="s">
        <v>261</v>
      </c>
      <c r="C41" s="308"/>
      <c r="D41" s="113">
        <v>4.6021789369428854</v>
      </c>
      <c r="E41" s="115">
        <v>697</v>
      </c>
      <c r="F41" s="114">
        <v>795</v>
      </c>
      <c r="G41" s="114">
        <v>902</v>
      </c>
      <c r="H41" s="114">
        <v>653</v>
      </c>
      <c r="I41" s="140">
        <v>675</v>
      </c>
      <c r="J41" s="115">
        <v>22</v>
      </c>
      <c r="K41" s="116">
        <v>3.2592592592592591</v>
      </c>
    </row>
    <row r="42" spans="1:11" ht="14.1" customHeight="1" x14ac:dyDescent="0.2">
      <c r="A42" s="306">
        <v>52</v>
      </c>
      <c r="B42" s="307" t="s">
        <v>262</v>
      </c>
      <c r="C42" s="308"/>
      <c r="D42" s="113">
        <v>3.3542423241994057</v>
      </c>
      <c r="E42" s="115">
        <v>508</v>
      </c>
      <c r="F42" s="114">
        <v>430</v>
      </c>
      <c r="G42" s="114">
        <v>437</v>
      </c>
      <c r="H42" s="114">
        <v>415</v>
      </c>
      <c r="I42" s="140">
        <v>501</v>
      </c>
      <c r="J42" s="115">
        <v>7</v>
      </c>
      <c r="K42" s="116">
        <v>1.3972055888223553</v>
      </c>
    </row>
    <row r="43" spans="1:11" ht="14.1" customHeight="1" x14ac:dyDescent="0.2">
      <c r="A43" s="306" t="s">
        <v>263</v>
      </c>
      <c r="B43" s="307" t="s">
        <v>264</v>
      </c>
      <c r="C43" s="308"/>
      <c r="D43" s="113">
        <v>3.0241003631561569</v>
      </c>
      <c r="E43" s="115">
        <v>458</v>
      </c>
      <c r="F43" s="114">
        <v>370</v>
      </c>
      <c r="G43" s="114">
        <v>371</v>
      </c>
      <c r="H43" s="114">
        <v>349</v>
      </c>
      <c r="I43" s="140">
        <v>451</v>
      </c>
      <c r="J43" s="115">
        <v>7</v>
      </c>
      <c r="K43" s="116">
        <v>1.5521064301552105</v>
      </c>
    </row>
    <row r="44" spans="1:11" ht="14.1" customHeight="1" x14ac:dyDescent="0.2">
      <c r="A44" s="306">
        <v>53</v>
      </c>
      <c r="B44" s="307" t="s">
        <v>265</v>
      </c>
      <c r="C44" s="308"/>
      <c r="D44" s="113">
        <v>0.60085836909871249</v>
      </c>
      <c r="E44" s="115">
        <v>91</v>
      </c>
      <c r="F44" s="114">
        <v>112</v>
      </c>
      <c r="G44" s="114">
        <v>99</v>
      </c>
      <c r="H44" s="114">
        <v>90</v>
      </c>
      <c r="I44" s="140">
        <v>100</v>
      </c>
      <c r="J44" s="115">
        <v>-9</v>
      </c>
      <c r="K44" s="116">
        <v>-9</v>
      </c>
    </row>
    <row r="45" spans="1:11" ht="14.1" customHeight="1" x14ac:dyDescent="0.2">
      <c r="A45" s="306" t="s">
        <v>266</v>
      </c>
      <c r="B45" s="307" t="s">
        <v>267</v>
      </c>
      <c r="C45" s="308"/>
      <c r="D45" s="113">
        <v>0.58765269065698256</v>
      </c>
      <c r="E45" s="115">
        <v>89</v>
      </c>
      <c r="F45" s="114">
        <v>101</v>
      </c>
      <c r="G45" s="114">
        <v>92</v>
      </c>
      <c r="H45" s="114">
        <v>82</v>
      </c>
      <c r="I45" s="140">
        <v>94</v>
      </c>
      <c r="J45" s="115">
        <v>-5</v>
      </c>
      <c r="K45" s="116">
        <v>-5.3191489361702127</v>
      </c>
    </row>
    <row r="46" spans="1:11" ht="14.1" customHeight="1" x14ac:dyDescent="0.2">
      <c r="A46" s="306">
        <v>54</v>
      </c>
      <c r="B46" s="307" t="s">
        <v>268</v>
      </c>
      <c r="C46" s="308"/>
      <c r="D46" s="113">
        <v>3.2485968966655663</v>
      </c>
      <c r="E46" s="115">
        <v>492</v>
      </c>
      <c r="F46" s="114">
        <v>406</v>
      </c>
      <c r="G46" s="114">
        <v>497</v>
      </c>
      <c r="H46" s="114">
        <v>358</v>
      </c>
      <c r="I46" s="140">
        <v>386</v>
      </c>
      <c r="J46" s="115">
        <v>106</v>
      </c>
      <c r="K46" s="116">
        <v>27.461139896373059</v>
      </c>
    </row>
    <row r="47" spans="1:11" ht="14.1" customHeight="1" x14ac:dyDescent="0.2">
      <c r="A47" s="306">
        <v>61</v>
      </c>
      <c r="B47" s="307" t="s">
        <v>269</v>
      </c>
      <c r="C47" s="308"/>
      <c r="D47" s="113">
        <v>2.535490260812149</v>
      </c>
      <c r="E47" s="115">
        <v>384</v>
      </c>
      <c r="F47" s="114">
        <v>279</v>
      </c>
      <c r="G47" s="114">
        <v>405</v>
      </c>
      <c r="H47" s="114">
        <v>337</v>
      </c>
      <c r="I47" s="140">
        <v>412</v>
      </c>
      <c r="J47" s="115">
        <v>-28</v>
      </c>
      <c r="K47" s="116">
        <v>-6.7961165048543686</v>
      </c>
    </row>
    <row r="48" spans="1:11" ht="14.1" customHeight="1" x14ac:dyDescent="0.2">
      <c r="A48" s="306">
        <v>62</v>
      </c>
      <c r="B48" s="307" t="s">
        <v>270</v>
      </c>
      <c r="C48" s="308"/>
      <c r="D48" s="113">
        <v>9.1581379993397167</v>
      </c>
      <c r="E48" s="115">
        <v>1387</v>
      </c>
      <c r="F48" s="114">
        <v>1225</v>
      </c>
      <c r="G48" s="114">
        <v>1588</v>
      </c>
      <c r="H48" s="114">
        <v>1166</v>
      </c>
      <c r="I48" s="140">
        <v>1297</v>
      </c>
      <c r="J48" s="115">
        <v>90</v>
      </c>
      <c r="K48" s="116">
        <v>6.9390902081727059</v>
      </c>
    </row>
    <row r="49" spans="1:11" ht="14.1" customHeight="1" x14ac:dyDescent="0.2">
      <c r="A49" s="306">
        <v>63</v>
      </c>
      <c r="B49" s="307" t="s">
        <v>271</v>
      </c>
      <c r="C49" s="308"/>
      <c r="D49" s="113">
        <v>3.9749092109607131</v>
      </c>
      <c r="E49" s="115">
        <v>602</v>
      </c>
      <c r="F49" s="114">
        <v>551</v>
      </c>
      <c r="G49" s="114">
        <v>589</v>
      </c>
      <c r="H49" s="114">
        <v>478</v>
      </c>
      <c r="I49" s="140">
        <v>567</v>
      </c>
      <c r="J49" s="115">
        <v>35</v>
      </c>
      <c r="K49" s="116">
        <v>6.1728395061728394</v>
      </c>
    </row>
    <row r="50" spans="1:11" ht="14.1" customHeight="1" x14ac:dyDescent="0.2">
      <c r="A50" s="306" t="s">
        <v>272</v>
      </c>
      <c r="B50" s="307" t="s">
        <v>273</v>
      </c>
      <c r="C50" s="308"/>
      <c r="D50" s="113">
        <v>0.50181578078573785</v>
      </c>
      <c r="E50" s="115">
        <v>76</v>
      </c>
      <c r="F50" s="114">
        <v>56</v>
      </c>
      <c r="G50" s="114">
        <v>75</v>
      </c>
      <c r="H50" s="114">
        <v>71</v>
      </c>
      <c r="I50" s="140">
        <v>54</v>
      </c>
      <c r="J50" s="115">
        <v>22</v>
      </c>
      <c r="K50" s="116">
        <v>40.74074074074074</v>
      </c>
    </row>
    <row r="51" spans="1:11" ht="14.1" customHeight="1" x14ac:dyDescent="0.2">
      <c r="A51" s="306" t="s">
        <v>274</v>
      </c>
      <c r="B51" s="307" t="s">
        <v>275</v>
      </c>
      <c r="C51" s="308"/>
      <c r="D51" s="113">
        <v>3.0835259161439419</v>
      </c>
      <c r="E51" s="115">
        <v>467</v>
      </c>
      <c r="F51" s="114">
        <v>446</v>
      </c>
      <c r="G51" s="114">
        <v>447</v>
      </c>
      <c r="H51" s="114">
        <v>380</v>
      </c>
      <c r="I51" s="140">
        <v>444</v>
      </c>
      <c r="J51" s="115">
        <v>23</v>
      </c>
      <c r="K51" s="116">
        <v>5.1801801801801801</v>
      </c>
    </row>
    <row r="52" spans="1:11" ht="14.1" customHeight="1" x14ac:dyDescent="0.2">
      <c r="A52" s="306">
        <v>71</v>
      </c>
      <c r="B52" s="307" t="s">
        <v>276</v>
      </c>
      <c r="C52" s="308"/>
      <c r="D52" s="113">
        <v>10.61076262793001</v>
      </c>
      <c r="E52" s="115">
        <v>1607</v>
      </c>
      <c r="F52" s="114">
        <v>1158</v>
      </c>
      <c r="G52" s="114">
        <v>1765</v>
      </c>
      <c r="H52" s="114">
        <v>1233</v>
      </c>
      <c r="I52" s="140">
        <v>1641</v>
      </c>
      <c r="J52" s="115">
        <v>-34</v>
      </c>
      <c r="K52" s="116">
        <v>-2.0719073735527118</v>
      </c>
    </row>
    <row r="53" spans="1:11" ht="14.1" customHeight="1" x14ac:dyDescent="0.2">
      <c r="A53" s="306" t="s">
        <v>277</v>
      </c>
      <c r="B53" s="307" t="s">
        <v>278</v>
      </c>
      <c r="C53" s="308"/>
      <c r="D53" s="113">
        <v>4.2918454935622314</v>
      </c>
      <c r="E53" s="115">
        <v>650</v>
      </c>
      <c r="F53" s="114">
        <v>440</v>
      </c>
      <c r="G53" s="114">
        <v>698</v>
      </c>
      <c r="H53" s="114">
        <v>486</v>
      </c>
      <c r="I53" s="140">
        <v>639</v>
      </c>
      <c r="J53" s="115">
        <v>11</v>
      </c>
      <c r="K53" s="116">
        <v>1.7214397496087637</v>
      </c>
    </row>
    <row r="54" spans="1:11" ht="14.1" customHeight="1" x14ac:dyDescent="0.2">
      <c r="A54" s="306" t="s">
        <v>279</v>
      </c>
      <c r="B54" s="307" t="s">
        <v>280</v>
      </c>
      <c r="C54" s="308"/>
      <c r="D54" s="113">
        <v>5.4473423572136017</v>
      </c>
      <c r="E54" s="115">
        <v>825</v>
      </c>
      <c r="F54" s="114">
        <v>619</v>
      </c>
      <c r="G54" s="114">
        <v>940</v>
      </c>
      <c r="H54" s="114">
        <v>649</v>
      </c>
      <c r="I54" s="140">
        <v>870</v>
      </c>
      <c r="J54" s="115">
        <v>-45</v>
      </c>
      <c r="K54" s="116">
        <v>-5.1724137931034484</v>
      </c>
    </row>
    <row r="55" spans="1:11" ht="14.1" customHeight="1" x14ac:dyDescent="0.2">
      <c r="A55" s="306">
        <v>72</v>
      </c>
      <c r="B55" s="307" t="s">
        <v>281</v>
      </c>
      <c r="C55" s="308"/>
      <c r="D55" s="113">
        <v>2.3506107626279302</v>
      </c>
      <c r="E55" s="115">
        <v>356</v>
      </c>
      <c r="F55" s="114">
        <v>282</v>
      </c>
      <c r="G55" s="114">
        <v>341</v>
      </c>
      <c r="H55" s="114">
        <v>240</v>
      </c>
      <c r="I55" s="140">
        <v>316</v>
      </c>
      <c r="J55" s="115">
        <v>40</v>
      </c>
      <c r="K55" s="116">
        <v>12.658227848101266</v>
      </c>
    </row>
    <row r="56" spans="1:11" ht="14.1" customHeight="1" x14ac:dyDescent="0.2">
      <c r="A56" s="306" t="s">
        <v>282</v>
      </c>
      <c r="B56" s="307" t="s">
        <v>283</v>
      </c>
      <c r="C56" s="308"/>
      <c r="D56" s="113">
        <v>1.2083195774182898</v>
      </c>
      <c r="E56" s="115">
        <v>183</v>
      </c>
      <c r="F56" s="114">
        <v>108</v>
      </c>
      <c r="G56" s="114">
        <v>166</v>
      </c>
      <c r="H56" s="114">
        <v>119</v>
      </c>
      <c r="I56" s="140">
        <v>163</v>
      </c>
      <c r="J56" s="115">
        <v>20</v>
      </c>
      <c r="K56" s="116">
        <v>12.269938650306749</v>
      </c>
    </row>
    <row r="57" spans="1:11" ht="14.1" customHeight="1" x14ac:dyDescent="0.2">
      <c r="A57" s="306" t="s">
        <v>284</v>
      </c>
      <c r="B57" s="307" t="s">
        <v>285</v>
      </c>
      <c r="C57" s="308"/>
      <c r="D57" s="113">
        <v>0.87157477715417631</v>
      </c>
      <c r="E57" s="115">
        <v>132</v>
      </c>
      <c r="F57" s="114">
        <v>111</v>
      </c>
      <c r="G57" s="114">
        <v>104</v>
      </c>
      <c r="H57" s="114">
        <v>81</v>
      </c>
      <c r="I57" s="140">
        <v>112</v>
      </c>
      <c r="J57" s="115">
        <v>20</v>
      </c>
      <c r="K57" s="116">
        <v>17.857142857142858</v>
      </c>
    </row>
    <row r="58" spans="1:11" ht="14.1" customHeight="1" x14ac:dyDescent="0.2">
      <c r="A58" s="306">
        <v>73</v>
      </c>
      <c r="B58" s="307" t="s">
        <v>286</v>
      </c>
      <c r="C58" s="308"/>
      <c r="D58" s="113">
        <v>2.5552987784747443</v>
      </c>
      <c r="E58" s="115">
        <v>387</v>
      </c>
      <c r="F58" s="114">
        <v>270</v>
      </c>
      <c r="G58" s="114">
        <v>320</v>
      </c>
      <c r="H58" s="114">
        <v>260</v>
      </c>
      <c r="I58" s="140">
        <v>306</v>
      </c>
      <c r="J58" s="115">
        <v>81</v>
      </c>
      <c r="K58" s="116">
        <v>26.470588235294116</v>
      </c>
    </row>
    <row r="59" spans="1:11" ht="14.1" customHeight="1" x14ac:dyDescent="0.2">
      <c r="A59" s="306" t="s">
        <v>287</v>
      </c>
      <c r="B59" s="307" t="s">
        <v>288</v>
      </c>
      <c r="C59" s="308"/>
      <c r="D59" s="113">
        <v>1.8686034995047871</v>
      </c>
      <c r="E59" s="115">
        <v>283</v>
      </c>
      <c r="F59" s="114">
        <v>168</v>
      </c>
      <c r="G59" s="114">
        <v>218</v>
      </c>
      <c r="H59" s="114">
        <v>160</v>
      </c>
      <c r="I59" s="140">
        <v>215</v>
      </c>
      <c r="J59" s="115">
        <v>68</v>
      </c>
      <c r="K59" s="116">
        <v>31.627906976744185</v>
      </c>
    </row>
    <row r="60" spans="1:11" ht="14.1" customHeight="1" x14ac:dyDescent="0.2">
      <c r="A60" s="306">
        <v>81</v>
      </c>
      <c r="B60" s="307" t="s">
        <v>289</v>
      </c>
      <c r="C60" s="308"/>
      <c r="D60" s="113">
        <v>7.7583360845163423</v>
      </c>
      <c r="E60" s="115">
        <v>1175</v>
      </c>
      <c r="F60" s="114">
        <v>1034</v>
      </c>
      <c r="G60" s="114">
        <v>1545</v>
      </c>
      <c r="H60" s="114">
        <v>988</v>
      </c>
      <c r="I60" s="140">
        <v>1219</v>
      </c>
      <c r="J60" s="115">
        <v>-44</v>
      </c>
      <c r="K60" s="116">
        <v>-3.6095159967186219</v>
      </c>
    </row>
    <row r="61" spans="1:11" ht="14.1" customHeight="1" x14ac:dyDescent="0.2">
      <c r="A61" s="306" t="s">
        <v>290</v>
      </c>
      <c r="B61" s="307" t="s">
        <v>291</v>
      </c>
      <c r="C61" s="308"/>
      <c r="D61" s="113">
        <v>1.895014856388247</v>
      </c>
      <c r="E61" s="115">
        <v>287</v>
      </c>
      <c r="F61" s="114">
        <v>225</v>
      </c>
      <c r="G61" s="114">
        <v>355</v>
      </c>
      <c r="H61" s="114">
        <v>195</v>
      </c>
      <c r="I61" s="140">
        <v>303</v>
      </c>
      <c r="J61" s="115">
        <v>-16</v>
      </c>
      <c r="K61" s="116">
        <v>-5.2805280528052805</v>
      </c>
    </row>
    <row r="62" spans="1:11" ht="14.1" customHeight="1" x14ac:dyDescent="0.2">
      <c r="A62" s="306" t="s">
        <v>292</v>
      </c>
      <c r="B62" s="307" t="s">
        <v>293</v>
      </c>
      <c r="C62" s="308"/>
      <c r="D62" s="113">
        <v>3.4334763948497855</v>
      </c>
      <c r="E62" s="115">
        <v>520</v>
      </c>
      <c r="F62" s="114">
        <v>531</v>
      </c>
      <c r="G62" s="114">
        <v>867</v>
      </c>
      <c r="H62" s="114">
        <v>482</v>
      </c>
      <c r="I62" s="140">
        <v>522</v>
      </c>
      <c r="J62" s="115">
        <v>-2</v>
      </c>
      <c r="K62" s="116">
        <v>-0.38314176245210729</v>
      </c>
    </row>
    <row r="63" spans="1:11" ht="14.1" customHeight="1" x14ac:dyDescent="0.2">
      <c r="A63" s="306"/>
      <c r="B63" s="307" t="s">
        <v>294</v>
      </c>
      <c r="C63" s="308"/>
      <c r="D63" s="113">
        <v>2.9052492571805875</v>
      </c>
      <c r="E63" s="115">
        <v>440</v>
      </c>
      <c r="F63" s="114">
        <v>448</v>
      </c>
      <c r="G63" s="114">
        <v>816</v>
      </c>
      <c r="H63" s="114">
        <v>434</v>
      </c>
      <c r="I63" s="140">
        <v>449</v>
      </c>
      <c r="J63" s="115">
        <v>-9</v>
      </c>
      <c r="K63" s="116">
        <v>-2.0044543429844097</v>
      </c>
    </row>
    <row r="64" spans="1:11" ht="14.1" customHeight="1" x14ac:dyDescent="0.2">
      <c r="A64" s="306" t="s">
        <v>295</v>
      </c>
      <c r="B64" s="307" t="s">
        <v>296</v>
      </c>
      <c r="C64" s="308"/>
      <c r="D64" s="113">
        <v>0.93760316936282606</v>
      </c>
      <c r="E64" s="115">
        <v>142</v>
      </c>
      <c r="F64" s="114">
        <v>104</v>
      </c>
      <c r="G64" s="114">
        <v>125</v>
      </c>
      <c r="H64" s="114">
        <v>104</v>
      </c>
      <c r="I64" s="140">
        <v>166</v>
      </c>
      <c r="J64" s="115">
        <v>-24</v>
      </c>
      <c r="K64" s="116">
        <v>-14.457831325301205</v>
      </c>
    </row>
    <row r="65" spans="1:11" ht="14.1" customHeight="1" x14ac:dyDescent="0.2">
      <c r="A65" s="306" t="s">
        <v>297</v>
      </c>
      <c r="B65" s="307" t="s">
        <v>298</v>
      </c>
      <c r="C65" s="308"/>
      <c r="D65" s="113">
        <v>0.66688676130736213</v>
      </c>
      <c r="E65" s="115">
        <v>101</v>
      </c>
      <c r="F65" s="114">
        <v>62</v>
      </c>
      <c r="G65" s="114">
        <v>87</v>
      </c>
      <c r="H65" s="114">
        <v>73</v>
      </c>
      <c r="I65" s="140">
        <v>93</v>
      </c>
      <c r="J65" s="115">
        <v>8</v>
      </c>
      <c r="K65" s="116">
        <v>8.6021505376344081</v>
      </c>
    </row>
    <row r="66" spans="1:11" ht="14.1" customHeight="1" x14ac:dyDescent="0.2">
      <c r="A66" s="306">
        <v>82</v>
      </c>
      <c r="B66" s="307" t="s">
        <v>299</v>
      </c>
      <c r="C66" s="308"/>
      <c r="D66" s="113">
        <v>3.4730934301749752</v>
      </c>
      <c r="E66" s="115">
        <v>526</v>
      </c>
      <c r="F66" s="114">
        <v>502</v>
      </c>
      <c r="G66" s="114">
        <v>572</v>
      </c>
      <c r="H66" s="114">
        <v>471</v>
      </c>
      <c r="I66" s="140">
        <v>449</v>
      </c>
      <c r="J66" s="115">
        <v>77</v>
      </c>
      <c r="K66" s="116">
        <v>17.149220489977729</v>
      </c>
    </row>
    <row r="67" spans="1:11" ht="14.1" customHeight="1" x14ac:dyDescent="0.2">
      <c r="A67" s="306" t="s">
        <v>300</v>
      </c>
      <c r="B67" s="307" t="s">
        <v>301</v>
      </c>
      <c r="C67" s="308"/>
      <c r="D67" s="113">
        <v>2.152525586001981</v>
      </c>
      <c r="E67" s="115">
        <v>326</v>
      </c>
      <c r="F67" s="114">
        <v>348</v>
      </c>
      <c r="G67" s="114">
        <v>359</v>
      </c>
      <c r="H67" s="114">
        <v>315</v>
      </c>
      <c r="I67" s="140">
        <v>269</v>
      </c>
      <c r="J67" s="115">
        <v>57</v>
      </c>
      <c r="K67" s="116">
        <v>21.189591078066915</v>
      </c>
    </row>
    <row r="68" spans="1:11" ht="14.1" customHeight="1" x14ac:dyDescent="0.2">
      <c r="A68" s="306" t="s">
        <v>302</v>
      </c>
      <c r="B68" s="307" t="s">
        <v>303</v>
      </c>
      <c r="C68" s="308"/>
      <c r="D68" s="113">
        <v>0.71310663585341694</v>
      </c>
      <c r="E68" s="115">
        <v>108</v>
      </c>
      <c r="F68" s="114">
        <v>88</v>
      </c>
      <c r="G68" s="114">
        <v>130</v>
      </c>
      <c r="H68" s="114">
        <v>110</v>
      </c>
      <c r="I68" s="140">
        <v>116</v>
      </c>
      <c r="J68" s="115">
        <v>-8</v>
      </c>
      <c r="K68" s="116">
        <v>-6.8965517241379306</v>
      </c>
    </row>
    <row r="69" spans="1:11" ht="14.1" customHeight="1" x14ac:dyDescent="0.2">
      <c r="A69" s="306">
        <v>83</v>
      </c>
      <c r="B69" s="307" t="s">
        <v>304</v>
      </c>
      <c r="C69" s="308"/>
      <c r="D69" s="113">
        <v>4.7804555959062398</v>
      </c>
      <c r="E69" s="115">
        <v>724</v>
      </c>
      <c r="F69" s="114">
        <v>632</v>
      </c>
      <c r="G69" s="114">
        <v>1370</v>
      </c>
      <c r="H69" s="114">
        <v>568</v>
      </c>
      <c r="I69" s="140">
        <v>684</v>
      </c>
      <c r="J69" s="115">
        <v>40</v>
      </c>
      <c r="K69" s="116">
        <v>5.8479532163742691</v>
      </c>
    </row>
    <row r="70" spans="1:11" ht="14.1" customHeight="1" x14ac:dyDescent="0.2">
      <c r="A70" s="306" t="s">
        <v>305</v>
      </c>
      <c r="B70" s="307" t="s">
        <v>306</v>
      </c>
      <c r="C70" s="308"/>
      <c r="D70" s="113">
        <v>3.6447672499174644</v>
      </c>
      <c r="E70" s="115">
        <v>552</v>
      </c>
      <c r="F70" s="114">
        <v>478</v>
      </c>
      <c r="G70" s="114">
        <v>1129</v>
      </c>
      <c r="H70" s="114">
        <v>433</v>
      </c>
      <c r="I70" s="140">
        <v>536</v>
      </c>
      <c r="J70" s="115">
        <v>16</v>
      </c>
      <c r="K70" s="116">
        <v>2.9850746268656718</v>
      </c>
    </row>
    <row r="71" spans="1:11" ht="14.1" customHeight="1" x14ac:dyDescent="0.2">
      <c r="A71" s="306"/>
      <c r="B71" s="307" t="s">
        <v>307</v>
      </c>
      <c r="C71" s="308"/>
      <c r="D71" s="113">
        <v>2.2515681743149556</v>
      </c>
      <c r="E71" s="115">
        <v>341</v>
      </c>
      <c r="F71" s="114">
        <v>287</v>
      </c>
      <c r="G71" s="114">
        <v>700</v>
      </c>
      <c r="H71" s="114">
        <v>240</v>
      </c>
      <c r="I71" s="140">
        <v>313</v>
      </c>
      <c r="J71" s="115">
        <v>28</v>
      </c>
      <c r="K71" s="116">
        <v>8.9456869009584672</v>
      </c>
    </row>
    <row r="72" spans="1:11" ht="14.1" customHeight="1" x14ac:dyDescent="0.2">
      <c r="A72" s="306">
        <v>84</v>
      </c>
      <c r="B72" s="307" t="s">
        <v>308</v>
      </c>
      <c r="C72" s="308"/>
      <c r="D72" s="113">
        <v>4.3578738857708812</v>
      </c>
      <c r="E72" s="115">
        <v>660</v>
      </c>
      <c r="F72" s="114">
        <v>552</v>
      </c>
      <c r="G72" s="114">
        <v>913</v>
      </c>
      <c r="H72" s="114">
        <v>533</v>
      </c>
      <c r="I72" s="140">
        <v>620</v>
      </c>
      <c r="J72" s="115">
        <v>40</v>
      </c>
      <c r="K72" s="116">
        <v>6.4516129032258061</v>
      </c>
    </row>
    <row r="73" spans="1:11" ht="14.1" customHeight="1" x14ac:dyDescent="0.2">
      <c r="A73" s="306" t="s">
        <v>309</v>
      </c>
      <c r="B73" s="307" t="s">
        <v>310</v>
      </c>
      <c r="C73" s="308"/>
      <c r="D73" s="113">
        <v>0.19148233740508419</v>
      </c>
      <c r="E73" s="115">
        <v>29</v>
      </c>
      <c r="F73" s="114">
        <v>22</v>
      </c>
      <c r="G73" s="114">
        <v>214</v>
      </c>
      <c r="H73" s="114">
        <v>11</v>
      </c>
      <c r="I73" s="140">
        <v>24</v>
      </c>
      <c r="J73" s="115">
        <v>5</v>
      </c>
      <c r="K73" s="116">
        <v>20.833333333333332</v>
      </c>
    </row>
    <row r="74" spans="1:11" ht="14.1" customHeight="1" x14ac:dyDescent="0.2">
      <c r="A74" s="306" t="s">
        <v>311</v>
      </c>
      <c r="B74" s="307" t="s">
        <v>312</v>
      </c>
      <c r="C74" s="308"/>
      <c r="D74" s="113">
        <v>0.1188511059755695</v>
      </c>
      <c r="E74" s="115">
        <v>18</v>
      </c>
      <c r="F74" s="114">
        <v>16</v>
      </c>
      <c r="G74" s="114">
        <v>103</v>
      </c>
      <c r="H74" s="114">
        <v>14</v>
      </c>
      <c r="I74" s="140">
        <v>24</v>
      </c>
      <c r="J74" s="115">
        <v>-6</v>
      </c>
      <c r="K74" s="116">
        <v>-25</v>
      </c>
    </row>
    <row r="75" spans="1:11" ht="14.1" customHeight="1" x14ac:dyDescent="0.2">
      <c r="A75" s="306" t="s">
        <v>313</v>
      </c>
      <c r="B75" s="307" t="s">
        <v>314</v>
      </c>
      <c r="C75" s="308"/>
      <c r="D75" s="113">
        <v>3.4268735556289203</v>
      </c>
      <c r="E75" s="115">
        <v>519</v>
      </c>
      <c r="F75" s="114">
        <v>459</v>
      </c>
      <c r="G75" s="114">
        <v>435</v>
      </c>
      <c r="H75" s="114">
        <v>445</v>
      </c>
      <c r="I75" s="140">
        <v>500</v>
      </c>
      <c r="J75" s="115">
        <v>19</v>
      </c>
      <c r="K75" s="116">
        <v>3.8</v>
      </c>
    </row>
    <row r="76" spans="1:11" ht="14.1" customHeight="1" x14ac:dyDescent="0.2">
      <c r="A76" s="306">
        <v>91</v>
      </c>
      <c r="B76" s="307" t="s">
        <v>315</v>
      </c>
      <c r="C76" s="308"/>
      <c r="D76" s="113">
        <v>0.15846814130075931</v>
      </c>
      <c r="E76" s="115">
        <v>24</v>
      </c>
      <c r="F76" s="114">
        <v>12</v>
      </c>
      <c r="G76" s="114">
        <v>23</v>
      </c>
      <c r="H76" s="114">
        <v>18</v>
      </c>
      <c r="I76" s="140">
        <v>21</v>
      </c>
      <c r="J76" s="115">
        <v>3</v>
      </c>
      <c r="K76" s="116">
        <v>14.285714285714286</v>
      </c>
    </row>
    <row r="77" spans="1:11" ht="14.1" customHeight="1" x14ac:dyDescent="0.2">
      <c r="A77" s="306">
        <v>92</v>
      </c>
      <c r="B77" s="307" t="s">
        <v>316</v>
      </c>
      <c r="C77" s="308"/>
      <c r="D77" s="113">
        <v>1.0102344007923407</v>
      </c>
      <c r="E77" s="115">
        <v>153</v>
      </c>
      <c r="F77" s="114">
        <v>119</v>
      </c>
      <c r="G77" s="114">
        <v>150</v>
      </c>
      <c r="H77" s="114">
        <v>108</v>
      </c>
      <c r="I77" s="140">
        <v>143</v>
      </c>
      <c r="J77" s="115">
        <v>10</v>
      </c>
      <c r="K77" s="116">
        <v>6.9930069930069934</v>
      </c>
    </row>
    <row r="78" spans="1:11" ht="14.1" customHeight="1" x14ac:dyDescent="0.2">
      <c r="A78" s="306">
        <v>93</v>
      </c>
      <c r="B78" s="307" t="s">
        <v>317</v>
      </c>
      <c r="C78" s="308"/>
      <c r="D78" s="113">
        <v>0.13205678441729943</v>
      </c>
      <c r="E78" s="115">
        <v>20</v>
      </c>
      <c r="F78" s="114">
        <v>20</v>
      </c>
      <c r="G78" s="114">
        <v>42</v>
      </c>
      <c r="H78" s="114">
        <v>23</v>
      </c>
      <c r="I78" s="140">
        <v>27</v>
      </c>
      <c r="J78" s="115">
        <v>-7</v>
      </c>
      <c r="K78" s="116">
        <v>-25.925925925925927</v>
      </c>
    </row>
    <row r="79" spans="1:11" ht="14.1" customHeight="1" x14ac:dyDescent="0.2">
      <c r="A79" s="306">
        <v>94</v>
      </c>
      <c r="B79" s="307" t="s">
        <v>318</v>
      </c>
      <c r="C79" s="308"/>
      <c r="D79" s="113">
        <v>0.38296467481016838</v>
      </c>
      <c r="E79" s="115">
        <v>58</v>
      </c>
      <c r="F79" s="114">
        <v>84</v>
      </c>
      <c r="G79" s="114">
        <v>119</v>
      </c>
      <c r="H79" s="114">
        <v>70</v>
      </c>
      <c r="I79" s="140">
        <v>83</v>
      </c>
      <c r="J79" s="115">
        <v>-25</v>
      </c>
      <c r="K79" s="116">
        <v>-30.120481927710845</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9.9042588312974578E-2</v>
      </c>
      <c r="E81" s="143">
        <v>15</v>
      </c>
      <c r="F81" s="144">
        <v>11</v>
      </c>
      <c r="G81" s="144" t="s">
        <v>514</v>
      </c>
      <c r="H81" s="144">
        <v>11</v>
      </c>
      <c r="I81" s="145">
        <v>17</v>
      </c>
      <c r="J81" s="143">
        <v>-2</v>
      </c>
      <c r="K81" s="146">
        <v>-11.764705882352942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159906</v>
      </c>
      <c r="C10" s="114">
        <v>81277</v>
      </c>
      <c r="D10" s="114">
        <v>78629</v>
      </c>
      <c r="E10" s="114">
        <v>119092</v>
      </c>
      <c r="F10" s="114">
        <v>38454</v>
      </c>
      <c r="G10" s="114">
        <v>19759</v>
      </c>
      <c r="H10" s="114">
        <v>41142</v>
      </c>
      <c r="I10" s="115">
        <v>48402</v>
      </c>
      <c r="J10" s="114">
        <v>31716</v>
      </c>
      <c r="K10" s="114">
        <v>16686</v>
      </c>
      <c r="L10" s="422">
        <v>9683</v>
      </c>
      <c r="M10" s="423">
        <v>10809</v>
      </c>
    </row>
    <row r="11" spans="1:13" ht="11.1" customHeight="1" x14ac:dyDescent="0.2">
      <c r="A11" s="421" t="s">
        <v>388</v>
      </c>
      <c r="B11" s="115">
        <v>160926</v>
      </c>
      <c r="C11" s="114">
        <v>82129</v>
      </c>
      <c r="D11" s="114">
        <v>78797</v>
      </c>
      <c r="E11" s="114">
        <v>119758</v>
      </c>
      <c r="F11" s="114">
        <v>38828</v>
      </c>
      <c r="G11" s="114">
        <v>19551</v>
      </c>
      <c r="H11" s="114">
        <v>41829</v>
      </c>
      <c r="I11" s="115">
        <v>49864</v>
      </c>
      <c r="J11" s="114">
        <v>32667</v>
      </c>
      <c r="K11" s="114">
        <v>17197</v>
      </c>
      <c r="L11" s="422">
        <v>8978</v>
      </c>
      <c r="M11" s="423">
        <v>8207</v>
      </c>
    </row>
    <row r="12" spans="1:13" ht="11.1" customHeight="1" x14ac:dyDescent="0.2">
      <c r="A12" s="421" t="s">
        <v>389</v>
      </c>
      <c r="B12" s="115">
        <v>163381</v>
      </c>
      <c r="C12" s="114">
        <v>83554</v>
      </c>
      <c r="D12" s="114">
        <v>79827</v>
      </c>
      <c r="E12" s="114">
        <v>121722</v>
      </c>
      <c r="F12" s="114">
        <v>39259</v>
      </c>
      <c r="G12" s="114">
        <v>21078</v>
      </c>
      <c r="H12" s="114">
        <v>42438</v>
      </c>
      <c r="I12" s="115">
        <v>49279</v>
      </c>
      <c r="J12" s="114">
        <v>31490</v>
      </c>
      <c r="K12" s="114">
        <v>17789</v>
      </c>
      <c r="L12" s="422">
        <v>15280</v>
      </c>
      <c r="M12" s="423">
        <v>13589</v>
      </c>
    </row>
    <row r="13" spans="1:13" s="110" customFormat="1" ht="11.1" customHeight="1" x14ac:dyDescent="0.2">
      <c r="A13" s="421" t="s">
        <v>390</v>
      </c>
      <c r="B13" s="115">
        <v>163568</v>
      </c>
      <c r="C13" s="114">
        <v>83249</v>
      </c>
      <c r="D13" s="114">
        <v>80319</v>
      </c>
      <c r="E13" s="114">
        <v>120821</v>
      </c>
      <c r="F13" s="114">
        <v>40359</v>
      </c>
      <c r="G13" s="114">
        <v>20553</v>
      </c>
      <c r="H13" s="114">
        <v>43009</v>
      </c>
      <c r="I13" s="115">
        <v>50049</v>
      </c>
      <c r="J13" s="114">
        <v>32162</v>
      </c>
      <c r="K13" s="114">
        <v>17887</v>
      </c>
      <c r="L13" s="422">
        <v>9980</v>
      </c>
      <c r="M13" s="423">
        <v>10125</v>
      </c>
    </row>
    <row r="14" spans="1:13" ht="15" customHeight="1" x14ac:dyDescent="0.2">
      <c r="A14" s="421" t="s">
        <v>391</v>
      </c>
      <c r="B14" s="115">
        <v>163509</v>
      </c>
      <c r="C14" s="114">
        <v>83206</v>
      </c>
      <c r="D14" s="114">
        <v>80303</v>
      </c>
      <c r="E14" s="114">
        <v>117625</v>
      </c>
      <c r="F14" s="114">
        <v>43702</v>
      </c>
      <c r="G14" s="114">
        <v>19938</v>
      </c>
      <c r="H14" s="114">
        <v>43583</v>
      </c>
      <c r="I14" s="115">
        <v>49584</v>
      </c>
      <c r="J14" s="114">
        <v>31691</v>
      </c>
      <c r="K14" s="114">
        <v>17893</v>
      </c>
      <c r="L14" s="422">
        <v>12272</v>
      </c>
      <c r="M14" s="423">
        <v>12628</v>
      </c>
    </row>
    <row r="15" spans="1:13" ht="11.1" customHeight="1" x14ac:dyDescent="0.2">
      <c r="A15" s="421" t="s">
        <v>388</v>
      </c>
      <c r="B15" s="115">
        <v>164510</v>
      </c>
      <c r="C15" s="114">
        <v>83900</v>
      </c>
      <c r="D15" s="114">
        <v>80610</v>
      </c>
      <c r="E15" s="114">
        <v>117897</v>
      </c>
      <c r="F15" s="114">
        <v>44547</v>
      </c>
      <c r="G15" s="114">
        <v>19654</v>
      </c>
      <c r="H15" s="114">
        <v>44337</v>
      </c>
      <c r="I15" s="115">
        <v>50806</v>
      </c>
      <c r="J15" s="114">
        <v>32613</v>
      </c>
      <c r="K15" s="114">
        <v>18193</v>
      </c>
      <c r="L15" s="422">
        <v>10084</v>
      </c>
      <c r="M15" s="423">
        <v>9153</v>
      </c>
    </row>
    <row r="16" spans="1:13" ht="11.1" customHeight="1" x14ac:dyDescent="0.2">
      <c r="A16" s="421" t="s">
        <v>389</v>
      </c>
      <c r="B16" s="115">
        <v>167668</v>
      </c>
      <c r="C16" s="114">
        <v>85655</v>
      </c>
      <c r="D16" s="114">
        <v>82013</v>
      </c>
      <c r="E16" s="114">
        <v>120510</v>
      </c>
      <c r="F16" s="114">
        <v>45142</v>
      </c>
      <c r="G16" s="114">
        <v>21433</v>
      </c>
      <c r="H16" s="114">
        <v>45019</v>
      </c>
      <c r="I16" s="115">
        <v>50404</v>
      </c>
      <c r="J16" s="114">
        <v>31642</v>
      </c>
      <c r="K16" s="114">
        <v>18762</v>
      </c>
      <c r="L16" s="422">
        <v>17134</v>
      </c>
      <c r="M16" s="423">
        <v>14599</v>
      </c>
    </row>
    <row r="17" spans="1:13" s="110" customFormat="1" ht="11.1" customHeight="1" x14ac:dyDescent="0.2">
      <c r="A17" s="421" t="s">
        <v>390</v>
      </c>
      <c r="B17" s="115">
        <v>168324</v>
      </c>
      <c r="C17" s="114">
        <v>85712</v>
      </c>
      <c r="D17" s="114">
        <v>82612</v>
      </c>
      <c r="E17" s="114">
        <v>122352</v>
      </c>
      <c r="F17" s="114">
        <v>45795</v>
      </c>
      <c r="G17" s="114">
        <v>21132</v>
      </c>
      <c r="H17" s="114">
        <v>45608</v>
      </c>
      <c r="I17" s="115">
        <v>50908</v>
      </c>
      <c r="J17" s="114">
        <v>32078</v>
      </c>
      <c r="K17" s="114">
        <v>18830</v>
      </c>
      <c r="L17" s="422">
        <v>10469</v>
      </c>
      <c r="M17" s="423">
        <v>10199</v>
      </c>
    </row>
    <row r="18" spans="1:13" ht="15" customHeight="1" x14ac:dyDescent="0.2">
      <c r="A18" s="421" t="s">
        <v>392</v>
      </c>
      <c r="B18" s="115">
        <v>168351</v>
      </c>
      <c r="C18" s="114">
        <v>85657</v>
      </c>
      <c r="D18" s="114">
        <v>82694</v>
      </c>
      <c r="E18" s="114">
        <v>121665</v>
      </c>
      <c r="F18" s="114">
        <v>46385</v>
      </c>
      <c r="G18" s="114">
        <v>20597</v>
      </c>
      <c r="H18" s="114">
        <v>46141</v>
      </c>
      <c r="I18" s="115">
        <v>49708</v>
      </c>
      <c r="J18" s="114">
        <v>31260</v>
      </c>
      <c r="K18" s="114">
        <v>18448</v>
      </c>
      <c r="L18" s="422">
        <v>11979</v>
      </c>
      <c r="M18" s="423">
        <v>12196</v>
      </c>
    </row>
    <row r="19" spans="1:13" ht="11.1" customHeight="1" x14ac:dyDescent="0.2">
      <c r="A19" s="421" t="s">
        <v>388</v>
      </c>
      <c r="B19" s="115">
        <v>168959</v>
      </c>
      <c r="C19" s="114">
        <v>85825</v>
      </c>
      <c r="D19" s="114">
        <v>83134</v>
      </c>
      <c r="E19" s="114">
        <v>121554</v>
      </c>
      <c r="F19" s="114">
        <v>47083</v>
      </c>
      <c r="G19" s="114">
        <v>19956</v>
      </c>
      <c r="H19" s="114">
        <v>46934</v>
      </c>
      <c r="I19" s="115">
        <v>51449</v>
      </c>
      <c r="J19" s="114">
        <v>32412</v>
      </c>
      <c r="K19" s="114">
        <v>19037</v>
      </c>
      <c r="L19" s="422">
        <v>9967</v>
      </c>
      <c r="M19" s="423">
        <v>9510</v>
      </c>
    </row>
    <row r="20" spans="1:13" ht="11.1" customHeight="1" x14ac:dyDescent="0.2">
      <c r="A20" s="421" t="s">
        <v>389</v>
      </c>
      <c r="B20" s="115">
        <v>171134</v>
      </c>
      <c r="C20" s="114">
        <v>86864</v>
      </c>
      <c r="D20" s="114">
        <v>84270</v>
      </c>
      <c r="E20" s="114">
        <v>123442</v>
      </c>
      <c r="F20" s="114">
        <v>47187</v>
      </c>
      <c r="G20" s="114">
        <v>21708</v>
      </c>
      <c r="H20" s="114">
        <v>47595</v>
      </c>
      <c r="I20" s="115">
        <v>50948</v>
      </c>
      <c r="J20" s="114">
        <v>31411</v>
      </c>
      <c r="K20" s="114">
        <v>19537</v>
      </c>
      <c r="L20" s="422">
        <v>16128</v>
      </c>
      <c r="M20" s="423">
        <v>14366</v>
      </c>
    </row>
    <row r="21" spans="1:13" s="110" customFormat="1" ht="11.1" customHeight="1" x14ac:dyDescent="0.2">
      <c r="A21" s="421" t="s">
        <v>390</v>
      </c>
      <c r="B21" s="115">
        <v>171211</v>
      </c>
      <c r="C21" s="114">
        <v>86370</v>
      </c>
      <c r="D21" s="114">
        <v>84841</v>
      </c>
      <c r="E21" s="114">
        <v>123722</v>
      </c>
      <c r="F21" s="114">
        <v>47415</v>
      </c>
      <c r="G21" s="114">
        <v>21408</v>
      </c>
      <c r="H21" s="114">
        <v>48107</v>
      </c>
      <c r="I21" s="115">
        <v>51717</v>
      </c>
      <c r="J21" s="114">
        <v>32071</v>
      </c>
      <c r="K21" s="114">
        <v>19646</v>
      </c>
      <c r="L21" s="422">
        <v>9570</v>
      </c>
      <c r="M21" s="423">
        <v>10029</v>
      </c>
    </row>
    <row r="22" spans="1:13" ht="15" customHeight="1" x14ac:dyDescent="0.2">
      <c r="A22" s="421" t="s">
        <v>393</v>
      </c>
      <c r="B22" s="115">
        <v>170839</v>
      </c>
      <c r="C22" s="114">
        <v>86124</v>
      </c>
      <c r="D22" s="114">
        <v>84715</v>
      </c>
      <c r="E22" s="114">
        <v>122944</v>
      </c>
      <c r="F22" s="114">
        <v>47470</v>
      </c>
      <c r="G22" s="114">
        <v>20488</v>
      </c>
      <c r="H22" s="114">
        <v>48949</v>
      </c>
      <c r="I22" s="115">
        <v>51144</v>
      </c>
      <c r="J22" s="114">
        <v>31796</v>
      </c>
      <c r="K22" s="114">
        <v>19348</v>
      </c>
      <c r="L22" s="422">
        <v>10820</v>
      </c>
      <c r="M22" s="423">
        <v>11545</v>
      </c>
    </row>
    <row r="23" spans="1:13" ht="11.1" customHeight="1" x14ac:dyDescent="0.2">
      <c r="A23" s="421" t="s">
        <v>388</v>
      </c>
      <c r="B23" s="115">
        <v>171499</v>
      </c>
      <c r="C23" s="114">
        <v>86626</v>
      </c>
      <c r="D23" s="114">
        <v>84873</v>
      </c>
      <c r="E23" s="114">
        <v>123103</v>
      </c>
      <c r="F23" s="114">
        <v>47877</v>
      </c>
      <c r="G23" s="114">
        <v>19869</v>
      </c>
      <c r="H23" s="114">
        <v>49891</v>
      </c>
      <c r="I23" s="115">
        <v>52614</v>
      </c>
      <c r="J23" s="114">
        <v>32880</v>
      </c>
      <c r="K23" s="114">
        <v>19734</v>
      </c>
      <c r="L23" s="422">
        <v>9574</v>
      </c>
      <c r="M23" s="423">
        <v>9206</v>
      </c>
    </row>
    <row r="24" spans="1:13" ht="11.1" customHeight="1" x14ac:dyDescent="0.2">
      <c r="A24" s="421" t="s">
        <v>389</v>
      </c>
      <c r="B24" s="115">
        <v>174169</v>
      </c>
      <c r="C24" s="114">
        <v>87957</v>
      </c>
      <c r="D24" s="114">
        <v>86212</v>
      </c>
      <c r="E24" s="114">
        <v>123489</v>
      </c>
      <c r="F24" s="114">
        <v>48381</v>
      </c>
      <c r="G24" s="114">
        <v>21409</v>
      </c>
      <c r="H24" s="114">
        <v>50587</v>
      </c>
      <c r="I24" s="115">
        <v>52290</v>
      </c>
      <c r="J24" s="114">
        <v>32007</v>
      </c>
      <c r="K24" s="114">
        <v>20283</v>
      </c>
      <c r="L24" s="422">
        <v>16400</v>
      </c>
      <c r="M24" s="423">
        <v>14316</v>
      </c>
    </row>
    <row r="25" spans="1:13" s="110" customFormat="1" ht="11.1" customHeight="1" x14ac:dyDescent="0.2">
      <c r="A25" s="421" t="s">
        <v>390</v>
      </c>
      <c r="B25" s="115">
        <v>176128</v>
      </c>
      <c r="C25" s="114">
        <v>88786</v>
      </c>
      <c r="D25" s="114">
        <v>87342</v>
      </c>
      <c r="E25" s="114">
        <v>124341</v>
      </c>
      <c r="F25" s="114">
        <v>49505</v>
      </c>
      <c r="G25" s="114">
        <v>21257</v>
      </c>
      <c r="H25" s="114">
        <v>51756</v>
      </c>
      <c r="I25" s="115">
        <v>53249</v>
      </c>
      <c r="J25" s="114">
        <v>33042</v>
      </c>
      <c r="K25" s="114">
        <v>20207</v>
      </c>
      <c r="L25" s="422">
        <v>11736</v>
      </c>
      <c r="M25" s="423">
        <v>9962</v>
      </c>
    </row>
    <row r="26" spans="1:13" ht="15" customHeight="1" x14ac:dyDescent="0.2">
      <c r="A26" s="421" t="s">
        <v>394</v>
      </c>
      <c r="B26" s="115">
        <v>176618</v>
      </c>
      <c r="C26" s="114">
        <v>88998</v>
      </c>
      <c r="D26" s="114">
        <v>87620</v>
      </c>
      <c r="E26" s="114">
        <v>124411</v>
      </c>
      <c r="F26" s="114">
        <v>49928</v>
      </c>
      <c r="G26" s="114">
        <v>20567</v>
      </c>
      <c r="H26" s="114">
        <v>52668</v>
      </c>
      <c r="I26" s="115">
        <v>52398</v>
      </c>
      <c r="J26" s="114">
        <v>32408</v>
      </c>
      <c r="K26" s="114">
        <v>19990</v>
      </c>
      <c r="L26" s="422">
        <v>12694</v>
      </c>
      <c r="M26" s="423">
        <v>12491</v>
      </c>
    </row>
    <row r="27" spans="1:13" ht="11.1" customHeight="1" x14ac:dyDescent="0.2">
      <c r="A27" s="421" t="s">
        <v>388</v>
      </c>
      <c r="B27" s="115">
        <v>177039</v>
      </c>
      <c r="C27" s="114">
        <v>89371</v>
      </c>
      <c r="D27" s="114">
        <v>87668</v>
      </c>
      <c r="E27" s="114">
        <v>124357</v>
      </c>
      <c r="F27" s="114">
        <v>50386</v>
      </c>
      <c r="G27" s="114">
        <v>20260</v>
      </c>
      <c r="H27" s="114">
        <v>53247</v>
      </c>
      <c r="I27" s="115">
        <v>53946</v>
      </c>
      <c r="J27" s="114">
        <v>33570</v>
      </c>
      <c r="K27" s="114">
        <v>20376</v>
      </c>
      <c r="L27" s="422">
        <v>10646</v>
      </c>
      <c r="M27" s="423">
        <v>10457</v>
      </c>
    </row>
    <row r="28" spans="1:13" ht="11.1" customHeight="1" x14ac:dyDescent="0.2">
      <c r="A28" s="421" t="s">
        <v>389</v>
      </c>
      <c r="B28" s="115">
        <v>179706</v>
      </c>
      <c r="C28" s="114">
        <v>90763</v>
      </c>
      <c r="D28" s="114">
        <v>88943</v>
      </c>
      <c r="E28" s="114">
        <v>127436</v>
      </c>
      <c r="F28" s="114">
        <v>50912</v>
      </c>
      <c r="G28" s="114">
        <v>21817</v>
      </c>
      <c r="H28" s="114">
        <v>53753</v>
      </c>
      <c r="I28" s="115">
        <v>53805</v>
      </c>
      <c r="J28" s="114">
        <v>32724</v>
      </c>
      <c r="K28" s="114">
        <v>21081</v>
      </c>
      <c r="L28" s="422">
        <v>17236</v>
      </c>
      <c r="M28" s="423">
        <v>15268</v>
      </c>
    </row>
    <row r="29" spans="1:13" s="110" customFormat="1" ht="11.1" customHeight="1" x14ac:dyDescent="0.2">
      <c r="A29" s="421" t="s">
        <v>390</v>
      </c>
      <c r="B29" s="115">
        <v>180046</v>
      </c>
      <c r="C29" s="114">
        <v>90507</v>
      </c>
      <c r="D29" s="114">
        <v>89539</v>
      </c>
      <c r="E29" s="114">
        <v>128404</v>
      </c>
      <c r="F29" s="114">
        <v>51613</v>
      </c>
      <c r="G29" s="114">
        <v>21416</v>
      </c>
      <c r="H29" s="114">
        <v>54304</v>
      </c>
      <c r="I29" s="115">
        <v>54532</v>
      </c>
      <c r="J29" s="114">
        <v>33527</v>
      </c>
      <c r="K29" s="114">
        <v>21005</v>
      </c>
      <c r="L29" s="422">
        <v>11022</v>
      </c>
      <c r="M29" s="423">
        <v>10832</v>
      </c>
    </row>
    <row r="30" spans="1:13" ht="15" customHeight="1" x14ac:dyDescent="0.2">
      <c r="A30" s="421" t="s">
        <v>395</v>
      </c>
      <c r="B30" s="115">
        <v>180605</v>
      </c>
      <c r="C30" s="114">
        <v>90797</v>
      </c>
      <c r="D30" s="114">
        <v>89808</v>
      </c>
      <c r="E30" s="114">
        <v>128460</v>
      </c>
      <c r="F30" s="114">
        <v>52126</v>
      </c>
      <c r="G30" s="114">
        <v>20791</v>
      </c>
      <c r="H30" s="114">
        <v>54962</v>
      </c>
      <c r="I30" s="115">
        <v>52913</v>
      </c>
      <c r="J30" s="114">
        <v>32308</v>
      </c>
      <c r="K30" s="114">
        <v>20605</v>
      </c>
      <c r="L30" s="422">
        <v>12843</v>
      </c>
      <c r="M30" s="423">
        <v>12596</v>
      </c>
    </row>
    <row r="31" spans="1:13" ht="11.1" customHeight="1" x14ac:dyDescent="0.2">
      <c r="A31" s="421" t="s">
        <v>388</v>
      </c>
      <c r="B31" s="115">
        <v>181623</v>
      </c>
      <c r="C31" s="114">
        <v>91498</v>
      </c>
      <c r="D31" s="114">
        <v>90125</v>
      </c>
      <c r="E31" s="114">
        <v>128798</v>
      </c>
      <c r="F31" s="114">
        <v>52808</v>
      </c>
      <c r="G31" s="114">
        <v>20331</v>
      </c>
      <c r="H31" s="114">
        <v>55665</v>
      </c>
      <c r="I31" s="115">
        <v>54035</v>
      </c>
      <c r="J31" s="114">
        <v>33195</v>
      </c>
      <c r="K31" s="114">
        <v>20840</v>
      </c>
      <c r="L31" s="422">
        <v>10961</v>
      </c>
      <c r="M31" s="423">
        <v>10070</v>
      </c>
    </row>
    <row r="32" spans="1:13" ht="11.1" customHeight="1" x14ac:dyDescent="0.2">
      <c r="A32" s="421" t="s">
        <v>389</v>
      </c>
      <c r="B32" s="115">
        <v>184632</v>
      </c>
      <c r="C32" s="114">
        <v>93200</v>
      </c>
      <c r="D32" s="114">
        <v>91432</v>
      </c>
      <c r="E32" s="114">
        <v>131175</v>
      </c>
      <c r="F32" s="114">
        <v>53453</v>
      </c>
      <c r="G32" s="114">
        <v>21885</v>
      </c>
      <c r="H32" s="114">
        <v>56367</v>
      </c>
      <c r="I32" s="115">
        <v>53337</v>
      </c>
      <c r="J32" s="114">
        <v>32005</v>
      </c>
      <c r="K32" s="114">
        <v>21332</v>
      </c>
      <c r="L32" s="422">
        <v>18999</v>
      </c>
      <c r="M32" s="423">
        <v>16360</v>
      </c>
    </row>
    <row r="33" spans="1:13" s="110" customFormat="1" ht="11.1" customHeight="1" x14ac:dyDescent="0.2">
      <c r="A33" s="421" t="s">
        <v>390</v>
      </c>
      <c r="B33" s="115">
        <v>184853</v>
      </c>
      <c r="C33" s="114">
        <v>92954</v>
      </c>
      <c r="D33" s="114">
        <v>91899</v>
      </c>
      <c r="E33" s="114">
        <v>130704</v>
      </c>
      <c r="F33" s="114">
        <v>54146</v>
      </c>
      <c r="G33" s="114">
        <v>21589</v>
      </c>
      <c r="H33" s="114">
        <v>56767</v>
      </c>
      <c r="I33" s="115">
        <v>53906</v>
      </c>
      <c r="J33" s="114">
        <v>32604</v>
      </c>
      <c r="K33" s="114">
        <v>21302</v>
      </c>
      <c r="L33" s="422">
        <v>11329</v>
      </c>
      <c r="M33" s="423">
        <v>11279</v>
      </c>
    </row>
    <row r="34" spans="1:13" ht="15" customHeight="1" x14ac:dyDescent="0.2">
      <c r="A34" s="421" t="s">
        <v>396</v>
      </c>
      <c r="B34" s="115">
        <v>185003</v>
      </c>
      <c r="C34" s="114">
        <v>93095</v>
      </c>
      <c r="D34" s="114">
        <v>91908</v>
      </c>
      <c r="E34" s="114">
        <v>130676</v>
      </c>
      <c r="F34" s="114">
        <v>54326</v>
      </c>
      <c r="G34" s="114">
        <v>20683</v>
      </c>
      <c r="H34" s="114">
        <v>57558</v>
      </c>
      <c r="I34" s="115">
        <v>53023</v>
      </c>
      <c r="J34" s="114">
        <v>31849</v>
      </c>
      <c r="K34" s="114">
        <v>21174</v>
      </c>
      <c r="L34" s="422">
        <v>12547</v>
      </c>
      <c r="M34" s="423">
        <v>12553</v>
      </c>
    </row>
    <row r="35" spans="1:13" ht="11.1" customHeight="1" x14ac:dyDescent="0.2">
      <c r="A35" s="421" t="s">
        <v>388</v>
      </c>
      <c r="B35" s="115">
        <v>186427</v>
      </c>
      <c r="C35" s="114">
        <v>94017</v>
      </c>
      <c r="D35" s="114">
        <v>92410</v>
      </c>
      <c r="E35" s="114">
        <v>131226</v>
      </c>
      <c r="F35" s="114">
        <v>55201</v>
      </c>
      <c r="G35" s="114">
        <v>20213</v>
      </c>
      <c r="H35" s="114">
        <v>58526</v>
      </c>
      <c r="I35" s="115">
        <v>53918</v>
      </c>
      <c r="J35" s="114">
        <v>32629</v>
      </c>
      <c r="K35" s="114">
        <v>21289</v>
      </c>
      <c r="L35" s="422">
        <v>11592</v>
      </c>
      <c r="M35" s="423">
        <v>10460</v>
      </c>
    </row>
    <row r="36" spans="1:13" ht="11.1" customHeight="1" x14ac:dyDescent="0.2">
      <c r="A36" s="421" t="s">
        <v>389</v>
      </c>
      <c r="B36" s="115">
        <v>189483</v>
      </c>
      <c r="C36" s="114">
        <v>95507</v>
      </c>
      <c r="D36" s="114">
        <v>93976</v>
      </c>
      <c r="E36" s="114">
        <v>133696</v>
      </c>
      <c r="F36" s="114">
        <v>55787</v>
      </c>
      <c r="G36" s="114">
        <v>21822</v>
      </c>
      <c r="H36" s="114">
        <v>59408</v>
      </c>
      <c r="I36" s="115">
        <v>53100</v>
      </c>
      <c r="J36" s="114">
        <v>31458</v>
      </c>
      <c r="K36" s="114">
        <v>21642</v>
      </c>
      <c r="L36" s="422">
        <v>18449</v>
      </c>
      <c r="M36" s="423">
        <v>16238</v>
      </c>
    </row>
    <row r="37" spans="1:13" s="110" customFormat="1" ht="11.1" customHeight="1" x14ac:dyDescent="0.2">
      <c r="A37" s="421" t="s">
        <v>390</v>
      </c>
      <c r="B37" s="115">
        <v>189900</v>
      </c>
      <c r="C37" s="114">
        <v>95554</v>
      </c>
      <c r="D37" s="114">
        <v>94346</v>
      </c>
      <c r="E37" s="114">
        <v>133339</v>
      </c>
      <c r="F37" s="114">
        <v>56561</v>
      </c>
      <c r="G37" s="114">
        <v>21637</v>
      </c>
      <c r="H37" s="114">
        <v>60139</v>
      </c>
      <c r="I37" s="115">
        <v>53723</v>
      </c>
      <c r="J37" s="114">
        <v>32227</v>
      </c>
      <c r="K37" s="114">
        <v>21496</v>
      </c>
      <c r="L37" s="422">
        <v>11287</v>
      </c>
      <c r="M37" s="423">
        <v>11088</v>
      </c>
    </row>
    <row r="38" spans="1:13" ht="15" customHeight="1" x14ac:dyDescent="0.2">
      <c r="A38" s="424" t="s">
        <v>397</v>
      </c>
      <c r="B38" s="115">
        <v>189970</v>
      </c>
      <c r="C38" s="114">
        <v>95611</v>
      </c>
      <c r="D38" s="114">
        <v>94359</v>
      </c>
      <c r="E38" s="114">
        <v>133079</v>
      </c>
      <c r="F38" s="114">
        <v>56891</v>
      </c>
      <c r="G38" s="114">
        <v>20851</v>
      </c>
      <c r="H38" s="114">
        <v>60768</v>
      </c>
      <c r="I38" s="115">
        <v>53148</v>
      </c>
      <c r="J38" s="114">
        <v>31636</v>
      </c>
      <c r="K38" s="114">
        <v>21512</v>
      </c>
      <c r="L38" s="422">
        <v>13141</v>
      </c>
      <c r="M38" s="423">
        <v>13195</v>
      </c>
    </row>
    <row r="39" spans="1:13" ht="11.1" customHeight="1" x14ac:dyDescent="0.2">
      <c r="A39" s="421" t="s">
        <v>388</v>
      </c>
      <c r="B39" s="115">
        <v>191271</v>
      </c>
      <c r="C39" s="114">
        <v>96488</v>
      </c>
      <c r="D39" s="114">
        <v>94783</v>
      </c>
      <c r="E39" s="114">
        <v>133593</v>
      </c>
      <c r="F39" s="114">
        <v>57678</v>
      </c>
      <c r="G39" s="114">
        <v>20449</v>
      </c>
      <c r="H39" s="114">
        <v>61701</v>
      </c>
      <c r="I39" s="115">
        <v>54257</v>
      </c>
      <c r="J39" s="114">
        <v>32365</v>
      </c>
      <c r="K39" s="114">
        <v>21892</v>
      </c>
      <c r="L39" s="422">
        <v>12327</v>
      </c>
      <c r="M39" s="423">
        <v>11162</v>
      </c>
    </row>
    <row r="40" spans="1:13" ht="11.1" customHeight="1" x14ac:dyDescent="0.2">
      <c r="A40" s="424" t="s">
        <v>389</v>
      </c>
      <c r="B40" s="115">
        <v>194272</v>
      </c>
      <c r="C40" s="114">
        <v>98148</v>
      </c>
      <c r="D40" s="114">
        <v>96124</v>
      </c>
      <c r="E40" s="114">
        <v>136194</v>
      </c>
      <c r="F40" s="114">
        <v>58078</v>
      </c>
      <c r="G40" s="114">
        <v>22226</v>
      </c>
      <c r="H40" s="114">
        <v>62362</v>
      </c>
      <c r="I40" s="115">
        <v>53790</v>
      </c>
      <c r="J40" s="114">
        <v>31214</v>
      </c>
      <c r="K40" s="114">
        <v>22576</v>
      </c>
      <c r="L40" s="422">
        <v>19545</v>
      </c>
      <c r="M40" s="423">
        <v>17170</v>
      </c>
    </row>
    <row r="41" spans="1:13" s="110" customFormat="1" ht="11.1" customHeight="1" x14ac:dyDescent="0.2">
      <c r="A41" s="421" t="s">
        <v>390</v>
      </c>
      <c r="B41" s="115">
        <v>195049</v>
      </c>
      <c r="C41" s="114">
        <v>98295</v>
      </c>
      <c r="D41" s="114">
        <v>96754</v>
      </c>
      <c r="E41" s="114">
        <v>136138</v>
      </c>
      <c r="F41" s="114">
        <v>58911</v>
      </c>
      <c r="G41" s="114">
        <v>22146</v>
      </c>
      <c r="H41" s="114">
        <v>62960</v>
      </c>
      <c r="I41" s="115">
        <v>54185</v>
      </c>
      <c r="J41" s="114">
        <v>31609</v>
      </c>
      <c r="K41" s="114">
        <v>22576</v>
      </c>
      <c r="L41" s="422">
        <v>12533</v>
      </c>
      <c r="M41" s="423">
        <v>12003</v>
      </c>
    </row>
    <row r="42" spans="1:13" ht="15" customHeight="1" x14ac:dyDescent="0.2">
      <c r="A42" s="421" t="s">
        <v>398</v>
      </c>
      <c r="B42" s="115">
        <v>194611</v>
      </c>
      <c r="C42" s="114">
        <v>98065</v>
      </c>
      <c r="D42" s="114">
        <v>96546</v>
      </c>
      <c r="E42" s="114">
        <v>135716</v>
      </c>
      <c r="F42" s="114">
        <v>58895</v>
      </c>
      <c r="G42" s="114">
        <v>21233</v>
      </c>
      <c r="H42" s="114">
        <v>63460</v>
      </c>
      <c r="I42" s="115">
        <v>53613</v>
      </c>
      <c r="J42" s="114">
        <v>31220</v>
      </c>
      <c r="K42" s="114">
        <v>22393</v>
      </c>
      <c r="L42" s="422">
        <v>15294</v>
      </c>
      <c r="M42" s="423">
        <v>15773</v>
      </c>
    </row>
    <row r="43" spans="1:13" ht="11.1" customHeight="1" x14ac:dyDescent="0.2">
      <c r="A43" s="421" t="s">
        <v>388</v>
      </c>
      <c r="B43" s="115">
        <v>195781</v>
      </c>
      <c r="C43" s="114">
        <v>98917</v>
      </c>
      <c r="D43" s="114">
        <v>96864</v>
      </c>
      <c r="E43" s="114">
        <v>136196</v>
      </c>
      <c r="F43" s="114">
        <v>59585</v>
      </c>
      <c r="G43" s="114">
        <v>20944</v>
      </c>
      <c r="H43" s="114">
        <v>64331</v>
      </c>
      <c r="I43" s="115">
        <v>54867</v>
      </c>
      <c r="J43" s="114">
        <v>31938</v>
      </c>
      <c r="K43" s="114">
        <v>22929</v>
      </c>
      <c r="L43" s="422">
        <v>13039</v>
      </c>
      <c r="M43" s="423">
        <v>12093</v>
      </c>
    </row>
    <row r="44" spans="1:13" ht="11.1" customHeight="1" x14ac:dyDescent="0.2">
      <c r="A44" s="421" t="s">
        <v>389</v>
      </c>
      <c r="B44" s="115">
        <v>198702</v>
      </c>
      <c r="C44" s="114">
        <v>100639</v>
      </c>
      <c r="D44" s="114">
        <v>98063</v>
      </c>
      <c r="E44" s="114">
        <v>138680</v>
      </c>
      <c r="F44" s="114">
        <v>60022</v>
      </c>
      <c r="G44" s="114">
        <v>22446</v>
      </c>
      <c r="H44" s="114">
        <v>65071</v>
      </c>
      <c r="I44" s="115">
        <v>54046</v>
      </c>
      <c r="J44" s="114">
        <v>30567</v>
      </c>
      <c r="K44" s="114">
        <v>23479</v>
      </c>
      <c r="L44" s="422">
        <v>19875</v>
      </c>
      <c r="M44" s="423">
        <v>17802</v>
      </c>
    </row>
    <row r="45" spans="1:13" s="110" customFormat="1" ht="11.1" customHeight="1" x14ac:dyDescent="0.2">
      <c r="A45" s="421" t="s">
        <v>390</v>
      </c>
      <c r="B45" s="115">
        <v>198916</v>
      </c>
      <c r="C45" s="114">
        <v>100548</v>
      </c>
      <c r="D45" s="114">
        <v>98368</v>
      </c>
      <c r="E45" s="114">
        <v>138062</v>
      </c>
      <c r="F45" s="114">
        <v>60854</v>
      </c>
      <c r="G45" s="114">
        <v>22276</v>
      </c>
      <c r="H45" s="114">
        <v>65467</v>
      </c>
      <c r="I45" s="115">
        <v>55134</v>
      </c>
      <c r="J45" s="114">
        <v>31673</v>
      </c>
      <c r="K45" s="114">
        <v>23461</v>
      </c>
      <c r="L45" s="422">
        <v>12713</v>
      </c>
      <c r="M45" s="423">
        <v>12612</v>
      </c>
    </row>
    <row r="46" spans="1:13" ht="15" customHeight="1" x14ac:dyDescent="0.2">
      <c r="A46" s="421" t="s">
        <v>399</v>
      </c>
      <c r="B46" s="115">
        <v>198624</v>
      </c>
      <c r="C46" s="114">
        <v>100396</v>
      </c>
      <c r="D46" s="114">
        <v>98228</v>
      </c>
      <c r="E46" s="114">
        <v>137832</v>
      </c>
      <c r="F46" s="114">
        <v>60792</v>
      </c>
      <c r="G46" s="114">
        <v>21603</v>
      </c>
      <c r="H46" s="114">
        <v>65914</v>
      </c>
      <c r="I46" s="115">
        <v>54207</v>
      </c>
      <c r="J46" s="114">
        <v>31007</v>
      </c>
      <c r="K46" s="114">
        <v>23200</v>
      </c>
      <c r="L46" s="422">
        <v>14793</v>
      </c>
      <c r="M46" s="423">
        <v>15171</v>
      </c>
    </row>
    <row r="47" spans="1:13" ht="11.1" customHeight="1" x14ac:dyDescent="0.2">
      <c r="A47" s="421" t="s">
        <v>388</v>
      </c>
      <c r="B47" s="115">
        <v>199009</v>
      </c>
      <c r="C47" s="114">
        <v>100722</v>
      </c>
      <c r="D47" s="114">
        <v>98287</v>
      </c>
      <c r="E47" s="114">
        <v>137608</v>
      </c>
      <c r="F47" s="114">
        <v>61401</v>
      </c>
      <c r="G47" s="114">
        <v>21056</v>
      </c>
      <c r="H47" s="114">
        <v>66528</v>
      </c>
      <c r="I47" s="115">
        <v>55490</v>
      </c>
      <c r="J47" s="114">
        <v>31885</v>
      </c>
      <c r="K47" s="114">
        <v>23605</v>
      </c>
      <c r="L47" s="422">
        <v>12389</v>
      </c>
      <c r="M47" s="423">
        <v>12309</v>
      </c>
    </row>
    <row r="48" spans="1:13" ht="11.1" customHeight="1" x14ac:dyDescent="0.2">
      <c r="A48" s="421" t="s">
        <v>389</v>
      </c>
      <c r="B48" s="115">
        <v>201284</v>
      </c>
      <c r="C48" s="114">
        <v>102013</v>
      </c>
      <c r="D48" s="114">
        <v>99271</v>
      </c>
      <c r="E48" s="114">
        <v>139438</v>
      </c>
      <c r="F48" s="114">
        <v>61846</v>
      </c>
      <c r="G48" s="114">
        <v>22401</v>
      </c>
      <c r="H48" s="114">
        <v>67075</v>
      </c>
      <c r="I48" s="115">
        <v>54763</v>
      </c>
      <c r="J48" s="114">
        <v>30558</v>
      </c>
      <c r="K48" s="114">
        <v>24205</v>
      </c>
      <c r="L48" s="422">
        <v>19537</v>
      </c>
      <c r="M48" s="423">
        <v>17715</v>
      </c>
    </row>
    <row r="49" spans="1:17" s="110" customFormat="1" ht="11.1" customHeight="1" x14ac:dyDescent="0.2">
      <c r="A49" s="421" t="s">
        <v>390</v>
      </c>
      <c r="B49" s="115">
        <v>201135</v>
      </c>
      <c r="C49" s="114">
        <v>101692</v>
      </c>
      <c r="D49" s="114">
        <v>99443</v>
      </c>
      <c r="E49" s="114">
        <v>138681</v>
      </c>
      <c r="F49" s="114">
        <v>62454</v>
      </c>
      <c r="G49" s="114">
        <v>22172</v>
      </c>
      <c r="H49" s="114">
        <v>67246</v>
      </c>
      <c r="I49" s="115">
        <v>55068</v>
      </c>
      <c r="J49" s="114">
        <v>31030</v>
      </c>
      <c r="K49" s="114">
        <v>24038</v>
      </c>
      <c r="L49" s="422">
        <v>12603</v>
      </c>
      <c r="M49" s="423">
        <v>12740</v>
      </c>
    </row>
    <row r="50" spans="1:17" ht="15" customHeight="1" x14ac:dyDescent="0.2">
      <c r="A50" s="421" t="s">
        <v>400</v>
      </c>
      <c r="B50" s="143">
        <v>201688</v>
      </c>
      <c r="C50" s="144">
        <v>102335</v>
      </c>
      <c r="D50" s="144">
        <v>99353</v>
      </c>
      <c r="E50" s="144">
        <v>139113</v>
      </c>
      <c r="F50" s="144">
        <v>62575</v>
      </c>
      <c r="G50" s="144">
        <v>21641</v>
      </c>
      <c r="H50" s="144">
        <v>68065</v>
      </c>
      <c r="I50" s="143">
        <v>53327</v>
      </c>
      <c r="J50" s="144">
        <v>29895</v>
      </c>
      <c r="K50" s="144">
        <v>23432</v>
      </c>
      <c r="L50" s="425">
        <v>15322</v>
      </c>
      <c r="M50" s="426">
        <v>15145</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1.5426131786692443</v>
      </c>
      <c r="C6" s="479">
        <f>'Tabelle 3.3'!J11</f>
        <v>-1.6234065711070527</v>
      </c>
      <c r="D6" s="480">
        <f t="shared" ref="D6:E9" si="0">IF(OR(AND(B6&gt;=-50,B6&lt;=50),ISNUMBER(B6)=FALSE),B6,"")</f>
        <v>1.5426131786692443</v>
      </c>
      <c r="E6" s="480">
        <f t="shared" si="0"/>
        <v>-1.6234065711070527</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1.5426131786692443</v>
      </c>
      <c r="C14" s="479">
        <f>'Tabelle 3.3'!J11</f>
        <v>-1.6234065711070527</v>
      </c>
      <c r="D14" s="480">
        <f>IF(OR(AND(B14&gt;=-50,B14&lt;=50),ISNUMBER(B14)=FALSE),B14,"")</f>
        <v>1.5426131786692443</v>
      </c>
      <c r="E14" s="480">
        <f>IF(OR(AND(C14&gt;=-50,C14&lt;=50),ISNUMBER(C14)=FALSE),C14,"")</f>
        <v>-1.6234065711070527</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206.9182389937107</v>
      </c>
      <c r="C15" s="479">
        <f>'Tabelle 3.3'!J12</f>
        <v>5.6838365896980463</v>
      </c>
      <c r="D15" s="480" t="str">
        <f t="shared" ref="D15:E45" si="3">IF(OR(AND(B15&gt;=-50,B15&lt;=50),ISNUMBER(B15)=FALSE),B15,"")</f>
        <v/>
      </c>
      <c r="E15" s="480">
        <f t="shared" si="3"/>
        <v>5.6838365896980463</v>
      </c>
      <c r="F15" s="475" t="str">
        <f t="shared" ref="F15:G45" si="4">IF(ISNUMBER(B15)=FALSE,"",IF(B15&lt;-50,"&lt; -50",IF(B15&gt;50,"&gt; 50","")))</f>
        <v>&gt; 50</v>
      </c>
      <c r="G15" s="475" t="str">
        <f t="shared" si="4"/>
        <v/>
      </c>
      <c r="H15" s="481">
        <f t="shared" ref="H15:I45" si="5">IF(B15&lt;-50,0.75,IF(B15&gt;50,-0.75,""))</f>
        <v>-0.75</v>
      </c>
      <c r="I15" s="481" t="str">
        <f t="shared" si="5"/>
        <v/>
      </c>
      <c r="J15" s="475">
        <f t="shared" ref="J15:J45" si="6">IF(OR(B15&lt;-50,B15&gt;50),N15,#N/A)</f>
        <v>15</v>
      </c>
      <c r="K15" s="475">
        <f t="shared" ref="K15:K45" si="7">IF(B15&lt;-50,-45,IF(B15&gt;50,45,#N/A))</f>
        <v>45</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2.8814359943316012</v>
      </c>
      <c r="C16" s="479">
        <f>'Tabelle 3.3'!J13</f>
        <v>-11.714285714285714</v>
      </c>
      <c r="D16" s="480">
        <f t="shared" si="3"/>
        <v>2.8814359943316012</v>
      </c>
      <c r="E16" s="480">
        <f t="shared" si="3"/>
        <v>-11.714285714285714</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-0.5211411379143609</v>
      </c>
      <c r="C17" s="479">
        <f>'Tabelle 3.3'!J14</f>
        <v>-8.1112984822934227</v>
      </c>
      <c r="D17" s="480">
        <f t="shared" si="3"/>
        <v>-0.5211411379143609</v>
      </c>
      <c r="E17" s="480">
        <f t="shared" si="3"/>
        <v>-8.1112984822934227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0.29329096908224367</v>
      </c>
      <c r="C18" s="479">
        <f>'Tabelle 3.3'!J15</f>
        <v>-5.0730519480519485</v>
      </c>
      <c r="D18" s="480">
        <f t="shared" si="3"/>
        <v>0.29329096908224367</v>
      </c>
      <c r="E18" s="480">
        <f t="shared" si="3"/>
        <v>-5.0730519480519485</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-0.65062638736509071</v>
      </c>
      <c r="C19" s="479">
        <f>'Tabelle 3.3'!J16</f>
        <v>-10.79646017699115</v>
      </c>
      <c r="D19" s="480">
        <f t="shared" si="3"/>
        <v>-0.65062638736509071</v>
      </c>
      <c r="E19" s="480">
        <f t="shared" si="3"/>
        <v>-10.79646017699115</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-0.70896845090393479</v>
      </c>
      <c r="C20" s="479">
        <f>'Tabelle 3.3'!J17</f>
        <v>-7.9563182527301093</v>
      </c>
      <c r="D20" s="480">
        <f t="shared" si="3"/>
        <v>-0.70896845090393479</v>
      </c>
      <c r="E20" s="480">
        <f t="shared" si="3"/>
        <v>-7.9563182527301093</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3.4917923901698456</v>
      </c>
      <c r="C21" s="479">
        <f>'Tabelle 3.3'!J18</f>
        <v>1.855507303592578</v>
      </c>
      <c r="D21" s="480">
        <f t="shared" si="3"/>
        <v>3.4917923901698456</v>
      </c>
      <c r="E21" s="480">
        <f t="shared" si="3"/>
        <v>1.855507303592578</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4.0450461640375934</v>
      </c>
      <c r="C22" s="479">
        <f>'Tabelle 3.3'!J19</f>
        <v>2.7013812492360345</v>
      </c>
      <c r="D22" s="480">
        <f t="shared" si="3"/>
        <v>4.0450461640375934</v>
      </c>
      <c r="E22" s="480">
        <f t="shared" si="3"/>
        <v>2.7013812492360345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-1.2061403508771931</v>
      </c>
      <c r="C23" s="479">
        <f>'Tabelle 3.3'!J20</f>
        <v>-2.2996057818659659</v>
      </c>
      <c r="D23" s="480">
        <f t="shared" si="3"/>
        <v>-1.2061403508771931</v>
      </c>
      <c r="E23" s="480">
        <f t="shared" si="3"/>
        <v>-2.2996057818659659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-0.94300083822296732</v>
      </c>
      <c r="C24" s="479">
        <f>'Tabelle 3.3'!J21</f>
        <v>-7.4546346248160864</v>
      </c>
      <c r="D24" s="480">
        <f t="shared" si="3"/>
        <v>-0.94300083822296732</v>
      </c>
      <c r="E24" s="480">
        <f t="shared" si="3"/>
        <v>-7.4546346248160864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-2.2435897435897436</v>
      </c>
      <c r="C25" s="479">
        <f>'Tabelle 3.3'!J22</f>
        <v>-4.8862115127175372</v>
      </c>
      <c r="D25" s="480">
        <f t="shared" si="3"/>
        <v>-2.2435897435897436</v>
      </c>
      <c r="E25" s="480">
        <f t="shared" si="3"/>
        <v>-4.8862115127175372</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-1.9815994338287333</v>
      </c>
      <c r="C26" s="479">
        <f>'Tabelle 3.3'!J23</f>
        <v>4.5009784735812133</v>
      </c>
      <c r="D26" s="480">
        <f t="shared" si="3"/>
        <v>-1.9815994338287333</v>
      </c>
      <c r="E26" s="480">
        <f t="shared" si="3"/>
        <v>4.5009784735812133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-1.1583011583011582</v>
      </c>
      <c r="C27" s="479">
        <f>'Tabelle 3.3'!J24</f>
        <v>-0.25026068821689262</v>
      </c>
      <c r="D27" s="480">
        <f t="shared" si="3"/>
        <v>-1.1583011583011582</v>
      </c>
      <c r="E27" s="480">
        <f t="shared" si="3"/>
        <v>-0.25026068821689262</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3.2040146689828219</v>
      </c>
      <c r="C28" s="479">
        <f>'Tabelle 3.3'!J25</f>
        <v>4.1427660930528996</v>
      </c>
      <c r="D28" s="480">
        <f t="shared" si="3"/>
        <v>3.2040146689828219</v>
      </c>
      <c r="E28" s="480">
        <f t="shared" si="3"/>
        <v>4.1427660930528996</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-25.653742110009016</v>
      </c>
      <c r="C29" s="479">
        <f>'Tabelle 3.3'!J26</f>
        <v>-7.5630252100840334</v>
      </c>
      <c r="D29" s="480">
        <f t="shared" si="3"/>
        <v>-25.653742110009016</v>
      </c>
      <c r="E29" s="480">
        <f t="shared" si="3"/>
        <v>-7.5630252100840334</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1.8940609951845906</v>
      </c>
      <c r="C30" s="479">
        <f>'Tabelle 3.3'!J27</f>
        <v>2.1468926553672318</v>
      </c>
      <c r="D30" s="480">
        <f t="shared" si="3"/>
        <v>1.8940609951845906</v>
      </c>
      <c r="E30" s="480">
        <f t="shared" si="3"/>
        <v>2.1468926553672318</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1.8141365736779052</v>
      </c>
      <c r="C31" s="479">
        <f>'Tabelle 3.3'!J28</f>
        <v>-3.9059799516073279</v>
      </c>
      <c r="D31" s="480">
        <f t="shared" si="3"/>
        <v>1.8141365736779052</v>
      </c>
      <c r="E31" s="480">
        <f t="shared" si="3"/>
        <v>-3.9059799516073279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2.8237715922312718</v>
      </c>
      <c r="C32" s="479">
        <f>'Tabelle 3.3'!J29</f>
        <v>2.1889720144084235</v>
      </c>
      <c r="D32" s="480">
        <f t="shared" si="3"/>
        <v>2.8237715922312718</v>
      </c>
      <c r="E32" s="480">
        <f t="shared" si="3"/>
        <v>2.1889720144084235</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2.1965137184397716</v>
      </c>
      <c r="C33" s="479">
        <f>'Tabelle 3.3'!J30</f>
        <v>-3.4074775201135825</v>
      </c>
      <c r="D33" s="480">
        <f t="shared" si="3"/>
        <v>2.1965137184397716</v>
      </c>
      <c r="E33" s="480">
        <f t="shared" si="3"/>
        <v>-3.4074775201135825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2.9014574140927931</v>
      </c>
      <c r="C34" s="479">
        <f>'Tabelle 3.3'!J31</f>
        <v>-2.6559798837026558</v>
      </c>
      <c r="D34" s="480">
        <f t="shared" si="3"/>
        <v>2.9014574140927931</v>
      </c>
      <c r="E34" s="480">
        <f t="shared" si="3"/>
        <v>-2.6559798837026558</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206.9182389937107</v>
      </c>
      <c r="C37" s="479">
        <f>'Tabelle 3.3'!J34</f>
        <v>5.6838365896980463</v>
      </c>
      <c r="D37" s="480" t="str">
        <f t="shared" si="3"/>
        <v/>
      </c>
      <c r="E37" s="480">
        <f t="shared" si="3"/>
        <v>5.6838365896980463</v>
      </c>
      <c r="F37" s="475" t="str">
        <f t="shared" si="4"/>
        <v>&gt; 50</v>
      </c>
      <c r="G37" s="475" t="str">
        <f t="shared" si="4"/>
        <v/>
      </c>
      <c r="H37" s="481">
        <f t="shared" si="5"/>
        <v>-0.75</v>
      </c>
      <c r="I37" s="481" t="str">
        <f t="shared" si="5"/>
        <v/>
      </c>
      <c r="J37" s="475">
        <f t="shared" si="6"/>
        <v>242</v>
      </c>
      <c r="K37" s="475">
        <f t="shared" si="7"/>
        <v>45</v>
      </c>
      <c r="L37" s="475" t="e">
        <f t="shared" si="8"/>
        <v>#N/A</v>
      </c>
      <c r="M37" s="475" t="e">
        <f t="shared" si="9"/>
        <v>#N/A</v>
      </c>
      <c r="N37" s="475">
        <v>242</v>
      </c>
    </row>
    <row r="38" spans="1:14" s="474" customFormat="1" ht="15" customHeight="1" x14ac:dyDescent="0.2">
      <c r="A38" s="474">
        <v>25</v>
      </c>
      <c r="B38" s="478">
        <f>'Tabelle 2.3'!J35</f>
        <v>0.20147456018687496</v>
      </c>
      <c r="C38" s="479">
        <f>'Tabelle 3.3'!J35</f>
        <v>-5.3897651197095202</v>
      </c>
      <c r="D38" s="480">
        <f t="shared" si="3"/>
        <v>0.20147456018687496</v>
      </c>
      <c r="E38" s="480">
        <f t="shared" si="3"/>
        <v>-5.3897651197095202</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1.2433200506595001</v>
      </c>
      <c r="C39" s="479">
        <f>'Tabelle 3.3'!J36</f>
        <v>-0.97477192121523049</v>
      </c>
      <c r="D39" s="480">
        <f t="shared" si="3"/>
        <v>1.2433200506595001</v>
      </c>
      <c r="E39" s="480">
        <f t="shared" si="3"/>
        <v>-0.97477192121523049</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1.2433200506595001</v>
      </c>
      <c r="C45" s="479">
        <f>'Tabelle 3.3'!J36</f>
        <v>-0.97477192121523049</v>
      </c>
      <c r="D45" s="480">
        <f t="shared" si="3"/>
        <v>1.2433200506595001</v>
      </c>
      <c r="E45" s="480">
        <f t="shared" si="3"/>
        <v>-0.97477192121523049</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176618</v>
      </c>
      <c r="C51" s="486">
        <v>32408</v>
      </c>
      <c r="D51" s="486">
        <v>19990</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177039</v>
      </c>
      <c r="C52" s="486">
        <v>33570</v>
      </c>
      <c r="D52" s="486">
        <v>20376</v>
      </c>
      <c r="E52" s="487">
        <f t="shared" ref="E52:G70" si="11">IF($A$51=37802,IF(COUNTBLANK(B$51:B$70)&gt;0,#N/A,B52/B$51*100),IF(COUNTBLANK(B$51:B$75)&gt;0,#N/A,B52/B$51*100))</f>
        <v>100.23836755030631</v>
      </c>
      <c r="F52" s="487">
        <f t="shared" si="11"/>
        <v>103.58553443594174</v>
      </c>
      <c r="G52" s="487">
        <f t="shared" si="11"/>
        <v>101.93096548274137</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179706</v>
      </c>
      <c r="C53" s="486">
        <v>32724</v>
      </c>
      <c r="D53" s="486">
        <v>21081</v>
      </c>
      <c r="E53" s="487">
        <f t="shared" si="11"/>
        <v>101.74840616471708</v>
      </c>
      <c r="F53" s="487">
        <f t="shared" si="11"/>
        <v>100.97506788447296</v>
      </c>
      <c r="G53" s="487">
        <f t="shared" si="11"/>
        <v>105.45772886443221</v>
      </c>
      <c r="H53" s="488">
        <f>IF(ISERROR(L53)=TRUE,IF(MONTH(A53)=MONTH(MAX(A$51:A$75)),A53,""),"")</f>
        <v>41883</v>
      </c>
      <c r="I53" s="487">
        <f t="shared" si="12"/>
        <v>101.74840616471708</v>
      </c>
      <c r="J53" s="487">
        <f t="shared" si="10"/>
        <v>100.97506788447296</v>
      </c>
      <c r="K53" s="487">
        <f t="shared" si="10"/>
        <v>105.45772886443221</v>
      </c>
      <c r="L53" s="487" t="e">
        <f t="shared" si="13"/>
        <v>#N/A</v>
      </c>
    </row>
    <row r="54" spans="1:14" ht="15" customHeight="1" x14ac:dyDescent="0.2">
      <c r="A54" s="489" t="s">
        <v>463</v>
      </c>
      <c r="B54" s="486">
        <v>180046</v>
      </c>
      <c r="C54" s="486">
        <v>33527</v>
      </c>
      <c r="D54" s="486">
        <v>21005</v>
      </c>
      <c r="E54" s="487">
        <f t="shared" si="11"/>
        <v>101.94091202482194</v>
      </c>
      <c r="F54" s="487">
        <f t="shared" si="11"/>
        <v>103.45285114786473</v>
      </c>
      <c r="G54" s="487">
        <f t="shared" si="11"/>
        <v>105.07753876938469</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180605</v>
      </c>
      <c r="C55" s="486">
        <v>32308</v>
      </c>
      <c r="D55" s="486">
        <v>20605</v>
      </c>
      <c r="E55" s="487">
        <f t="shared" si="11"/>
        <v>102.25741430658258</v>
      </c>
      <c r="F55" s="487">
        <f t="shared" si="11"/>
        <v>99.691434213774372</v>
      </c>
      <c r="G55" s="487">
        <f t="shared" si="11"/>
        <v>103.07653826913456</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181623</v>
      </c>
      <c r="C56" s="486">
        <v>33195</v>
      </c>
      <c r="D56" s="486">
        <v>20840</v>
      </c>
      <c r="E56" s="487">
        <f t="shared" si="11"/>
        <v>102.83379949948477</v>
      </c>
      <c r="F56" s="487">
        <f t="shared" si="11"/>
        <v>102.42841273759566</v>
      </c>
      <c r="G56" s="487">
        <f t="shared" si="11"/>
        <v>104.25212606303151</v>
      </c>
      <c r="H56" s="488" t="str">
        <f t="shared" si="14"/>
        <v/>
      </c>
      <c r="I56" s="487" t="str">
        <f t="shared" si="12"/>
        <v/>
      </c>
      <c r="J56" s="487" t="str">
        <f t="shared" si="10"/>
        <v/>
      </c>
      <c r="K56" s="487" t="str">
        <f t="shared" si="10"/>
        <v/>
      </c>
      <c r="L56" s="487" t="e">
        <f t="shared" si="13"/>
        <v>#N/A</v>
      </c>
    </row>
    <row r="57" spans="1:14" ht="15" customHeight="1" x14ac:dyDescent="0.2">
      <c r="A57" s="489">
        <v>42248</v>
      </c>
      <c r="B57" s="486">
        <v>184632</v>
      </c>
      <c r="C57" s="486">
        <v>32005</v>
      </c>
      <c r="D57" s="486">
        <v>21332</v>
      </c>
      <c r="E57" s="487">
        <f t="shared" si="11"/>
        <v>104.53747636141277</v>
      </c>
      <c r="F57" s="487">
        <f t="shared" si="11"/>
        <v>98.756479881510742</v>
      </c>
      <c r="G57" s="487">
        <f t="shared" si="11"/>
        <v>106.71335667833917</v>
      </c>
      <c r="H57" s="488">
        <f t="shared" si="14"/>
        <v>42248</v>
      </c>
      <c r="I57" s="487">
        <f t="shared" si="12"/>
        <v>104.53747636141277</v>
      </c>
      <c r="J57" s="487">
        <f t="shared" si="10"/>
        <v>98.756479881510742</v>
      </c>
      <c r="K57" s="487">
        <f t="shared" si="10"/>
        <v>106.71335667833917</v>
      </c>
      <c r="L57" s="487" t="e">
        <f t="shared" si="13"/>
        <v>#N/A</v>
      </c>
    </row>
    <row r="58" spans="1:14" ht="15" customHeight="1" x14ac:dyDescent="0.2">
      <c r="A58" s="489" t="s">
        <v>466</v>
      </c>
      <c r="B58" s="486">
        <v>184853</v>
      </c>
      <c r="C58" s="486">
        <v>32604</v>
      </c>
      <c r="D58" s="486">
        <v>21302</v>
      </c>
      <c r="E58" s="487">
        <f t="shared" si="11"/>
        <v>104.66260517048092</v>
      </c>
      <c r="F58" s="487">
        <f t="shared" si="11"/>
        <v>100.60478894100223</v>
      </c>
      <c r="G58" s="487">
        <f t="shared" si="11"/>
        <v>106.56328164082041</v>
      </c>
      <c r="H58" s="488" t="str">
        <f t="shared" si="14"/>
        <v/>
      </c>
      <c r="I58" s="487" t="str">
        <f t="shared" si="12"/>
        <v/>
      </c>
      <c r="J58" s="487" t="str">
        <f t="shared" si="10"/>
        <v/>
      </c>
      <c r="K58" s="487" t="str">
        <f t="shared" si="10"/>
        <v/>
      </c>
      <c r="L58" s="487" t="e">
        <f t="shared" si="13"/>
        <v>#N/A</v>
      </c>
    </row>
    <row r="59" spans="1:14" ht="15" customHeight="1" x14ac:dyDescent="0.2">
      <c r="A59" s="489" t="s">
        <v>467</v>
      </c>
      <c r="B59" s="486">
        <v>185003</v>
      </c>
      <c r="C59" s="486">
        <v>31849</v>
      </c>
      <c r="D59" s="486">
        <v>21174</v>
      </c>
      <c r="E59" s="487">
        <f t="shared" si="11"/>
        <v>104.74753422640954</v>
      </c>
      <c r="F59" s="487">
        <f t="shared" si="11"/>
        <v>98.275117254998761</v>
      </c>
      <c r="G59" s="487">
        <f t="shared" si="11"/>
        <v>105.92296148074037</v>
      </c>
      <c r="H59" s="488" t="str">
        <f t="shared" si="14"/>
        <v/>
      </c>
      <c r="I59" s="487" t="str">
        <f t="shared" si="12"/>
        <v/>
      </c>
      <c r="J59" s="487" t="str">
        <f t="shared" si="10"/>
        <v/>
      </c>
      <c r="K59" s="487" t="str">
        <f t="shared" si="10"/>
        <v/>
      </c>
      <c r="L59" s="487" t="e">
        <f t="shared" si="13"/>
        <v>#N/A</v>
      </c>
    </row>
    <row r="60" spans="1:14" ht="15" customHeight="1" x14ac:dyDescent="0.2">
      <c r="A60" s="489" t="s">
        <v>468</v>
      </c>
      <c r="B60" s="486">
        <v>186427</v>
      </c>
      <c r="C60" s="486">
        <v>32629</v>
      </c>
      <c r="D60" s="486">
        <v>21289</v>
      </c>
      <c r="E60" s="487">
        <f t="shared" si="11"/>
        <v>105.55379406402518</v>
      </c>
      <c r="F60" s="487">
        <f t="shared" si="11"/>
        <v>100.68193038755864</v>
      </c>
      <c r="G60" s="487">
        <f t="shared" si="11"/>
        <v>106.49824912456228</v>
      </c>
      <c r="H60" s="488" t="str">
        <f t="shared" si="14"/>
        <v/>
      </c>
      <c r="I60" s="487" t="str">
        <f t="shared" si="12"/>
        <v/>
      </c>
      <c r="J60" s="487" t="str">
        <f t="shared" si="10"/>
        <v/>
      </c>
      <c r="K60" s="487" t="str">
        <f t="shared" si="10"/>
        <v/>
      </c>
      <c r="L60" s="487" t="e">
        <f t="shared" si="13"/>
        <v>#N/A</v>
      </c>
    </row>
    <row r="61" spans="1:14" ht="15" customHeight="1" x14ac:dyDescent="0.2">
      <c r="A61" s="489">
        <v>42614</v>
      </c>
      <c r="B61" s="486">
        <v>189483</v>
      </c>
      <c r="C61" s="486">
        <v>31458</v>
      </c>
      <c r="D61" s="486">
        <v>21642</v>
      </c>
      <c r="E61" s="487">
        <f t="shared" si="11"/>
        <v>107.28408203014415</v>
      </c>
      <c r="F61" s="487">
        <f t="shared" si="11"/>
        <v>97.06862503085658</v>
      </c>
      <c r="G61" s="487">
        <f t="shared" si="11"/>
        <v>108.26413206603303</v>
      </c>
      <c r="H61" s="488">
        <f t="shared" si="14"/>
        <v>42614</v>
      </c>
      <c r="I61" s="487">
        <f t="shared" si="12"/>
        <v>107.28408203014415</v>
      </c>
      <c r="J61" s="487">
        <f t="shared" si="10"/>
        <v>97.06862503085658</v>
      </c>
      <c r="K61" s="487">
        <f t="shared" si="10"/>
        <v>108.26413206603303</v>
      </c>
      <c r="L61" s="487" t="e">
        <f t="shared" si="13"/>
        <v>#N/A</v>
      </c>
    </row>
    <row r="62" spans="1:14" ht="15" customHeight="1" x14ac:dyDescent="0.2">
      <c r="A62" s="489" t="s">
        <v>469</v>
      </c>
      <c r="B62" s="486">
        <v>189900</v>
      </c>
      <c r="C62" s="486">
        <v>32227</v>
      </c>
      <c r="D62" s="486">
        <v>21496</v>
      </c>
      <c r="E62" s="487">
        <f t="shared" si="11"/>
        <v>107.5201848056257</v>
      </c>
      <c r="F62" s="487">
        <f t="shared" si="11"/>
        <v>99.441495926931623</v>
      </c>
      <c r="G62" s="487">
        <f t="shared" si="11"/>
        <v>107.53376688344171</v>
      </c>
      <c r="H62" s="488" t="str">
        <f t="shared" si="14"/>
        <v/>
      </c>
      <c r="I62" s="487" t="str">
        <f t="shared" si="12"/>
        <v/>
      </c>
      <c r="J62" s="487" t="str">
        <f t="shared" si="10"/>
        <v/>
      </c>
      <c r="K62" s="487" t="str">
        <f t="shared" si="10"/>
        <v/>
      </c>
      <c r="L62" s="487" t="e">
        <f t="shared" si="13"/>
        <v>#N/A</v>
      </c>
    </row>
    <row r="63" spans="1:14" ht="15" customHeight="1" x14ac:dyDescent="0.2">
      <c r="A63" s="489" t="s">
        <v>470</v>
      </c>
      <c r="B63" s="486">
        <v>189970</v>
      </c>
      <c r="C63" s="486">
        <v>31636</v>
      </c>
      <c r="D63" s="486">
        <v>21512</v>
      </c>
      <c r="E63" s="487">
        <f t="shared" si="11"/>
        <v>107.55981836505906</v>
      </c>
      <c r="F63" s="487">
        <f t="shared" si="11"/>
        <v>97.617872130338185</v>
      </c>
      <c r="G63" s="487">
        <f t="shared" si="11"/>
        <v>107.61380690345173</v>
      </c>
      <c r="H63" s="488" t="str">
        <f t="shared" si="14"/>
        <v/>
      </c>
      <c r="I63" s="487" t="str">
        <f t="shared" si="12"/>
        <v/>
      </c>
      <c r="J63" s="487" t="str">
        <f t="shared" si="10"/>
        <v/>
      </c>
      <c r="K63" s="487" t="str">
        <f t="shared" si="10"/>
        <v/>
      </c>
      <c r="L63" s="487" t="e">
        <f t="shared" si="13"/>
        <v>#N/A</v>
      </c>
    </row>
    <row r="64" spans="1:14" ht="15" customHeight="1" x14ac:dyDescent="0.2">
      <c r="A64" s="489" t="s">
        <v>471</v>
      </c>
      <c r="B64" s="486">
        <v>191271</v>
      </c>
      <c r="C64" s="486">
        <v>32365</v>
      </c>
      <c r="D64" s="486">
        <v>21892</v>
      </c>
      <c r="E64" s="487">
        <f t="shared" si="11"/>
        <v>108.29643637681323</v>
      </c>
      <c r="F64" s="487">
        <f t="shared" si="11"/>
        <v>99.867316711922982</v>
      </c>
      <c r="G64" s="487">
        <f t="shared" si="11"/>
        <v>109.51475737868934</v>
      </c>
      <c r="H64" s="488" t="str">
        <f t="shared" si="14"/>
        <v/>
      </c>
      <c r="I64" s="487" t="str">
        <f t="shared" si="12"/>
        <v/>
      </c>
      <c r="J64" s="487" t="str">
        <f t="shared" si="10"/>
        <v/>
      </c>
      <c r="K64" s="487" t="str">
        <f t="shared" si="10"/>
        <v/>
      </c>
      <c r="L64" s="487" t="e">
        <f t="shared" si="13"/>
        <v>#N/A</v>
      </c>
    </row>
    <row r="65" spans="1:12" ht="15" customHeight="1" x14ac:dyDescent="0.2">
      <c r="A65" s="489">
        <v>42979</v>
      </c>
      <c r="B65" s="486">
        <v>194272</v>
      </c>
      <c r="C65" s="486">
        <v>31214</v>
      </c>
      <c r="D65" s="486">
        <v>22576</v>
      </c>
      <c r="E65" s="487">
        <f t="shared" si="11"/>
        <v>109.9955836890917</v>
      </c>
      <c r="F65" s="487">
        <f t="shared" si="11"/>
        <v>96.315724512466062</v>
      </c>
      <c r="G65" s="487">
        <f t="shared" si="11"/>
        <v>112.93646823411704</v>
      </c>
      <c r="H65" s="488">
        <f t="shared" si="14"/>
        <v>42979</v>
      </c>
      <c r="I65" s="487">
        <f t="shared" si="12"/>
        <v>109.9955836890917</v>
      </c>
      <c r="J65" s="487">
        <f t="shared" si="10"/>
        <v>96.315724512466062</v>
      </c>
      <c r="K65" s="487">
        <f t="shared" si="10"/>
        <v>112.93646823411704</v>
      </c>
      <c r="L65" s="487" t="e">
        <f t="shared" si="13"/>
        <v>#N/A</v>
      </c>
    </row>
    <row r="66" spans="1:12" ht="15" customHeight="1" x14ac:dyDescent="0.2">
      <c r="A66" s="489" t="s">
        <v>472</v>
      </c>
      <c r="B66" s="486">
        <v>195049</v>
      </c>
      <c r="C66" s="486">
        <v>31609</v>
      </c>
      <c r="D66" s="486">
        <v>22576</v>
      </c>
      <c r="E66" s="487">
        <f t="shared" si="11"/>
        <v>110.43551619880193</v>
      </c>
      <c r="F66" s="487">
        <f t="shared" si="11"/>
        <v>97.534559368057273</v>
      </c>
      <c r="G66" s="487">
        <f t="shared" si="11"/>
        <v>112.93646823411704</v>
      </c>
      <c r="H66" s="488" t="str">
        <f t="shared" si="14"/>
        <v/>
      </c>
      <c r="I66" s="487" t="str">
        <f t="shared" si="12"/>
        <v/>
      </c>
      <c r="J66" s="487" t="str">
        <f t="shared" si="10"/>
        <v/>
      </c>
      <c r="K66" s="487" t="str">
        <f t="shared" si="10"/>
        <v/>
      </c>
      <c r="L66" s="487" t="e">
        <f t="shared" si="13"/>
        <v>#N/A</v>
      </c>
    </row>
    <row r="67" spans="1:12" ht="15" customHeight="1" x14ac:dyDescent="0.2">
      <c r="A67" s="489" t="s">
        <v>473</v>
      </c>
      <c r="B67" s="486">
        <v>194611</v>
      </c>
      <c r="C67" s="486">
        <v>31220</v>
      </c>
      <c r="D67" s="486">
        <v>22393</v>
      </c>
      <c r="E67" s="487">
        <f t="shared" si="11"/>
        <v>110.18752335549038</v>
      </c>
      <c r="F67" s="487">
        <f t="shared" si="11"/>
        <v>96.334238459639593</v>
      </c>
      <c r="G67" s="487">
        <f t="shared" si="11"/>
        <v>112.02101050525262</v>
      </c>
      <c r="H67" s="488" t="str">
        <f t="shared" si="14"/>
        <v/>
      </c>
      <c r="I67" s="487" t="str">
        <f t="shared" si="12"/>
        <v/>
      </c>
      <c r="J67" s="487" t="str">
        <f t="shared" si="12"/>
        <v/>
      </c>
      <c r="K67" s="487" t="str">
        <f t="shared" si="12"/>
        <v/>
      </c>
      <c r="L67" s="487" t="e">
        <f t="shared" si="13"/>
        <v>#N/A</v>
      </c>
    </row>
    <row r="68" spans="1:12" ht="15" customHeight="1" x14ac:dyDescent="0.2">
      <c r="A68" s="489" t="s">
        <v>474</v>
      </c>
      <c r="B68" s="486">
        <v>195781</v>
      </c>
      <c r="C68" s="486">
        <v>31938</v>
      </c>
      <c r="D68" s="486">
        <v>22929</v>
      </c>
      <c r="E68" s="487">
        <f t="shared" si="11"/>
        <v>110.84996999173357</v>
      </c>
      <c r="F68" s="487">
        <f t="shared" si="11"/>
        <v>98.549740804739571</v>
      </c>
      <c r="G68" s="487">
        <f t="shared" si="11"/>
        <v>114.70235117558781</v>
      </c>
      <c r="H68" s="488" t="str">
        <f t="shared" si="14"/>
        <v/>
      </c>
      <c r="I68" s="487" t="str">
        <f t="shared" si="12"/>
        <v/>
      </c>
      <c r="J68" s="487" t="str">
        <f t="shared" si="12"/>
        <v/>
      </c>
      <c r="K68" s="487" t="str">
        <f t="shared" si="12"/>
        <v/>
      </c>
      <c r="L68" s="487" t="e">
        <f t="shared" si="13"/>
        <v>#N/A</v>
      </c>
    </row>
    <row r="69" spans="1:12" ht="15" customHeight="1" x14ac:dyDescent="0.2">
      <c r="A69" s="489">
        <v>43344</v>
      </c>
      <c r="B69" s="486">
        <v>198702</v>
      </c>
      <c r="C69" s="486">
        <v>30567</v>
      </c>
      <c r="D69" s="486">
        <v>23479</v>
      </c>
      <c r="E69" s="487">
        <f t="shared" si="11"/>
        <v>112.50382180751679</v>
      </c>
      <c r="F69" s="487">
        <f t="shared" si="11"/>
        <v>94.319303875586286</v>
      </c>
      <c r="G69" s="487">
        <f t="shared" si="11"/>
        <v>117.45372686343171</v>
      </c>
      <c r="H69" s="488">
        <f t="shared" si="14"/>
        <v>43344</v>
      </c>
      <c r="I69" s="487">
        <f t="shared" si="12"/>
        <v>112.50382180751679</v>
      </c>
      <c r="J69" s="487">
        <f t="shared" si="12"/>
        <v>94.319303875586286</v>
      </c>
      <c r="K69" s="487">
        <f t="shared" si="12"/>
        <v>117.45372686343171</v>
      </c>
      <c r="L69" s="487" t="e">
        <f t="shared" si="13"/>
        <v>#N/A</v>
      </c>
    </row>
    <row r="70" spans="1:12" ht="15" customHeight="1" x14ac:dyDescent="0.2">
      <c r="A70" s="489" t="s">
        <v>475</v>
      </c>
      <c r="B70" s="486">
        <v>198916</v>
      </c>
      <c r="C70" s="486">
        <v>31673</v>
      </c>
      <c r="D70" s="486">
        <v>23461</v>
      </c>
      <c r="E70" s="487">
        <f t="shared" si="11"/>
        <v>112.6249872606416</v>
      </c>
      <c r="F70" s="487">
        <f t="shared" si="11"/>
        <v>97.732041471241672</v>
      </c>
      <c r="G70" s="487">
        <f t="shared" si="11"/>
        <v>117.36368184092045</v>
      </c>
      <c r="H70" s="488" t="str">
        <f t="shared" si="14"/>
        <v/>
      </c>
      <c r="I70" s="487" t="str">
        <f t="shared" si="12"/>
        <v/>
      </c>
      <c r="J70" s="487" t="str">
        <f t="shared" si="12"/>
        <v/>
      </c>
      <c r="K70" s="487" t="str">
        <f t="shared" si="12"/>
        <v/>
      </c>
      <c r="L70" s="487" t="e">
        <f t="shared" si="13"/>
        <v>#N/A</v>
      </c>
    </row>
    <row r="71" spans="1:12" ht="15" customHeight="1" x14ac:dyDescent="0.2">
      <c r="A71" s="489" t="s">
        <v>476</v>
      </c>
      <c r="B71" s="486">
        <v>198624</v>
      </c>
      <c r="C71" s="486">
        <v>31007</v>
      </c>
      <c r="D71" s="486">
        <v>23200</v>
      </c>
      <c r="E71" s="490">
        <f t="shared" ref="E71:G75" si="15">IF($A$51=37802,IF(COUNTBLANK(B$51:B$70)&gt;0,#N/A,IF(ISBLANK(B71)=FALSE,B71/B$51*100,#N/A)),IF(COUNTBLANK(B$51:B$75)&gt;0,#N/A,B71/B$51*100))</f>
        <v>112.45965869843391</v>
      </c>
      <c r="F71" s="490">
        <f t="shared" si="15"/>
        <v>95.676993334979016</v>
      </c>
      <c r="G71" s="490">
        <f t="shared" si="15"/>
        <v>116.05802901450726</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199009</v>
      </c>
      <c r="C72" s="486">
        <v>31885</v>
      </c>
      <c r="D72" s="486">
        <v>23605</v>
      </c>
      <c r="E72" s="490">
        <f t="shared" si="15"/>
        <v>112.67764327531735</v>
      </c>
      <c r="F72" s="490">
        <f t="shared" si="15"/>
        <v>98.386200938039991</v>
      </c>
      <c r="G72" s="490">
        <f t="shared" si="15"/>
        <v>118.0840420210105</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201284</v>
      </c>
      <c r="C73" s="486">
        <v>30558</v>
      </c>
      <c r="D73" s="486">
        <v>24205</v>
      </c>
      <c r="E73" s="490">
        <f t="shared" si="15"/>
        <v>113.96573395690133</v>
      </c>
      <c r="F73" s="490">
        <f t="shared" si="15"/>
        <v>94.291532954825968</v>
      </c>
      <c r="G73" s="490">
        <f t="shared" si="15"/>
        <v>121.0855427713857</v>
      </c>
      <c r="H73" s="491">
        <f>IF(A$51=37802,IF(ISERROR(L73)=TRUE,IF(ISBLANK(A73)=FALSE,IF(MONTH(A73)=MONTH(MAX(A$51:A$75)),A73,""),""),""),IF(ISERROR(L73)=TRUE,IF(MONTH(A73)=MONTH(MAX(A$51:A$75)),A73,""),""))</f>
        <v>43709</v>
      </c>
      <c r="I73" s="487">
        <f t="shared" si="12"/>
        <v>113.96573395690133</v>
      </c>
      <c r="J73" s="487">
        <f t="shared" si="12"/>
        <v>94.291532954825968</v>
      </c>
      <c r="K73" s="487">
        <f t="shared" si="12"/>
        <v>121.0855427713857</v>
      </c>
      <c r="L73" s="487" t="e">
        <f t="shared" si="13"/>
        <v>#N/A</v>
      </c>
    </row>
    <row r="74" spans="1:12" ht="15" customHeight="1" x14ac:dyDescent="0.2">
      <c r="A74" s="489" t="s">
        <v>478</v>
      </c>
      <c r="B74" s="486">
        <v>201135</v>
      </c>
      <c r="C74" s="486">
        <v>31030</v>
      </c>
      <c r="D74" s="486">
        <v>24038</v>
      </c>
      <c r="E74" s="490">
        <f t="shared" si="15"/>
        <v>113.88137109467891</v>
      </c>
      <c r="F74" s="490">
        <f t="shared" si="15"/>
        <v>95.747963465810912</v>
      </c>
      <c r="G74" s="490">
        <f t="shared" si="15"/>
        <v>120.25012506253125</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201688</v>
      </c>
      <c r="C75" s="492">
        <v>29895</v>
      </c>
      <c r="D75" s="492">
        <v>23432</v>
      </c>
      <c r="E75" s="490">
        <f t="shared" si="15"/>
        <v>114.1944762142024</v>
      </c>
      <c r="F75" s="490">
        <f t="shared" si="15"/>
        <v>92.245741792150085</v>
      </c>
      <c r="G75" s="490">
        <f t="shared" si="15"/>
        <v>117.21860930465233</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113.96573395690133</v>
      </c>
      <c r="J77" s="487">
        <f>IF(J75&lt;&gt;"",J75,IF(J74&lt;&gt;"",J74,IF(J73&lt;&gt;"",J73,IF(J72&lt;&gt;"",J72,IF(J71&lt;&gt;"",J71,IF(J70&lt;&gt;"",J70,""))))))</f>
        <v>94.291532954825968</v>
      </c>
      <c r="K77" s="487">
        <f>IF(K75&lt;&gt;"",K75,IF(K74&lt;&gt;"",K74,IF(K73&lt;&gt;"",K73,IF(K72&lt;&gt;"",K72,IF(K71&lt;&gt;"",K71,IF(K70&lt;&gt;"",K70,""))))))</f>
        <v>121.0855427713857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+14,0%</v>
      </c>
      <c r="J79" s="487" t="str">
        <f>"GeB - ausschließlich: "&amp;IF(J77&gt;100,"+","")&amp;TEXT(J77-100,"0,0")&amp;"%"</f>
        <v>GeB - ausschließlich: -5,7%</v>
      </c>
      <c r="K79" s="487" t="str">
        <f>"GeB - im Nebenjob: "&amp;IF(K77&gt;100,"+","")&amp;TEXT(K77-100,"0,0")&amp;"%"</f>
        <v>GeB - im Nebenjob: +21,1%</v>
      </c>
    </row>
    <row r="81" spans="9:9" ht="15" customHeight="1" x14ac:dyDescent="0.2">
      <c r="I81" s="487" t="str">
        <f>IF(ISERROR(HLOOKUP(1,I$78:K$79,2,FALSE)),"",HLOOKUP(1,I$78:K$79,2,FALSE))</f>
        <v>GeB - im Nebenjob: +21,1%</v>
      </c>
    </row>
    <row r="82" spans="9:9" ht="15" customHeight="1" x14ac:dyDescent="0.2">
      <c r="I82" s="487" t="str">
        <f>IF(ISERROR(HLOOKUP(2,I$78:K$79,2,FALSE)),"",HLOOKUP(2,I$78:K$79,2,FALSE))</f>
        <v>SvB: +14,0%</v>
      </c>
    </row>
    <row r="83" spans="9:9" ht="15" customHeight="1" x14ac:dyDescent="0.2">
      <c r="I83" s="487" t="str">
        <f>IF(ISERROR(HLOOKUP(3,I$78:K$79,2,FALSE)),"",HLOOKUP(3,I$78:K$79,2,FALSE))</f>
        <v>GeB - ausschließlich: -5,7%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201688</v>
      </c>
      <c r="E12" s="114">
        <v>201135</v>
      </c>
      <c r="F12" s="114">
        <v>201284</v>
      </c>
      <c r="G12" s="114">
        <v>199009</v>
      </c>
      <c r="H12" s="114">
        <v>198624</v>
      </c>
      <c r="I12" s="115">
        <v>3064</v>
      </c>
      <c r="J12" s="116">
        <v>1.5426131786692443</v>
      </c>
      <c r="N12" s="117"/>
    </row>
    <row r="13" spans="1:15" s="110" customFormat="1" ht="13.5" customHeight="1" x14ac:dyDescent="0.2">
      <c r="A13" s="118" t="s">
        <v>105</v>
      </c>
      <c r="B13" s="119" t="s">
        <v>106</v>
      </c>
      <c r="C13" s="113">
        <v>50.73926064019674</v>
      </c>
      <c r="D13" s="114">
        <v>102335</v>
      </c>
      <c r="E13" s="114">
        <v>101692</v>
      </c>
      <c r="F13" s="114">
        <v>102013</v>
      </c>
      <c r="G13" s="114">
        <v>100722</v>
      </c>
      <c r="H13" s="114">
        <v>100396</v>
      </c>
      <c r="I13" s="115">
        <v>1939</v>
      </c>
      <c r="J13" s="116">
        <v>1.9313518466871189</v>
      </c>
    </row>
    <row r="14" spans="1:15" s="110" customFormat="1" ht="13.5" customHeight="1" x14ac:dyDescent="0.2">
      <c r="A14" s="120"/>
      <c r="B14" s="119" t="s">
        <v>107</v>
      </c>
      <c r="C14" s="113">
        <v>49.26073935980326</v>
      </c>
      <c r="D14" s="114">
        <v>99353</v>
      </c>
      <c r="E14" s="114">
        <v>99443</v>
      </c>
      <c r="F14" s="114">
        <v>99271</v>
      </c>
      <c r="G14" s="114">
        <v>98287</v>
      </c>
      <c r="H14" s="114">
        <v>98228</v>
      </c>
      <c r="I14" s="115">
        <v>1125</v>
      </c>
      <c r="J14" s="116">
        <v>1.1452946206784216</v>
      </c>
    </row>
    <row r="15" spans="1:15" s="110" customFormat="1" ht="13.5" customHeight="1" x14ac:dyDescent="0.2">
      <c r="A15" s="118" t="s">
        <v>105</v>
      </c>
      <c r="B15" s="121" t="s">
        <v>108</v>
      </c>
      <c r="C15" s="113">
        <v>10.729939312204991</v>
      </c>
      <c r="D15" s="114">
        <v>21641</v>
      </c>
      <c r="E15" s="114">
        <v>22172</v>
      </c>
      <c r="F15" s="114">
        <v>22401</v>
      </c>
      <c r="G15" s="114">
        <v>21056</v>
      </c>
      <c r="H15" s="114">
        <v>21603</v>
      </c>
      <c r="I15" s="115">
        <v>38</v>
      </c>
      <c r="J15" s="116">
        <v>0.17590149516270889</v>
      </c>
    </row>
    <row r="16" spans="1:15" s="110" customFormat="1" ht="13.5" customHeight="1" x14ac:dyDescent="0.2">
      <c r="A16" s="118"/>
      <c r="B16" s="121" t="s">
        <v>109</v>
      </c>
      <c r="C16" s="113">
        <v>67.621276426956484</v>
      </c>
      <c r="D16" s="114">
        <v>136384</v>
      </c>
      <c r="E16" s="114">
        <v>136114</v>
      </c>
      <c r="F16" s="114">
        <v>136435</v>
      </c>
      <c r="G16" s="114">
        <v>136278</v>
      </c>
      <c r="H16" s="114">
        <v>136130</v>
      </c>
      <c r="I16" s="115">
        <v>254</v>
      </c>
      <c r="J16" s="116">
        <v>0.18658635128186293</v>
      </c>
    </row>
    <row r="17" spans="1:10" s="110" customFormat="1" ht="13.5" customHeight="1" x14ac:dyDescent="0.2">
      <c r="A17" s="118"/>
      <c r="B17" s="121" t="s">
        <v>110</v>
      </c>
      <c r="C17" s="113">
        <v>20.388917535996192</v>
      </c>
      <c r="D17" s="114">
        <v>41122</v>
      </c>
      <c r="E17" s="114">
        <v>40321</v>
      </c>
      <c r="F17" s="114">
        <v>39987</v>
      </c>
      <c r="G17" s="114">
        <v>39310</v>
      </c>
      <c r="H17" s="114">
        <v>38640</v>
      </c>
      <c r="I17" s="115">
        <v>2482</v>
      </c>
      <c r="J17" s="116">
        <v>6.4233954451345756</v>
      </c>
    </row>
    <row r="18" spans="1:10" s="110" customFormat="1" ht="13.5" customHeight="1" x14ac:dyDescent="0.2">
      <c r="A18" s="120"/>
      <c r="B18" s="121" t="s">
        <v>111</v>
      </c>
      <c r="C18" s="113">
        <v>1.2598667248423308</v>
      </c>
      <c r="D18" s="114">
        <v>2541</v>
      </c>
      <c r="E18" s="114">
        <v>2528</v>
      </c>
      <c r="F18" s="114">
        <v>2461</v>
      </c>
      <c r="G18" s="114">
        <v>2365</v>
      </c>
      <c r="H18" s="114">
        <v>2251</v>
      </c>
      <c r="I18" s="115">
        <v>290</v>
      </c>
      <c r="J18" s="116">
        <v>12.883163038649489</v>
      </c>
    </row>
    <row r="19" spans="1:10" s="110" customFormat="1" ht="13.5" customHeight="1" x14ac:dyDescent="0.2">
      <c r="A19" s="120"/>
      <c r="B19" s="121" t="s">
        <v>112</v>
      </c>
      <c r="C19" s="113">
        <v>0.39813970092419976</v>
      </c>
      <c r="D19" s="114">
        <v>803</v>
      </c>
      <c r="E19" s="114">
        <v>774</v>
      </c>
      <c r="F19" s="114">
        <v>762</v>
      </c>
      <c r="G19" s="114">
        <v>653</v>
      </c>
      <c r="H19" s="114">
        <v>595</v>
      </c>
      <c r="I19" s="115">
        <v>208</v>
      </c>
      <c r="J19" s="116">
        <v>34.957983193277308</v>
      </c>
    </row>
    <row r="20" spans="1:10" s="110" customFormat="1" ht="13.5" customHeight="1" x14ac:dyDescent="0.2">
      <c r="A20" s="118" t="s">
        <v>113</v>
      </c>
      <c r="B20" s="122" t="s">
        <v>114</v>
      </c>
      <c r="C20" s="113">
        <v>68.974356431716316</v>
      </c>
      <c r="D20" s="114">
        <v>139113</v>
      </c>
      <c r="E20" s="114">
        <v>138681</v>
      </c>
      <c r="F20" s="114">
        <v>139438</v>
      </c>
      <c r="G20" s="114">
        <v>137608</v>
      </c>
      <c r="H20" s="114">
        <v>137832</v>
      </c>
      <c r="I20" s="115">
        <v>1281</v>
      </c>
      <c r="J20" s="116">
        <v>0.92939230367403791</v>
      </c>
    </row>
    <row r="21" spans="1:10" s="110" customFormat="1" ht="13.5" customHeight="1" x14ac:dyDescent="0.2">
      <c r="A21" s="120"/>
      <c r="B21" s="122" t="s">
        <v>115</v>
      </c>
      <c r="C21" s="113">
        <v>31.025643568283687</v>
      </c>
      <c r="D21" s="114">
        <v>62575</v>
      </c>
      <c r="E21" s="114">
        <v>62454</v>
      </c>
      <c r="F21" s="114">
        <v>61846</v>
      </c>
      <c r="G21" s="114">
        <v>61401</v>
      </c>
      <c r="H21" s="114">
        <v>60792</v>
      </c>
      <c r="I21" s="115">
        <v>1783</v>
      </c>
      <c r="J21" s="116">
        <v>2.9329517041716016</v>
      </c>
    </row>
    <row r="22" spans="1:10" s="110" customFormat="1" ht="13.5" customHeight="1" x14ac:dyDescent="0.2">
      <c r="A22" s="118" t="s">
        <v>113</v>
      </c>
      <c r="B22" s="122" t="s">
        <v>116</v>
      </c>
      <c r="C22" s="113">
        <v>83.701063028043308</v>
      </c>
      <c r="D22" s="114">
        <v>168815</v>
      </c>
      <c r="E22" s="114">
        <v>168595</v>
      </c>
      <c r="F22" s="114">
        <v>168816</v>
      </c>
      <c r="G22" s="114">
        <v>167109</v>
      </c>
      <c r="H22" s="114">
        <v>167213</v>
      </c>
      <c r="I22" s="115">
        <v>1602</v>
      </c>
      <c r="J22" s="116">
        <v>0.95805948102121241</v>
      </c>
    </row>
    <row r="23" spans="1:10" s="110" customFormat="1" ht="13.5" customHeight="1" x14ac:dyDescent="0.2">
      <c r="A23" s="123"/>
      <c r="B23" s="124" t="s">
        <v>117</v>
      </c>
      <c r="C23" s="125">
        <v>16.264229899646981</v>
      </c>
      <c r="D23" s="114">
        <v>32803</v>
      </c>
      <c r="E23" s="114">
        <v>32465</v>
      </c>
      <c r="F23" s="114">
        <v>32398</v>
      </c>
      <c r="G23" s="114">
        <v>31819</v>
      </c>
      <c r="H23" s="114">
        <v>31330</v>
      </c>
      <c r="I23" s="115">
        <v>1473</v>
      </c>
      <c r="J23" s="116">
        <v>4.7015639961698055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53327</v>
      </c>
      <c r="E26" s="114">
        <v>55068</v>
      </c>
      <c r="F26" s="114">
        <v>54763</v>
      </c>
      <c r="G26" s="114">
        <v>55490</v>
      </c>
      <c r="H26" s="140">
        <v>54207</v>
      </c>
      <c r="I26" s="115">
        <v>-880</v>
      </c>
      <c r="J26" s="116">
        <v>-1.6234065711070527</v>
      </c>
    </row>
    <row r="27" spans="1:10" s="110" customFormat="1" ht="13.5" customHeight="1" x14ac:dyDescent="0.2">
      <c r="A27" s="118" t="s">
        <v>105</v>
      </c>
      <c r="B27" s="119" t="s">
        <v>106</v>
      </c>
      <c r="C27" s="113">
        <v>41.532431976297183</v>
      </c>
      <c r="D27" s="115">
        <v>22148</v>
      </c>
      <c r="E27" s="114">
        <v>22731</v>
      </c>
      <c r="F27" s="114">
        <v>22594</v>
      </c>
      <c r="G27" s="114">
        <v>22736</v>
      </c>
      <c r="H27" s="140">
        <v>22202</v>
      </c>
      <c r="I27" s="115">
        <v>-54</v>
      </c>
      <c r="J27" s="116">
        <v>-0.24322133141158453</v>
      </c>
    </row>
    <row r="28" spans="1:10" s="110" customFormat="1" ht="13.5" customHeight="1" x14ac:dyDescent="0.2">
      <c r="A28" s="120"/>
      <c r="B28" s="119" t="s">
        <v>107</v>
      </c>
      <c r="C28" s="113">
        <v>58.467568023702817</v>
      </c>
      <c r="D28" s="115">
        <v>31179</v>
      </c>
      <c r="E28" s="114">
        <v>32337</v>
      </c>
      <c r="F28" s="114">
        <v>32169</v>
      </c>
      <c r="G28" s="114">
        <v>32754</v>
      </c>
      <c r="H28" s="140">
        <v>32005</v>
      </c>
      <c r="I28" s="115">
        <v>-826</v>
      </c>
      <c r="J28" s="116">
        <v>-2.5808467426964539</v>
      </c>
    </row>
    <row r="29" spans="1:10" s="110" customFormat="1" ht="13.5" customHeight="1" x14ac:dyDescent="0.2">
      <c r="A29" s="118" t="s">
        <v>105</v>
      </c>
      <c r="B29" s="121" t="s">
        <v>108</v>
      </c>
      <c r="C29" s="113">
        <v>19.980497684099987</v>
      </c>
      <c r="D29" s="115">
        <v>10655</v>
      </c>
      <c r="E29" s="114">
        <v>11335</v>
      </c>
      <c r="F29" s="114">
        <v>10932</v>
      </c>
      <c r="G29" s="114">
        <v>11611</v>
      </c>
      <c r="H29" s="140">
        <v>10793</v>
      </c>
      <c r="I29" s="115">
        <v>-138</v>
      </c>
      <c r="J29" s="116">
        <v>-1.2786065042156953</v>
      </c>
    </row>
    <row r="30" spans="1:10" s="110" customFormat="1" ht="13.5" customHeight="1" x14ac:dyDescent="0.2">
      <c r="A30" s="118"/>
      <c r="B30" s="121" t="s">
        <v>109</v>
      </c>
      <c r="C30" s="113">
        <v>49.121458173158061</v>
      </c>
      <c r="D30" s="115">
        <v>26195</v>
      </c>
      <c r="E30" s="114">
        <v>27039</v>
      </c>
      <c r="F30" s="114">
        <v>27218</v>
      </c>
      <c r="G30" s="114">
        <v>27477</v>
      </c>
      <c r="H30" s="140">
        <v>27224</v>
      </c>
      <c r="I30" s="115">
        <v>-1029</v>
      </c>
      <c r="J30" s="116">
        <v>-3.779753158977373</v>
      </c>
    </row>
    <row r="31" spans="1:10" s="110" customFormat="1" ht="13.5" customHeight="1" x14ac:dyDescent="0.2">
      <c r="A31" s="118"/>
      <c r="B31" s="121" t="s">
        <v>110</v>
      </c>
      <c r="C31" s="113">
        <v>16.820747463761322</v>
      </c>
      <c r="D31" s="115">
        <v>8970</v>
      </c>
      <c r="E31" s="114">
        <v>9094</v>
      </c>
      <c r="F31" s="114">
        <v>9029</v>
      </c>
      <c r="G31" s="114">
        <v>8926</v>
      </c>
      <c r="H31" s="140">
        <v>8831</v>
      </c>
      <c r="I31" s="115">
        <v>139</v>
      </c>
      <c r="J31" s="116">
        <v>1.5740006794247536</v>
      </c>
    </row>
    <row r="32" spans="1:10" s="110" customFormat="1" ht="13.5" customHeight="1" x14ac:dyDescent="0.2">
      <c r="A32" s="120"/>
      <c r="B32" s="121" t="s">
        <v>111</v>
      </c>
      <c r="C32" s="113">
        <v>14.077296678980629</v>
      </c>
      <c r="D32" s="115">
        <v>7507</v>
      </c>
      <c r="E32" s="114">
        <v>7600</v>
      </c>
      <c r="F32" s="114">
        <v>7584</v>
      </c>
      <c r="G32" s="114">
        <v>7476</v>
      </c>
      <c r="H32" s="140">
        <v>7359</v>
      </c>
      <c r="I32" s="115">
        <v>148</v>
      </c>
      <c r="J32" s="116">
        <v>2.011142818317706</v>
      </c>
    </row>
    <row r="33" spans="1:10" s="110" customFormat="1" ht="13.5" customHeight="1" x14ac:dyDescent="0.2">
      <c r="A33" s="120"/>
      <c r="B33" s="121" t="s">
        <v>112</v>
      </c>
      <c r="C33" s="113">
        <v>1.2732762015489338</v>
      </c>
      <c r="D33" s="115">
        <v>679</v>
      </c>
      <c r="E33" s="114">
        <v>701</v>
      </c>
      <c r="F33" s="114">
        <v>713</v>
      </c>
      <c r="G33" s="114">
        <v>611</v>
      </c>
      <c r="H33" s="140">
        <v>589</v>
      </c>
      <c r="I33" s="115">
        <v>90</v>
      </c>
      <c r="J33" s="116">
        <v>15.280135823429541</v>
      </c>
    </row>
    <row r="34" spans="1:10" s="110" customFormat="1" ht="13.5" customHeight="1" x14ac:dyDescent="0.2">
      <c r="A34" s="118" t="s">
        <v>113</v>
      </c>
      <c r="B34" s="122" t="s">
        <v>116</v>
      </c>
      <c r="C34" s="113">
        <v>83.85058225664298</v>
      </c>
      <c r="D34" s="115">
        <v>44715</v>
      </c>
      <c r="E34" s="114">
        <v>46160</v>
      </c>
      <c r="F34" s="114">
        <v>45946</v>
      </c>
      <c r="G34" s="114">
        <v>46650</v>
      </c>
      <c r="H34" s="140">
        <v>45643</v>
      </c>
      <c r="I34" s="115">
        <v>-928</v>
      </c>
      <c r="J34" s="116">
        <v>-2.0331704752097801</v>
      </c>
    </row>
    <row r="35" spans="1:10" s="110" customFormat="1" ht="13.5" customHeight="1" x14ac:dyDescent="0.2">
      <c r="A35" s="118"/>
      <c r="B35" s="119" t="s">
        <v>117</v>
      </c>
      <c r="C35" s="113">
        <v>15.939392802895345</v>
      </c>
      <c r="D35" s="115">
        <v>8500</v>
      </c>
      <c r="E35" s="114">
        <v>8786</v>
      </c>
      <c r="F35" s="114">
        <v>8696</v>
      </c>
      <c r="G35" s="114">
        <v>8713</v>
      </c>
      <c r="H35" s="140">
        <v>8450</v>
      </c>
      <c r="I35" s="115">
        <v>50</v>
      </c>
      <c r="J35" s="116">
        <v>0.59171597633136097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29895</v>
      </c>
      <c r="E37" s="114">
        <v>31030</v>
      </c>
      <c r="F37" s="114">
        <v>30558</v>
      </c>
      <c r="G37" s="114">
        <v>31885</v>
      </c>
      <c r="H37" s="140">
        <v>31007</v>
      </c>
      <c r="I37" s="115">
        <v>-1112</v>
      </c>
      <c r="J37" s="116">
        <v>-3.5862869674589608</v>
      </c>
    </row>
    <row r="38" spans="1:10" s="110" customFormat="1" ht="13.5" customHeight="1" x14ac:dyDescent="0.2">
      <c r="A38" s="118" t="s">
        <v>105</v>
      </c>
      <c r="B38" s="119" t="s">
        <v>106</v>
      </c>
      <c r="C38" s="113">
        <v>38.63856832246195</v>
      </c>
      <c r="D38" s="115">
        <v>11551</v>
      </c>
      <c r="E38" s="114">
        <v>11911</v>
      </c>
      <c r="F38" s="114">
        <v>11690</v>
      </c>
      <c r="G38" s="114">
        <v>12155</v>
      </c>
      <c r="H38" s="140">
        <v>11773</v>
      </c>
      <c r="I38" s="115">
        <v>-222</v>
      </c>
      <c r="J38" s="116">
        <v>-1.885670602225431</v>
      </c>
    </row>
    <row r="39" spans="1:10" s="110" customFormat="1" ht="13.5" customHeight="1" x14ac:dyDescent="0.2">
      <c r="A39" s="120"/>
      <c r="B39" s="119" t="s">
        <v>107</v>
      </c>
      <c r="C39" s="113">
        <v>61.36143167753805</v>
      </c>
      <c r="D39" s="115">
        <v>18344</v>
      </c>
      <c r="E39" s="114">
        <v>19119</v>
      </c>
      <c r="F39" s="114">
        <v>18868</v>
      </c>
      <c r="G39" s="114">
        <v>19730</v>
      </c>
      <c r="H39" s="140">
        <v>19234</v>
      </c>
      <c r="I39" s="115">
        <v>-890</v>
      </c>
      <c r="J39" s="116">
        <v>-4.6272226265987317</v>
      </c>
    </row>
    <row r="40" spans="1:10" s="110" customFormat="1" ht="13.5" customHeight="1" x14ac:dyDescent="0.2">
      <c r="A40" s="118" t="s">
        <v>105</v>
      </c>
      <c r="B40" s="121" t="s">
        <v>108</v>
      </c>
      <c r="C40" s="113">
        <v>26.047834085967555</v>
      </c>
      <c r="D40" s="115">
        <v>7787</v>
      </c>
      <c r="E40" s="114">
        <v>8315</v>
      </c>
      <c r="F40" s="114">
        <v>7851</v>
      </c>
      <c r="G40" s="114">
        <v>8849</v>
      </c>
      <c r="H40" s="140">
        <v>8074</v>
      </c>
      <c r="I40" s="115">
        <v>-287</v>
      </c>
      <c r="J40" s="116">
        <v>-3.5546197671538269</v>
      </c>
    </row>
    <row r="41" spans="1:10" s="110" customFormat="1" ht="13.5" customHeight="1" x14ac:dyDescent="0.2">
      <c r="A41" s="118"/>
      <c r="B41" s="121" t="s">
        <v>109</v>
      </c>
      <c r="C41" s="113">
        <v>33.527345709984949</v>
      </c>
      <c r="D41" s="115">
        <v>10023</v>
      </c>
      <c r="E41" s="114">
        <v>10467</v>
      </c>
      <c r="F41" s="114">
        <v>10443</v>
      </c>
      <c r="G41" s="114">
        <v>10840</v>
      </c>
      <c r="H41" s="140">
        <v>10855</v>
      </c>
      <c r="I41" s="115">
        <v>-832</v>
      </c>
      <c r="J41" s="116">
        <v>-7.6646706586826348</v>
      </c>
    </row>
    <row r="42" spans="1:10" s="110" customFormat="1" ht="13.5" customHeight="1" x14ac:dyDescent="0.2">
      <c r="A42" s="118"/>
      <c r="B42" s="121" t="s">
        <v>110</v>
      </c>
      <c r="C42" s="113">
        <v>16.126442548921226</v>
      </c>
      <c r="D42" s="115">
        <v>4821</v>
      </c>
      <c r="E42" s="114">
        <v>4909</v>
      </c>
      <c r="F42" s="114">
        <v>4929</v>
      </c>
      <c r="G42" s="114">
        <v>4968</v>
      </c>
      <c r="H42" s="140">
        <v>4943</v>
      </c>
      <c r="I42" s="115">
        <v>-122</v>
      </c>
      <c r="J42" s="116">
        <v>-2.4681367590532064</v>
      </c>
    </row>
    <row r="43" spans="1:10" s="110" customFormat="1" ht="13.5" customHeight="1" x14ac:dyDescent="0.2">
      <c r="A43" s="120"/>
      <c r="B43" s="121" t="s">
        <v>111</v>
      </c>
      <c r="C43" s="113">
        <v>24.298377655126274</v>
      </c>
      <c r="D43" s="115">
        <v>7264</v>
      </c>
      <c r="E43" s="114">
        <v>7339</v>
      </c>
      <c r="F43" s="114">
        <v>7335</v>
      </c>
      <c r="G43" s="114">
        <v>7228</v>
      </c>
      <c r="H43" s="140">
        <v>7135</v>
      </c>
      <c r="I43" s="115">
        <v>129</v>
      </c>
      <c r="J43" s="116">
        <v>1.8079887876664331</v>
      </c>
    </row>
    <row r="44" spans="1:10" s="110" customFormat="1" ht="13.5" customHeight="1" x14ac:dyDescent="0.2">
      <c r="A44" s="120"/>
      <c r="B44" s="121" t="s">
        <v>112</v>
      </c>
      <c r="C44" s="113">
        <v>2.0505101187489547</v>
      </c>
      <c r="D44" s="115">
        <v>613</v>
      </c>
      <c r="E44" s="114">
        <v>636</v>
      </c>
      <c r="F44" s="114">
        <v>650</v>
      </c>
      <c r="G44" s="114">
        <v>553</v>
      </c>
      <c r="H44" s="140">
        <v>537</v>
      </c>
      <c r="I44" s="115">
        <v>76</v>
      </c>
      <c r="J44" s="116">
        <v>14.152700186219739</v>
      </c>
    </row>
    <row r="45" spans="1:10" s="110" customFormat="1" ht="13.5" customHeight="1" x14ac:dyDescent="0.2">
      <c r="A45" s="118" t="s">
        <v>113</v>
      </c>
      <c r="B45" s="122" t="s">
        <v>116</v>
      </c>
      <c r="C45" s="113">
        <v>85.342030439872886</v>
      </c>
      <c r="D45" s="115">
        <v>25513</v>
      </c>
      <c r="E45" s="114">
        <v>26418</v>
      </c>
      <c r="F45" s="114">
        <v>26003</v>
      </c>
      <c r="G45" s="114">
        <v>27158</v>
      </c>
      <c r="H45" s="140">
        <v>26380</v>
      </c>
      <c r="I45" s="115">
        <v>-867</v>
      </c>
      <c r="J45" s="116">
        <v>-3.2865807429871117</v>
      </c>
    </row>
    <row r="46" spans="1:10" s="110" customFormat="1" ht="13.5" customHeight="1" x14ac:dyDescent="0.2">
      <c r="A46" s="118"/>
      <c r="B46" s="119" t="s">
        <v>117</v>
      </c>
      <c r="C46" s="113">
        <v>14.2967051346379</v>
      </c>
      <c r="D46" s="115">
        <v>4274</v>
      </c>
      <c r="E46" s="114">
        <v>4494</v>
      </c>
      <c r="F46" s="114">
        <v>4437</v>
      </c>
      <c r="G46" s="114">
        <v>4602</v>
      </c>
      <c r="H46" s="140">
        <v>4515</v>
      </c>
      <c r="I46" s="115">
        <v>-241</v>
      </c>
      <c r="J46" s="116">
        <v>-5.3377630121816164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23432</v>
      </c>
      <c r="E48" s="114">
        <v>24038</v>
      </c>
      <c r="F48" s="114">
        <v>24205</v>
      </c>
      <c r="G48" s="114">
        <v>23605</v>
      </c>
      <c r="H48" s="140">
        <v>23200</v>
      </c>
      <c r="I48" s="115">
        <v>232</v>
      </c>
      <c r="J48" s="116">
        <v>1</v>
      </c>
    </row>
    <row r="49" spans="1:12" s="110" customFormat="1" ht="13.5" customHeight="1" x14ac:dyDescent="0.2">
      <c r="A49" s="118" t="s">
        <v>105</v>
      </c>
      <c r="B49" s="119" t="s">
        <v>106</v>
      </c>
      <c r="C49" s="113">
        <v>45.22447934448617</v>
      </c>
      <c r="D49" s="115">
        <v>10597</v>
      </c>
      <c r="E49" s="114">
        <v>10820</v>
      </c>
      <c r="F49" s="114">
        <v>10904</v>
      </c>
      <c r="G49" s="114">
        <v>10581</v>
      </c>
      <c r="H49" s="140">
        <v>10429</v>
      </c>
      <c r="I49" s="115">
        <v>168</v>
      </c>
      <c r="J49" s="116">
        <v>1.6108927030396012</v>
      </c>
    </row>
    <row r="50" spans="1:12" s="110" customFormat="1" ht="13.5" customHeight="1" x14ac:dyDescent="0.2">
      <c r="A50" s="120"/>
      <c r="B50" s="119" t="s">
        <v>107</v>
      </c>
      <c r="C50" s="113">
        <v>54.77552065551383</v>
      </c>
      <c r="D50" s="115">
        <v>12835</v>
      </c>
      <c r="E50" s="114">
        <v>13218</v>
      </c>
      <c r="F50" s="114">
        <v>13301</v>
      </c>
      <c r="G50" s="114">
        <v>13024</v>
      </c>
      <c r="H50" s="140">
        <v>12771</v>
      </c>
      <c r="I50" s="115">
        <v>64</v>
      </c>
      <c r="J50" s="116">
        <v>0.50113538485631504</v>
      </c>
    </row>
    <row r="51" spans="1:12" s="110" customFormat="1" ht="13.5" customHeight="1" x14ac:dyDescent="0.2">
      <c r="A51" s="118" t="s">
        <v>105</v>
      </c>
      <c r="B51" s="121" t="s">
        <v>108</v>
      </c>
      <c r="C51" s="113">
        <v>12.239672243086378</v>
      </c>
      <c r="D51" s="115">
        <v>2868</v>
      </c>
      <c r="E51" s="114">
        <v>3020</v>
      </c>
      <c r="F51" s="114">
        <v>3081</v>
      </c>
      <c r="G51" s="114">
        <v>2762</v>
      </c>
      <c r="H51" s="140">
        <v>2719</v>
      </c>
      <c r="I51" s="115">
        <v>149</v>
      </c>
      <c r="J51" s="116">
        <v>5.4799558661272529</v>
      </c>
    </row>
    <row r="52" spans="1:12" s="110" customFormat="1" ht="13.5" customHeight="1" x14ac:dyDescent="0.2">
      <c r="A52" s="118"/>
      <c r="B52" s="121" t="s">
        <v>109</v>
      </c>
      <c r="C52" s="113">
        <v>69.016729259132816</v>
      </c>
      <c r="D52" s="115">
        <v>16172</v>
      </c>
      <c r="E52" s="114">
        <v>16572</v>
      </c>
      <c r="F52" s="114">
        <v>16775</v>
      </c>
      <c r="G52" s="114">
        <v>16637</v>
      </c>
      <c r="H52" s="140">
        <v>16369</v>
      </c>
      <c r="I52" s="115">
        <v>-197</v>
      </c>
      <c r="J52" s="116">
        <v>-1.2034944101655569</v>
      </c>
    </row>
    <row r="53" spans="1:12" s="110" customFormat="1" ht="13.5" customHeight="1" x14ac:dyDescent="0.2">
      <c r="A53" s="118"/>
      <c r="B53" s="121" t="s">
        <v>110</v>
      </c>
      <c r="C53" s="113">
        <v>17.706555138272449</v>
      </c>
      <c r="D53" s="115">
        <v>4149</v>
      </c>
      <c r="E53" s="114">
        <v>4185</v>
      </c>
      <c r="F53" s="114">
        <v>4100</v>
      </c>
      <c r="G53" s="114">
        <v>3958</v>
      </c>
      <c r="H53" s="140">
        <v>3888</v>
      </c>
      <c r="I53" s="115">
        <v>261</v>
      </c>
      <c r="J53" s="116">
        <v>6.7129629629629628</v>
      </c>
    </row>
    <row r="54" spans="1:12" s="110" customFormat="1" ht="13.5" customHeight="1" x14ac:dyDescent="0.2">
      <c r="A54" s="120"/>
      <c r="B54" s="121" t="s">
        <v>111</v>
      </c>
      <c r="C54" s="113">
        <v>1.0370433595083646</v>
      </c>
      <c r="D54" s="115">
        <v>243</v>
      </c>
      <c r="E54" s="114">
        <v>261</v>
      </c>
      <c r="F54" s="114">
        <v>249</v>
      </c>
      <c r="G54" s="114">
        <v>248</v>
      </c>
      <c r="H54" s="140">
        <v>224</v>
      </c>
      <c r="I54" s="115">
        <v>19</v>
      </c>
      <c r="J54" s="116">
        <v>8.4821428571428577</v>
      </c>
    </row>
    <row r="55" spans="1:12" s="110" customFormat="1" ht="13.5" customHeight="1" x14ac:dyDescent="0.2">
      <c r="A55" s="120"/>
      <c r="B55" s="121" t="s">
        <v>112</v>
      </c>
      <c r="C55" s="113">
        <v>0.28166609764424716</v>
      </c>
      <c r="D55" s="115">
        <v>66</v>
      </c>
      <c r="E55" s="114">
        <v>65</v>
      </c>
      <c r="F55" s="114">
        <v>63</v>
      </c>
      <c r="G55" s="114">
        <v>58</v>
      </c>
      <c r="H55" s="140">
        <v>52</v>
      </c>
      <c r="I55" s="115">
        <v>14</v>
      </c>
      <c r="J55" s="116">
        <v>26.923076923076923</v>
      </c>
    </row>
    <row r="56" spans="1:12" s="110" customFormat="1" ht="13.5" customHeight="1" x14ac:dyDescent="0.2">
      <c r="A56" s="118" t="s">
        <v>113</v>
      </c>
      <c r="B56" s="122" t="s">
        <v>116</v>
      </c>
      <c r="C56" s="113">
        <v>81.947763741891436</v>
      </c>
      <c r="D56" s="115">
        <v>19202</v>
      </c>
      <c r="E56" s="114">
        <v>19742</v>
      </c>
      <c r="F56" s="114">
        <v>19943</v>
      </c>
      <c r="G56" s="114">
        <v>19492</v>
      </c>
      <c r="H56" s="140">
        <v>19263</v>
      </c>
      <c r="I56" s="115">
        <v>-61</v>
      </c>
      <c r="J56" s="116">
        <v>-0.31666926231635778</v>
      </c>
    </row>
    <row r="57" spans="1:12" s="110" customFormat="1" ht="13.5" customHeight="1" x14ac:dyDescent="0.2">
      <c r="A57" s="142"/>
      <c r="B57" s="124" t="s">
        <v>117</v>
      </c>
      <c r="C57" s="125">
        <v>18.035165585524069</v>
      </c>
      <c r="D57" s="143">
        <v>4226</v>
      </c>
      <c r="E57" s="144">
        <v>4292</v>
      </c>
      <c r="F57" s="144">
        <v>4259</v>
      </c>
      <c r="G57" s="144">
        <v>4111</v>
      </c>
      <c r="H57" s="145">
        <v>3935</v>
      </c>
      <c r="I57" s="143">
        <v>291</v>
      </c>
      <c r="J57" s="146">
        <v>7.3951715374841172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201688</v>
      </c>
      <c r="E12" s="236">
        <v>201135</v>
      </c>
      <c r="F12" s="114">
        <v>201284</v>
      </c>
      <c r="G12" s="114">
        <v>199009</v>
      </c>
      <c r="H12" s="140">
        <v>198624</v>
      </c>
      <c r="I12" s="115">
        <v>3064</v>
      </c>
      <c r="J12" s="116">
        <v>1.5426131786692443</v>
      </c>
    </row>
    <row r="13" spans="1:15" s="110" customFormat="1" ht="12" customHeight="1" x14ac:dyDescent="0.2">
      <c r="A13" s="118" t="s">
        <v>105</v>
      </c>
      <c r="B13" s="119" t="s">
        <v>106</v>
      </c>
      <c r="C13" s="113">
        <v>50.73926064019674</v>
      </c>
      <c r="D13" s="115">
        <v>102335</v>
      </c>
      <c r="E13" s="114">
        <v>101692</v>
      </c>
      <c r="F13" s="114">
        <v>102013</v>
      </c>
      <c r="G13" s="114">
        <v>100722</v>
      </c>
      <c r="H13" s="140">
        <v>100396</v>
      </c>
      <c r="I13" s="115">
        <v>1939</v>
      </c>
      <c r="J13" s="116">
        <v>1.9313518466871189</v>
      </c>
    </row>
    <row r="14" spans="1:15" s="110" customFormat="1" ht="12" customHeight="1" x14ac:dyDescent="0.2">
      <c r="A14" s="118"/>
      <c r="B14" s="119" t="s">
        <v>107</v>
      </c>
      <c r="C14" s="113">
        <v>49.26073935980326</v>
      </c>
      <c r="D14" s="115">
        <v>99353</v>
      </c>
      <c r="E14" s="114">
        <v>99443</v>
      </c>
      <c r="F14" s="114">
        <v>99271</v>
      </c>
      <c r="G14" s="114">
        <v>98287</v>
      </c>
      <c r="H14" s="140">
        <v>98228</v>
      </c>
      <c r="I14" s="115">
        <v>1125</v>
      </c>
      <c r="J14" s="116">
        <v>1.1452946206784216</v>
      </c>
    </row>
    <row r="15" spans="1:15" s="110" customFormat="1" ht="12" customHeight="1" x14ac:dyDescent="0.2">
      <c r="A15" s="118" t="s">
        <v>105</v>
      </c>
      <c r="B15" s="121" t="s">
        <v>108</v>
      </c>
      <c r="C15" s="113">
        <v>10.729939312204991</v>
      </c>
      <c r="D15" s="115">
        <v>21641</v>
      </c>
      <c r="E15" s="114">
        <v>22172</v>
      </c>
      <c r="F15" s="114">
        <v>22401</v>
      </c>
      <c r="G15" s="114">
        <v>21056</v>
      </c>
      <c r="H15" s="140">
        <v>21603</v>
      </c>
      <c r="I15" s="115">
        <v>38</v>
      </c>
      <c r="J15" s="116">
        <v>0.17590149516270889</v>
      </c>
    </row>
    <row r="16" spans="1:15" s="110" customFormat="1" ht="12" customHeight="1" x14ac:dyDescent="0.2">
      <c r="A16" s="118"/>
      <c r="B16" s="121" t="s">
        <v>109</v>
      </c>
      <c r="C16" s="113">
        <v>67.621276426956484</v>
      </c>
      <c r="D16" s="115">
        <v>136384</v>
      </c>
      <c r="E16" s="114">
        <v>136114</v>
      </c>
      <c r="F16" s="114">
        <v>136435</v>
      </c>
      <c r="G16" s="114">
        <v>136278</v>
      </c>
      <c r="H16" s="140">
        <v>136130</v>
      </c>
      <c r="I16" s="115">
        <v>254</v>
      </c>
      <c r="J16" s="116">
        <v>0.18658635128186293</v>
      </c>
    </row>
    <row r="17" spans="1:10" s="110" customFormat="1" ht="12" customHeight="1" x14ac:dyDescent="0.2">
      <c r="A17" s="118"/>
      <c r="B17" s="121" t="s">
        <v>110</v>
      </c>
      <c r="C17" s="113">
        <v>20.388917535996192</v>
      </c>
      <c r="D17" s="115">
        <v>41122</v>
      </c>
      <c r="E17" s="114">
        <v>40321</v>
      </c>
      <c r="F17" s="114">
        <v>39987</v>
      </c>
      <c r="G17" s="114">
        <v>39310</v>
      </c>
      <c r="H17" s="140">
        <v>38640</v>
      </c>
      <c r="I17" s="115">
        <v>2482</v>
      </c>
      <c r="J17" s="116">
        <v>6.4233954451345756</v>
      </c>
    </row>
    <row r="18" spans="1:10" s="110" customFormat="1" ht="12" customHeight="1" x14ac:dyDescent="0.2">
      <c r="A18" s="120"/>
      <c r="B18" s="121" t="s">
        <v>111</v>
      </c>
      <c r="C18" s="113">
        <v>1.2598667248423308</v>
      </c>
      <c r="D18" s="115">
        <v>2541</v>
      </c>
      <c r="E18" s="114">
        <v>2528</v>
      </c>
      <c r="F18" s="114">
        <v>2461</v>
      </c>
      <c r="G18" s="114">
        <v>2365</v>
      </c>
      <c r="H18" s="140">
        <v>2251</v>
      </c>
      <c r="I18" s="115">
        <v>290</v>
      </c>
      <c r="J18" s="116">
        <v>12.883163038649489</v>
      </c>
    </row>
    <row r="19" spans="1:10" s="110" customFormat="1" ht="12" customHeight="1" x14ac:dyDescent="0.2">
      <c r="A19" s="120"/>
      <c r="B19" s="121" t="s">
        <v>112</v>
      </c>
      <c r="C19" s="113">
        <v>0.39813970092419976</v>
      </c>
      <c r="D19" s="115">
        <v>803</v>
      </c>
      <c r="E19" s="114">
        <v>774</v>
      </c>
      <c r="F19" s="114">
        <v>762</v>
      </c>
      <c r="G19" s="114">
        <v>653</v>
      </c>
      <c r="H19" s="140">
        <v>595</v>
      </c>
      <c r="I19" s="115">
        <v>208</v>
      </c>
      <c r="J19" s="116">
        <v>34.957983193277308</v>
      </c>
    </row>
    <row r="20" spans="1:10" s="110" customFormat="1" ht="12" customHeight="1" x14ac:dyDescent="0.2">
      <c r="A20" s="118" t="s">
        <v>113</v>
      </c>
      <c r="B20" s="119" t="s">
        <v>181</v>
      </c>
      <c r="C20" s="113">
        <v>68.974356431716316</v>
      </c>
      <c r="D20" s="115">
        <v>139113</v>
      </c>
      <c r="E20" s="114">
        <v>138681</v>
      </c>
      <c r="F20" s="114">
        <v>139438</v>
      </c>
      <c r="G20" s="114">
        <v>137608</v>
      </c>
      <c r="H20" s="140">
        <v>137832</v>
      </c>
      <c r="I20" s="115">
        <v>1281</v>
      </c>
      <c r="J20" s="116">
        <v>0.92939230367403791</v>
      </c>
    </row>
    <row r="21" spans="1:10" s="110" customFormat="1" ht="12" customHeight="1" x14ac:dyDescent="0.2">
      <c r="A21" s="118"/>
      <c r="B21" s="119" t="s">
        <v>182</v>
      </c>
      <c r="C21" s="113">
        <v>31.025643568283687</v>
      </c>
      <c r="D21" s="115">
        <v>62575</v>
      </c>
      <c r="E21" s="114">
        <v>62454</v>
      </c>
      <c r="F21" s="114">
        <v>61846</v>
      </c>
      <c r="G21" s="114">
        <v>61401</v>
      </c>
      <c r="H21" s="140">
        <v>60792</v>
      </c>
      <c r="I21" s="115">
        <v>1783</v>
      </c>
      <c r="J21" s="116">
        <v>2.9329517041716016</v>
      </c>
    </row>
    <row r="22" spans="1:10" s="110" customFormat="1" ht="12" customHeight="1" x14ac:dyDescent="0.2">
      <c r="A22" s="118" t="s">
        <v>113</v>
      </c>
      <c r="B22" s="119" t="s">
        <v>116</v>
      </c>
      <c r="C22" s="113">
        <v>83.701063028043308</v>
      </c>
      <c r="D22" s="115">
        <v>168815</v>
      </c>
      <c r="E22" s="114">
        <v>168595</v>
      </c>
      <c r="F22" s="114">
        <v>168816</v>
      </c>
      <c r="G22" s="114">
        <v>167109</v>
      </c>
      <c r="H22" s="140">
        <v>167213</v>
      </c>
      <c r="I22" s="115">
        <v>1602</v>
      </c>
      <c r="J22" s="116">
        <v>0.95805948102121241</v>
      </c>
    </row>
    <row r="23" spans="1:10" s="110" customFormat="1" ht="12" customHeight="1" x14ac:dyDescent="0.2">
      <c r="A23" s="118"/>
      <c r="B23" s="119" t="s">
        <v>117</v>
      </c>
      <c r="C23" s="113">
        <v>16.264229899646981</v>
      </c>
      <c r="D23" s="115">
        <v>32803</v>
      </c>
      <c r="E23" s="114">
        <v>32465</v>
      </c>
      <c r="F23" s="114">
        <v>32398</v>
      </c>
      <c r="G23" s="114">
        <v>31819</v>
      </c>
      <c r="H23" s="140">
        <v>31330</v>
      </c>
      <c r="I23" s="115">
        <v>1473</v>
      </c>
      <c r="J23" s="116">
        <v>4.7015639961698055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213723</v>
      </c>
      <c r="E64" s="236">
        <v>214466</v>
      </c>
      <c r="F64" s="236">
        <v>214689</v>
      </c>
      <c r="G64" s="236">
        <v>212135</v>
      </c>
      <c r="H64" s="140">
        <v>211741</v>
      </c>
      <c r="I64" s="115">
        <v>1982</v>
      </c>
      <c r="J64" s="116">
        <v>0.93604922995546447</v>
      </c>
    </row>
    <row r="65" spans="1:12" s="110" customFormat="1" ht="12" customHeight="1" x14ac:dyDescent="0.2">
      <c r="A65" s="118" t="s">
        <v>105</v>
      </c>
      <c r="B65" s="119" t="s">
        <v>106</v>
      </c>
      <c r="C65" s="113">
        <v>53.210464011828392</v>
      </c>
      <c r="D65" s="235">
        <v>113723</v>
      </c>
      <c r="E65" s="236">
        <v>114194</v>
      </c>
      <c r="F65" s="236">
        <v>114659</v>
      </c>
      <c r="G65" s="236">
        <v>113283</v>
      </c>
      <c r="H65" s="140">
        <v>112874</v>
      </c>
      <c r="I65" s="115">
        <v>849</v>
      </c>
      <c r="J65" s="116">
        <v>0.75216613214735017</v>
      </c>
    </row>
    <row r="66" spans="1:12" s="110" customFormat="1" ht="12" customHeight="1" x14ac:dyDescent="0.2">
      <c r="A66" s="118"/>
      <c r="B66" s="119" t="s">
        <v>107</v>
      </c>
      <c r="C66" s="113">
        <v>46.789535988171608</v>
      </c>
      <c r="D66" s="235">
        <v>100000</v>
      </c>
      <c r="E66" s="236">
        <v>100272</v>
      </c>
      <c r="F66" s="236">
        <v>100030</v>
      </c>
      <c r="G66" s="236">
        <v>98852</v>
      </c>
      <c r="H66" s="140">
        <v>98867</v>
      </c>
      <c r="I66" s="115">
        <v>1133</v>
      </c>
      <c r="J66" s="116">
        <v>1.1459839987053313</v>
      </c>
    </row>
    <row r="67" spans="1:12" s="110" customFormat="1" ht="12" customHeight="1" x14ac:dyDescent="0.2">
      <c r="A67" s="118" t="s">
        <v>105</v>
      </c>
      <c r="B67" s="121" t="s">
        <v>108</v>
      </c>
      <c r="C67" s="113">
        <v>10.569288284368083</v>
      </c>
      <c r="D67" s="235">
        <v>22589</v>
      </c>
      <c r="E67" s="236">
        <v>23463</v>
      </c>
      <c r="F67" s="236">
        <v>23683</v>
      </c>
      <c r="G67" s="236">
        <v>22134</v>
      </c>
      <c r="H67" s="140">
        <v>22650</v>
      </c>
      <c r="I67" s="115">
        <v>-61</v>
      </c>
      <c r="J67" s="116">
        <v>-0.26931567328918321</v>
      </c>
    </row>
    <row r="68" spans="1:12" s="110" customFormat="1" ht="12" customHeight="1" x14ac:dyDescent="0.2">
      <c r="A68" s="118"/>
      <c r="B68" s="121" t="s">
        <v>109</v>
      </c>
      <c r="C68" s="113">
        <v>67.518704117011268</v>
      </c>
      <c r="D68" s="235">
        <v>144303</v>
      </c>
      <c r="E68" s="236">
        <v>144630</v>
      </c>
      <c r="F68" s="236">
        <v>145096</v>
      </c>
      <c r="G68" s="236">
        <v>144907</v>
      </c>
      <c r="H68" s="140">
        <v>144744</v>
      </c>
      <c r="I68" s="115">
        <v>-441</v>
      </c>
      <c r="J68" s="116">
        <v>-0.30467584148565746</v>
      </c>
    </row>
    <row r="69" spans="1:12" s="110" customFormat="1" ht="12" customHeight="1" x14ac:dyDescent="0.2">
      <c r="A69" s="118"/>
      <c r="B69" s="121" t="s">
        <v>110</v>
      </c>
      <c r="C69" s="113">
        <v>20.643543277981312</v>
      </c>
      <c r="D69" s="235">
        <v>44120</v>
      </c>
      <c r="E69" s="236">
        <v>43664</v>
      </c>
      <c r="F69" s="236">
        <v>43269</v>
      </c>
      <c r="G69" s="236">
        <v>42595</v>
      </c>
      <c r="H69" s="140">
        <v>41960</v>
      </c>
      <c r="I69" s="115">
        <v>2160</v>
      </c>
      <c r="J69" s="116">
        <v>5.1477597712106764</v>
      </c>
    </row>
    <row r="70" spans="1:12" s="110" customFormat="1" ht="12" customHeight="1" x14ac:dyDescent="0.2">
      <c r="A70" s="120"/>
      <c r="B70" s="121" t="s">
        <v>111</v>
      </c>
      <c r="C70" s="113">
        <v>1.2684643206393322</v>
      </c>
      <c r="D70" s="235">
        <v>2711</v>
      </c>
      <c r="E70" s="236">
        <v>2709</v>
      </c>
      <c r="F70" s="236">
        <v>2641</v>
      </c>
      <c r="G70" s="236">
        <v>2499</v>
      </c>
      <c r="H70" s="140">
        <v>2387</v>
      </c>
      <c r="I70" s="115">
        <v>324</v>
      </c>
      <c r="J70" s="116">
        <v>13.573523250942605</v>
      </c>
    </row>
    <row r="71" spans="1:12" s="110" customFormat="1" ht="12" customHeight="1" x14ac:dyDescent="0.2">
      <c r="A71" s="120"/>
      <c r="B71" s="121" t="s">
        <v>112</v>
      </c>
      <c r="C71" s="113">
        <v>0.40285790485815753</v>
      </c>
      <c r="D71" s="235">
        <v>861</v>
      </c>
      <c r="E71" s="236">
        <v>851</v>
      </c>
      <c r="F71" s="236">
        <v>848</v>
      </c>
      <c r="G71" s="236">
        <v>689</v>
      </c>
      <c r="H71" s="140">
        <v>638</v>
      </c>
      <c r="I71" s="115">
        <v>223</v>
      </c>
      <c r="J71" s="116">
        <v>34.952978056426332</v>
      </c>
    </row>
    <row r="72" spans="1:12" s="110" customFormat="1" ht="12" customHeight="1" x14ac:dyDescent="0.2">
      <c r="A72" s="118" t="s">
        <v>113</v>
      </c>
      <c r="B72" s="119" t="s">
        <v>181</v>
      </c>
      <c r="C72" s="113">
        <v>70.121138108673378</v>
      </c>
      <c r="D72" s="235">
        <v>149865</v>
      </c>
      <c r="E72" s="236">
        <v>150581</v>
      </c>
      <c r="F72" s="236">
        <v>151543</v>
      </c>
      <c r="G72" s="236">
        <v>149428</v>
      </c>
      <c r="H72" s="140">
        <v>149589</v>
      </c>
      <c r="I72" s="115">
        <v>276</v>
      </c>
      <c r="J72" s="116">
        <v>0.18450554519383111</v>
      </c>
    </row>
    <row r="73" spans="1:12" s="110" customFormat="1" ht="12" customHeight="1" x14ac:dyDescent="0.2">
      <c r="A73" s="118"/>
      <c r="B73" s="119" t="s">
        <v>182</v>
      </c>
      <c r="C73" s="113">
        <v>29.878861891326622</v>
      </c>
      <c r="D73" s="115">
        <v>63858</v>
      </c>
      <c r="E73" s="114">
        <v>63885</v>
      </c>
      <c r="F73" s="114">
        <v>63146</v>
      </c>
      <c r="G73" s="114">
        <v>62707</v>
      </c>
      <c r="H73" s="140">
        <v>62152</v>
      </c>
      <c r="I73" s="115">
        <v>1706</v>
      </c>
      <c r="J73" s="116">
        <v>2.7448835113914276</v>
      </c>
    </row>
    <row r="74" spans="1:12" s="110" customFormat="1" ht="12" customHeight="1" x14ac:dyDescent="0.2">
      <c r="A74" s="118" t="s">
        <v>113</v>
      </c>
      <c r="B74" s="119" t="s">
        <v>116</v>
      </c>
      <c r="C74" s="113">
        <v>83.93153755094211</v>
      </c>
      <c r="D74" s="115">
        <v>179381</v>
      </c>
      <c r="E74" s="114">
        <v>180354</v>
      </c>
      <c r="F74" s="114">
        <v>180663</v>
      </c>
      <c r="G74" s="114">
        <v>178672</v>
      </c>
      <c r="H74" s="140">
        <v>178824</v>
      </c>
      <c r="I74" s="115">
        <v>557</v>
      </c>
      <c r="J74" s="116">
        <v>0.31147944347514878</v>
      </c>
    </row>
    <row r="75" spans="1:12" s="110" customFormat="1" ht="12" customHeight="1" x14ac:dyDescent="0.2">
      <c r="A75" s="142"/>
      <c r="B75" s="124" t="s">
        <v>117</v>
      </c>
      <c r="C75" s="125">
        <v>16.033838192426646</v>
      </c>
      <c r="D75" s="143">
        <v>34268</v>
      </c>
      <c r="E75" s="144">
        <v>34031</v>
      </c>
      <c r="F75" s="144">
        <v>33953</v>
      </c>
      <c r="G75" s="144">
        <v>33383</v>
      </c>
      <c r="H75" s="145">
        <v>32837</v>
      </c>
      <c r="I75" s="143">
        <v>1431</v>
      </c>
      <c r="J75" s="146">
        <v>4.357888966714377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201688</v>
      </c>
      <c r="G11" s="114">
        <v>201135</v>
      </c>
      <c r="H11" s="114">
        <v>201284</v>
      </c>
      <c r="I11" s="114">
        <v>199009</v>
      </c>
      <c r="J11" s="140">
        <v>198624</v>
      </c>
      <c r="K11" s="114">
        <v>3064</v>
      </c>
      <c r="L11" s="116">
        <v>1.5426131786692443</v>
      </c>
    </row>
    <row r="12" spans="1:17" s="110" customFormat="1" ht="24.95" customHeight="1" x14ac:dyDescent="0.2">
      <c r="A12" s="606" t="s">
        <v>185</v>
      </c>
      <c r="B12" s="607"/>
      <c r="C12" s="607"/>
      <c r="D12" s="608"/>
      <c r="E12" s="113">
        <v>50.73926064019674</v>
      </c>
      <c r="F12" s="115">
        <v>102335</v>
      </c>
      <c r="G12" s="114">
        <v>101692</v>
      </c>
      <c r="H12" s="114">
        <v>102013</v>
      </c>
      <c r="I12" s="114">
        <v>100722</v>
      </c>
      <c r="J12" s="140">
        <v>100396</v>
      </c>
      <c r="K12" s="114">
        <v>1939</v>
      </c>
      <c r="L12" s="116">
        <v>1.9313518466871189</v>
      </c>
    </row>
    <row r="13" spans="1:17" s="110" customFormat="1" ht="15" customHeight="1" x14ac:dyDescent="0.2">
      <c r="A13" s="120"/>
      <c r="B13" s="609" t="s">
        <v>107</v>
      </c>
      <c r="C13" s="609"/>
      <c r="E13" s="113">
        <v>49.26073935980326</v>
      </c>
      <c r="F13" s="115">
        <v>99353</v>
      </c>
      <c r="G13" s="114">
        <v>99443</v>
      </c>
      <c r="H13" s="114">
        <v>99271</v>
      </c>
      <c r="I13" s="114">
        <v>98287</v>
      </c>
      <c r="J13" s="140">
        <v>98228</v>
      </c>
      <c r="K13" s="114">
        <v>1125</v>
      </c>
      <c r="L13" s="116">
        <v>1.1452946206784216</v>
      </c>
    </row>
    <row r="14" spans="1:17" s="110" customFormat="1" ht="24.95" customHeight="1" x14ac:dyDescent="0.2">
      <c r="A14" s="606" t="s">
        <v>186</v>
      </c>
      <c r="B14" s="607"/>
      <c r="C14" s="607"/>
      <c r="D14" s="608"/>
      <c r="E14" s="113">
        <v>10.729939312204991</v>
      </c>
      <c r="F14" s="115">
        <v>21641</v>
      </c>
      <c r="G14" s="114">
        <v>22172</v>
      </c>
      <c r="H14" s="114">
        <v>22401</v>
      </c>
      <c r="I14" s="114">
        <v>21056</v>
      </c>
      <c r="J14" s="140">
        <v>21603</v>
      </c>
      <c r="K14" s="114">
        <v>38</v>
      </c>
      <c r="L14" s="116">
        <v>0.17590149516270889</v>
      </c>
    </row>
    <row r="15" spans="1:17" s="110" customFormat="1" ht="15" customHeight="1" x14ac:dyDescent="0.2">
      <c r="A15" s="120"/>
      <c r="B15" s="119"/>
      <c r="C15" s="258" t="s">
        <v>106</v>
      </c>
      <c r="E15" s="113">
        <v>54.387505198465874</v>
      </c>
      <c r="F15" s="115">
        <v>11770</v>
      </c>
      <c r="G15" s="114">
        <v>11971</v>
      </c>
      <c r="H15" s="114">
        <v>12181</v>
      </c>
      <c r="I15" s="114">
        <v>11320</v>
      </c>
      <c r="J15" s="140">
        <v>11586</v>
      </c>
      <c r="K15" s="114">
        <v>184</v>
      </c>
      <c r="L15" s="116">
        <v>1.5881235974451924</v>
      </c>
    </row>
    <row r="16" spans="1:17" s="110" customFormat="1" ht="15" customHeight="1" x14ac:dyDescent="0.2">
      <c r="A16" s="120"/>
      <c r="B16" s="119"/>
      <c r="C16" s="258" t="s">
        <v>107</v>
      </c>
      <c r="E16" s="113">
        <v>45.612494801534126</v>
      </c>
      <c r="F16" s="115">
        <v>9871</v>
      </c>
      <c r="G16" s="114">
        <v>10201</v>
      </c>
      <c r="H16" s="114">
        <v>10220</v>
      </c>
      <c r="I16" s="114">
        <v>9736</v>
      </c>
      <c r="J16" s="140">
        <v>10017</v>
      </c>
      <c r="K16" s="114">
        <v>-146</v>
      </c>
      <c r="L16" s="116">
        <v>-1.4575222122391933</v>
      </c>
    </row>
    <row r="17" spans="1:12" s="110" customFormat="1" ht="15" customHeight="1" x14ac:dyDescent="0.2">
      <c r="A17" s="120"/>
      <c r="B17" s="121" t="s">
        <v>109</v>
      </c>
      <c r="C17" s="258"/>
      <c r="E17" s="113">
        <v>67.621276426956484</v>
      </c>
      <c r="F17" s="115">
        <v>136384</v>
      </c>
      <c r="G17" s="114">
        <v>136114</v>
      </c>
      <c r="H17" s="114">
        <v>136435</v>
      </c>
      <c r="I17" s="114">
        <v>136278</v>
      </c>
      <c r="J17" s="140">
        <v>136130</v>
      </c>
      <c r="K17" s="114">
        <v>254</v>
      </c>
      <c r="L17" s="116">
        <v>0.18658635128186293</v>
      </c>
    </row>
    <row r="18" spans="1:12" s="110" customFormat="1" ht="15" customHeight="1" x14ac:dyDescent="0.2">
      <c r="A18" s="120"/>
      <c r="B18" s="119"/>
      <c r="C18" s="258" t="s">
        <v>106</v>
      </c>
      <c r="E18" s="113">
        <v>50.997917644298454</v>
      </c>
      <c r="F18" s="115">
        <v>69553</v>
      </c>
      <c r="G18" s="114">
        <v>69210</v>
      </c>
      <c r="H18" s="114">
        <v>69458</v>
      </c>
      <c r="I18" s="114">
        <v>69410</v>
      </c>
      <c r="J18" s="140">
        <v>69193</v>
      </c>
      <c r="K18" s="114">
        <v>360</v>
      </c>
      <c r="L18" s="116">
        <v>0.52028384374141889</v>
      </c>
    </row>
    <row r="19" spans="1:12" s="110" customFormat="1" ht="15" customHeight="1" x14ac:dyDescent="0.2">
      <c r="A19" s="120"/>
      <c r="B19" s="119"/>
      <c r="C19" s="258" t="s">
        <v>107</v>
      </c>
      <c r="E19" s="113">
        <v>49.002082355701546</v>
      </c>
      <c r="F19" s="115">
        <v>66831</v>
      </c>
      <c r="G19" s="114">
        <v>66904</v>
      </c>
      <c r="H19" s="114">
        <v>66977</v>
      </c>
      <c r="I19" s="114">
        <v>66868</v>
      </c>
      <c r="J19" s="140">
        <v>66937</v>
      </c>
      <c r="K19" s="114">
        <v>-106</v>
      </c>
      <c r="L19" s="116">
        <v>-0.15835785888223256</v>
      </c>
    </row>
    <row r="20" spans="1:12" s="110" customFormat="1" ht="15" customHeight="1" x14ac:dyDescent="0.2">
      <c r="A20" s="120"/>
      <c r="B20" s="121" t="s">
        <v>110</v>
      </c>
      <c r="C20" s="258"/>
      <c r="E20" s="113">
        <v>20.388917535996192</v>
      </c>
      <c r="F20" s="115">
        <v>41122</v>
      </c>
      <c r="G20" s="114">
        <v>40321</v>
      </c>
      <c r="H20" s="114">
        <v>39987</v>
      </c>
      <c r="I20" s="114">
        <v>39310</v>
      </c>
      <c r="J20" s="140">
        <v>38640</v>
      </c>
      <c r="K20" s="114">
        <v>2482</v>
      </c>
      <c r="L20" s="116">
        <v>6.4233954451345756</v>
      </c>
    </row>
    <row r="21" spans="1:12" s="110" customFormat="1" ht="15" customHeight="1" x14ac:dyDescent="0.2">
      <c r="A21" s="120"/>
      <c r="B21" s="119"/>
      <c r="C21" s="258" t="s">
        <v>106</v>
      </c>
      <c r="E21" s="113">
        <v>47.575507027868298</v>
      </c>
      <c r="F21" s="115">
        <v>19564</v>
      </c>
      <c r="G21" s="114">
        <v>19032</v>
      </c>
      <c r="H21" s="114">
        <v>18908</v>
      </c>
      <c r="I21" s="114">
        <v>18580</v>
      </c>
      <c r="J21" s="140">
        <v>18290</v>
      </c>
      <c r="K21" s="114">
        <v>1274</v>
      </c>
      <c r="L21" s="116">
        <v>6.9655549480590491</v>
      </c>
    </row>
    <row r="22" spans="1:12" s="110" customFormat="1" ht="15" customHeight="1" x14ac:dyDescent="0.2">
      <c r="A22" s="120"/>
      <c r="B22" s="119"/>
      <c r="C22" s="258" t="s">
        <v>107</v>
      </c>
      <c r="E22" s="113">
        <v>52.424492972131702</v>
      </c>
      <c r="F22" s="115">
        <v>21558</v>
      </c>
      <c r="G22" s="114">
        <v>21289</v>
      </c>
      <c r="H22" s="114">
        <v>21079</v>
      </c>
      <c r="I22" s="114">
        <v>20730</v>
      </c>
      <c r="J22" s="140">
        <v>20350</v>
      </c>
      <c r="K22" s="114">
        <v>1208</v>
      </c>
      <c r="L22" s="116">
        <v>5.9361179361179364</v>
      </c>
    </row>
    <row r="23" spans="1:12" s="110" customFormat="1" ht="15" customHeight="1" x14ac:dyDescent="0.2">
      <c r="A23" s="120"/>
      <c r="B23" s="121" t="s">
        <v>111</v>
      </c>
      <c r="C23" s="258"/>
      <c r="E23" s="113">
        <v>1.2598667248423308</v>
      </c>
      <c r="F23" s="115">
        <v>2541</v>
      </c>
      <c r="G23" s="114">
        <v>2528</v>
      </c>
      <c r="H23" s="114">
        <v>2461</v>
      </c>
      <c r="I23" s="114">
        <v>2365</v>
      </c>
      <c r="J23" s="140">
        <v>2251</v>
      </c>
      <c r="K23" s="114">
        <v>290</v>
      </c>
      <c r="L23" s="116">
        <v>12.883163038649489</v>
      </c>
    </row>
    <row r="24" spans="1:12" s="110" customFormat="1" ht="15" customHeight="1" x14ac:dyDescent="0.2">
      <c r="A24" s="120"/>
      <c r="B24" s="119"/>
      <c r="C24" s="258" t="s">
        <v>106</v>
      </c>
      <c r="E24" s="113">
        <v>56.985438803620625</v>
      </c>
      <c r="F24" s="115">
        <v>1448</v>
      </c>
      <c r="G24" s="114">
        <v>1479</v>
      </c>
      <c r="H24" s="114">
        <v>1466</v>
      </c>
      <c r="I24" s="114">
        <v>1412</v>
      </c>
      <c r="J24" s="140">
        <v>1327</v>
      </c>
      <c r="K24" s="114">
        <v>121</v>
      </c>
      <c r="L24" s="116">
        <v>9.1183119819140916</v>
      </c>
    </row>
    <row r="25" spans="1:12" s="110" customFormat="1" ht="15" customHeight="1" x14ac:dyDescent="0.2">
      <c r="A25" s="120"/>
      <c r="B25" s="119"/>
      <c r="C25" s="258" t="s">
        <v>107</v>
      </c>
      <c r="E25" s="113">
        <v>43.014561196379375</v>
      </c>
      <c r="F25" s="115">
        <v>1093</v>
      </c>
      <c r="G25" s="114">
        <v>1049</v>
      </c>
      <c r="H25" s="114">
        <v>995</v>
      </c>
      <c r="I25" s="114">
        <v>953</v>
      </c>
      <c r="J25" s="140">
        <v>924</v>
      </c>
      <c r="K25" s="114">
        <v>169</v>
      </c>
      <c r="L25" s="116">
        <v>18.29004329004329</v>
      </c>
    </row>
    <row r="26" spans="1:12" s="110" customFormat="1" ht="15" customHeight="1" x14ac:dyDescent="0.2">
      <c r="A26" s="120"/>
      <c r="C26" s="121" t="s">
        <v>187</v>
      </c>
      <c r="D26" s="110" t="s">
        <v>188</v>
      </c>
      <c r="E26" s="113">
        <v>0.39813970092419976</v>
      </c>
      <c r="F26" s="115">
        <v>803</v>
      </c>
      <c r="G26" s="114">
        <v>774</v>
      </c>
      <c r="H26" s="114">
        <v>762</v>
      </c>
      <c r="I26" s="114">
        <v>653</v>
      </c>
      <c r="J26" s="140">
        <v>595</v>
      </c>
      <c r="K26" s="114">
        <v>208</v>
      </c>
      <c r="L26" s="116">
        <v>34.957983193277308</v>
      </c>
    </row>
    <row r="27" spans="1:12" s="110" customFormat="1" ht="15" customHeight="1" x14ac:dyDescent="0.2">
      <c r="A27" s="120"/>
      <c r="B27" s="119"/>
      <c r="D27" s="259" t="s">
        <v>106</v>
      </c>
      <c r="E27" s="113">
        <v>48.194271481942714</v>
      </c>
      <c r="F27" s="115">
        <v>387</v>
      </c>
      <c r="G27" s="114">
        <v>396</v>
      </c>
      <c r="H27" s="114">
        <v>396</v>
      </c>
      <c r="I27" s="114">
        <v>340</v>
      </c>
      <c r="J27" s="140">
        <v>303</v>
      </c>
      <c r="K27" s="114">
        <v>84</v>
      </c>
      <c r="L27" s="116">
        <v>27.722772277227723</v>
      </c>
    </row>
    <row r="28" spans="1:12" s="110" customFormat="1" ht="15" customHeight="1" x14ac:dyDescent="0.2">
      <c r="A28" s="120"/>
      <c r="B28" s="119"/>
      <c r="D28" s="259" t="s">
        <v>107</v>
      </c>
      <c r="E28" s="113">
        <v>51.805728518057286</v>
      </c>
      <c r="F28" s="115">
        <v>416</v>
      </c>
      <c r="G28" s="114">
        <v>378</v>
      </c>
      <c r="H28" s="114">
        <v>366</v>
      </c>
      <c r="I28" s="114">
        <v>313</v>
      </c>
      <c r="J28" s="140">
        <v>292</v>
      </c>
      <c r="K28" s="114">
        <v>124</v>
      </c>
      <c r="L28" s="116">
        <v>42.465753424657535</v>
      </c>
    </row>
    <row r="29" spans="1:12" s="110" customFormat="1" ht="24.95" customHeight="1" x14ac:dyDescent="0.2">
      <c r="A29" s="606" t="s">
        <v>189</v>
      </c>
      <c r="B29" s="607"/>
      <c r="C29" s="607"/>
      <c r="D29" s="608"/>
      <c r="E29" s="113">
        <v>83.701063028043308</v>
      </c>
      <c r="F29" s="115">
        <v>168815</v>
      </c>
      <c r="G29" s="114">
        <v>168595</v>
      </c>
      <c r="H29" s="114">
        <v>168816</v>
      </c>
      <c r="I29" s="114">
        <v>167109</v>
      </c>
      <c r="J29" s="140">
        <v>167213</v>
      </c>
      <c r="K29" s="114">
        <v>1602</v>
      </c>
      <c r="L29" s="116">
        <v>0.95805948102121241</v>
      </c>
    </row>
    <row r="30" spans="1:12" s="110" customFormat="1" ht="15" customHeight="1" x14ac:dyDescent="0.2">
      <c r="A30" s="120"/>
      <c r="B30" s="119"/>
      <c r="C30" s="258" t="s">
        <v>106</v>
      </c>
      <c r="E30" s="113">
        <v>49.151437964635846</v>
      </c>
      <c r="F30" s="115">
        <v>82975</v>
      </c>
      <c r="G30" s="114">
        <v>82530</v>
      </c>
      <c r="H30" s="114">
        <v>82801</v>
      </c>
      <c r="I30" s="114">
        <v>81910</v>
      </c>
      <c r="J30" s="140">
        <v>81928</v>
      </c>
      <c r="K30" s="114">
        <v>1047</v>
      </c>
      <c r="L30" s="116">
        <v>1.2779513719363342</v>
      </c>
    </row>
    <row r="31" spans="1:12" s="110" customFormat="1" ht="15" customHeight="1" x14ac:dyDescent="0.2">
      <c r="A31" s="120"/>
      <c r="B31" s="119"/>
      <c r="C31" s="258" t="s">
        <v>107</v>
      </c>
      <c r="E31" s="113">
        <v>50.848562035364154</v>
      </c>
      <c r="F31" s="115">
        <v>85840</v>
      </c>
      <c r="G31" s="114">
        <v>86065</v>
      </c>
      <c r="H31" s="114">
        <v>86015</v>
      </c>
      <c r="I31" s="114">
        <v>85199</v>
      </c>
      <c r="J31" s="140">
        <v>85285</v>
      </c>
      <c r="K31" s="114">
        <v>555</v>
      </c>
      <c r="L31" s="116">
        <v>0.65075921908893708</v>
      </c>
    </row>
    <row r="32" spans="1:12" s="110" customFormat="1" ht="15" customHeight="1" x14ac:dyDescent="0.2">
      <c r="A32" s="120"/>
      <c r="B32" s="119" t="s">
        <v>117</v>
      </c>
      <c r="C32" s="258"/>
      <c r="E32" s="113">
        <v>16.264229899646981</v>
      </c>
      <c r="F32" s="115">
        <v>32803</v>
      </c>
      <c r="G32" s="114">
        <v>32465</v>
      </c>
      <c r="H32" s="114">
        <v>32398</v>
      </c>
      <c r="I32" s="114">
        <v>31819</v>
      </c>
      <c r="J32" s="140">
        <v>31330</v>
      </c>
      <c r="K32" s="114">
        <v>1473</v>
      </c>
      <c r="L32" s="116">
        <v>4.7015639961698055</v>
      </c>
    </row>
    <row r="33" spans="1:12" s="110" customFormat="1" ht="15" customHeight="1" x14ac:dyDescent="0.2">
      <c r="A33" s="120"/>
      <c r="B33" s="119"/>
      <c r="C33" s="258" t="s">
        <v>106</v>
      </c>
      <c r="E33" s="113">
        <v>58.86351858061763</v>
      </c>
      <c r="F33" s="115">
        <v>19309</v>
      </c>
      <c r="G33" s="114">
        <v>19107</v>
      </c>
      <c r="H33" s="114">
        <v>19160</v>
      </c>
      <c r="I33" s="114">
        <v>18757</v>
      </c>
      <c r="J33" s="140">
        <v>18416</v>
      </c>
      <c r="K33" s="114">
        <v>893</v>
      </c>
      <c r="L33" s="116">
        <v>4.8490443092962643</v>
      </c>
    </row>
    <row r="34" spans="1:12" s="110" customFormat="1" ht="15" customHeight="1" x14ac:dyDescent="0.2">
      <c r="A34" s="120"/>
      <c r="B34" s="119"/>
      <c r="C34" s="258" t="s">
        <v>107</v>
      </c>
      <c r="E34" s="113">
        <v>41.13648141938237</v>
      </c>
      <c r="F34" s="115">
        <v>13494</v>
      </c>
      <c r="G34" s="114">
        <v>13358</v>
      </c>
      <c r="H34" s="114">
        <v>13238</v>
      </c>
      <c r="I34" s="114">
        <v>13062</v>
      </c>
      <c r="J34" s="140">
        <v>12914</v>
      </c>
      <c r="K34" s="114">
        <v>580</v>
      </c>
      <c r="L34" s="116">
        <v>4.4912498064116466</v>
      </c>
    </row>
    <row r="35" spans="1:12" s="110" customFormat="1" ht="24.95" customHeight="1" x14ac:dyDescent="0.2">
      <c r="A35" s="606" t="s">
        <v>190</v>
      </c>
      <c r="B35" s="607"/>
      <c r="C35" s="607"/>
      <c r="D35" s="608"/>
      <c r="E35" s="113">
        <v>68.974356431716316</v>
      </c>
      <c r="F35" s="115">
        <v>139113</v>
      </c>
      <c r="G35" s="114">
        <v>138681</v>
      </c>
      <c r="H35" s="114">
        <v>139438</v>
      </c>
      <c r="I35" s="114">
        <v>137608</v>
      </c>
      <c r="J35" s="140">
        <v>137832</v>
      </c>
      <c r="K35" s="114">
        <v>1281</v>
      </c>
      <c r="L35" s="116">
        <v>0.92939230367403791</v>
      </c>
    </row>
    <row r="36" spans="1:12" s="110" customFormat="1" ht="15" customHeight="1" x14ac:dyDescent="0.2">
      <c r="A36" s="120"/>
      <c r="B36" s="119"/>
      <c r="C36" s="258" t="s">
        <v>106</v>
      </c>
      <c r="E36" s="113">
        <v>65.104627173592689</v>
      </c>
      <c r="F36" s="115">
        <v>90569</v>
      </c>
      <c r="G36" s="114">
        <v>89948</v>
      </c>
      <c r="H36" s="114">
        <v>90479</v>
      </c>
      <c r="I36" s="114">
        <v>89155</v>
      </c>
      <c r="J36" s="140">
        <v>89135</v>
      </c>
      <c r="K36" s="114">
        <v>1434</v>
      </c>
      <c r="L36" s="116">
        <v>1.6087956470522242</v>
      </c>
    </row>
    <row r="37" spans="1:12" s="110" customFormat="1" ht="15" customHeight="1" x14ac:dyDescent="0.2">
      <c r="A37" s="120"/>
      <c r="B37" s="119"/>
      <c r="C37" s="258" t="s">
        <v>107</v>
      </c>
      <c r="E37" s="113">
        <v>34.895372826407311</v>
      </c>
      <c r="F37" s="115">
        <v>48544</v>
      </c>
      <c r="G37" s="114">
        <v>48733</v>
      </c>
      <c r="H37" s="114">
        <v>48959</v>
      </c>
      <c r="I37" s="114">
        <v>48453</v>
      </c>
      <c r="J37" s="140">
        <v>48697</v>
      </c>
      <c r="K37" s="114">
        <v>-153</v>
      </c>
      <c r="L37" s="116">
        <v>-0.31418773230383801</v>
      </c>
    </row>
    <row r="38" spans="1:12" s="110" customFormat="1" ht="15" customHeight="1" x14ac:dyDescent="0.2">
      <c r="A38" s="120"/>
      <c r="B38" s="119" t="s">
        <v>182</v>
      </c>
      <c r="C38" s="258"/>
      <c r="E38" s="113">
        <v>31.025643568283687</v>
      </c>
      <c r="F38" s="115">
        <v>62575</v>
      </c>
      <c r="G38" s="114">
        <v>62454</v>
      </c>
      <c r="H38" s="114">
        <v>61846</v>
      </c>
      <c r="I38" s="114">
        <v>61401</v>
      </c>
      <c r="J38" s="140">
        <v>60792</v>
      </c>
      <c r="K38" s="114">
        <v>1783</v>
      </c>
      <c r="L38" s="116">
        <v>2.9329517041716016</v>
      </c>
    </row>
    <row r="39" spans="1:12" s="110" customFormat="1" ht="15" customHeight="1" x14ac:dyDescent="0.2">
      <c r="A39" s="120"/>
      <c r="B39" s="119"/>
      <c r="C39" s="258" t="s">
        <v>106</v>
      </c>
      <c r="E39" s="113">
        <v>18.803036356372353</v>
      </c>
      <c r="F39" s="115">
        <v>11766</v>
      </c>
      <c r="G39" s="114">
        <v>11744</v>
      </c>
      <c r="H39" s="114">
        <v>11534</v>
      </c>
      <c r="I39" s="114">
        <v>11567</v>
      </c>
      <c r="J39" s="140">
        <v>11261</v>
      </c>
      <c r="K39" s="114">
        <v>505</v>
      </c>
      <c r="L39" s="116">
        <v>4.4845040404937393</v>
      </c>
    </row>
    <row r="40" spans="1:12" s="110" customFormat="1" ht="15" customHeight="1" x14ac:dyDescent="0.2">
      <c r="A40" s="120"/>
      <c r="B40" s="119"/>
      <c r="C40" s="258" t="s">
        <v>107</v>
      </c>
      <c r="E40" s="113">
        <v>81.19696364362764</v>
      </c>
      <c r="F40" s="115">
        <v>50809</v>
      </c>
      <c r="G40" s="114">
        <v>50710</v>
      </c>
      <c r="H40" s="114">
        <v>50312</v>
      </c>
      <c r="I40" s="114">
        <v>49834</v>
      </c>
      <c r="J40" s="140">
        <v>49531</v>
      </c>
      <c r="K40" s="114">
        <v>1278</v>
      </c>
      <c r="L40" s="116">
        <v>2.5802022975510286</v>
      </c>
    </row>
    <row r="41" spans="1:12" s="110" customFormat="1" ht="24.75" customHeight="1" x14ac:dyDescent="0.2">
      <c r="A41" s="606" t="s">
        <v>519</v>
      </c>
      <c r="B41" s="607"/>
      <c r="C41" s="607"/>
      <c r="D41" s="608"/>
      <c r="E41" s="113">
        <v>4.7345404783626197</v>
      </c>
      <c r="F41" s="115">
        <v>9549</v>
      </c>
      <c r="G41" s="114">
        <v>10274</v>
      </c>
      <c r="H41" s="114">
        <v>10363</v>
      </c>
      <c r="I41" s="114">
        <v>9238</v>
      </c>
      <c r="J41" s="140">
        <v>9421</v>
      </c>
      <c r="K41" s="114">
        <v>128</v>
      </c>
      <c r="L41" s="116">
        <v>1.3586668081944593</v>
      </c>
    </row>
    <row r="42" spans="1:12" s="110" customFormat="1" ht="15" customHeight="1" x14ac:dyDescent="0.2">
      <c r="A42" s="120"/>
      <c r="B42" s="119"/>
      <c r="C42" s="258" t="s">
        <v>106</v>
      </c>
      <c r="E42" s="113">
        <v>56.393339616713789</v>
      </c>
      <c r="F42" s="115">
        <v>5385</v>
      </c>
      <c r="G42" s="114">
        <v>5809</v>
      </c>
      <c r="H42" s="114">
        <v>5879</v>
      </c>
      <c r="I42" s="114">
        <v>5053</v>
      </c>
      <c r="J42" s="140">
        <v>5176</v>
      </c>
      <c r="K42" s="114">
        <v>209</v>
      </c>
      <c r="L42" s="116">
        <v>4.0378670788253475</v>
      </c>
    </row>
    <row r="43" spans="1:12" s="110" customFormat="1" ht="15" customHeight="1" x14ac:dyDescent="0.2">
      <c r="A43" s="123"/>
      <c r="B43" s="124"/>
      <c r="C43" s="260" t="s">
        <v>107</v>
      </c>
      <c r="D43" s="261"/>
      <c r="E43" s="125">
        <v>43.606660383286211</v>
      </c>
      <c r="F43" s="143">
        <v>4164</v>
      </c>
      <c r="G43" s="144">
        <v>4465</v>
      </c>
      <c r="H43" s="144">
        <v>4484</v>
      </c>
      <c r="I43" s="144">
        <v>4185</v>
      </c>
      <c r="J43" s="145">
        <v>4245</v>
      </c>
      <c r="K43" s="144">
        <v>-81</v>
      </c>
      <c r="L43" s="146">
        <v>-1.9081272084805654</v>
      </c>
    </row>
    <row r="44" spans="1:12" s="110" customFormat="1" ht="45.75" customHeight="1" x14ac:dyDescent="0.2">
      <c r="A44" s="606" t="s">
        <v>191</v>
      </c>
      <c r="B44" s="607"/>
      <c r="C44" s="607"/>
      <c r="D44" s="608"/>
      <c r="E44" s="113">
        <v>1.1607036611003134</v>
      </c>
      <c r="F44" s="115">
        <v>2341</v>
      </c>
      <c r="G44" s="114">
        <v>2364</v>
      </c>
      <c r="H44" s="114">
        <v>2383</v>
      </c>
      <c r="I44" s="114">
        <v>2329</v>
      </c>
      <c r="J44" s="140">
        <v>2309</v>
      </c>
      <c r="K44" s="114">
        <v>32</v>
      </c>
      <c r="L44" s="116">
        <v>1.3858813339107838</v>
      </c>
    </row>
    <row r="45" spans="1:12" s="110" customFormat="1" ht="15" customHeight="1" x14ac:dyDescent="0.2">
      <c r="A45" s="120"/>
      <c r="B45" s="119"/>
      <c r="C45" s="258" t="s">
        <v>106</v>
      </c>
      <c r="E45" s="113">
        <v>60.145237078171725</v>
      </c>
      <c r="F45" s="115">
        <v>1408</v>
      </c>
      <c r="G45" s="114">
        <v>1418</v>
      </c>
      <c r="H45" s="114">
        <v>1433</v>
      </c>
      <c r="I45" s="114">
        <v>1416</v>
      </c>
      <c r="J45" s="140">
        <v>1412</v>
      </c>
      <c r="K45" s="114">
        <v>-4</v>
      </c>
      <c r="L45" s="116">
        <v>-0.28328611898016998</v>
      </c>
    </row>
    <row r="46" spans="1:12" s="110" customFormat="1" ht="15" customHeight="1" x14ac:dyDescent="0.2">
      <c r="A46" s="123"/>
      <c r="B46" s="124"/>
      <c r="C46" s="260" t="s">
        <v>107</v>
      </c>
      <c r="D46" s="261"/>
      <c r="E46" s="125">
        <v>39.854762921828275</v>
      </c>
      <c r="F46" s="143">
        <v>933</v>
      </c>
      <c r="G46" s="144">
        <v>946</v>
      </c>
      <c r="H46" s="144">
        <v>950</v>
      </c>
      <c r="I46" s="144">
        <v>913</v>
      </c>
      <c r="J46" s="145">
        <v>897</v>
      </c>
      <c r="K46" s="144">
        <v>36</v>
      </c>
      <c r="L46" s="146">
        <v>4.0133779264214047</v>
      </c>
    </row>
    <row r="47" spans="1:12" s="110" customFormat="1" ht="39" customHeight="1" x14ac:dyDescent="0.2">
      <c r="A47" s="606" t="s">
        <v>520</v>
      </c>
      <c r="B47" s="610"/>
      <c r="C47" s="610"/>
      <c r="D47" s="611"/>
      <c r="E47" s="113">
        <v>0.69215818491928127</v>
      </c>
      <c r="F47" s="115">
        <v>1396</v>
      </c>
      <c r="G47" s="114">
        <v>1455</v>
      </c>
      <c r="H47" s="114">
        <v>1307</v>
      </c>
      <c r="I47" s="114">
        <v>1340</v>
      </c>
      <c r="J47" s="140">
        <v>1484</v>
      </c>
      <c r="K47" s="114">
        <v>-88</v>
      </c>
      <c r="L47" s="116">
        <v>-5.9299191374663076</v>
      </c>
    </row>
    <row r="48" spans="1:12" s="110" customFormat="1" ht="15" customHeight="1" x14ac:dyDescent="0.2">
      <c r="A48" s="120"/>
      <c r="B48" s="119"/>
      <c r="C48" s="258" t="s">
        <v>106</v>
      </c>
      <c r="E48" s="113">
        <v>36.676217765042978</v>
      </c>
      <c r="F48" s="115">
        <v>512</v>
      </c>
      <c r="G48" s="114">
        <v>571</v>
      </c>
      <c r="H48" s="114">
        <v>516</v>
      </c>
      <c r="I48" s="114">
        <v>507</v>
      </c>
      <c r="J48" s="140">
        <v>551</v>
      </c>
      <c r="K48" s="114">
        <v>-39</v>
      </c>
      <c r="L48" s="116">
        <v>-7.0780399274047188</v>
      </c>
    </row>
    <row r="49" spans="1:12" s="110" customFormat="1" ht="15" customHeight="1" x14ac:dyDescent="0.2">
      <c r="A49" s="123"/>
      <c r="B49" s="124"/>
      <c r="C49" s="260" t="s">
        <v>107</v>
      </c>
      <c r="D49" s="261"/>
      <c r="E49" s="125">
        <v>63.323782234957022</v>
      </c>
      <c r="F49" s="143">
        <v>884</v>
      </c>
      <c r="G49" s="144">
        <v>884</v>
      </c>
      <c r="H49" s="144">
        <v>791</v>
      </c>
      <c r="I49" s="144">
        <v>833</v>
      </c>
      <c r="J49" s="145">
        <v>933</v>
      </c>
      <c r="K49" s="144">
        <v>-49</v>
      </c>
      <c r="L49" s="146">
        <v>-5.251875669882101</v>
      </c>
    </row>
    <row r="50" spans="1:12" s="110" customFormat="1" ht="24.95" customHeight="1" x14ac:dyDescent="0.2">
      <c r="A50" s="612" t="s">
        <v>192</v>
      </c>
      <c r="B50" s="613"/>
      <c r="C50" s="613"/>
      <c r="D50" s="614"/>
      <c r="E50" s="262">
        <v>14.196680020625918</v>
      </c>
      <c r="F50" s="263">
        <v>28633</v>
      </c>
      <c r="G50" s="264">
        <v>29404</v>
      </c>
      <c r="H50" s="264">
        <v>29505</v>
      </c>
      <c r="I50" s="264">
        <v>27884</v>
      </c>
      <c r="J50" s="265">
        <v>28351</v>
      </c>
      <c r="K50" s="263">
        <v>282</v>
      </c>
      <c r="L50" s="266">
        <v>0.99467390920955168</v>
      </c>
    </row>
    <row r="51" spans="1:12" s="110" customFormat="1" ht="15" customHeight="1" x14ac:dyDescent="0.2">
      <c r="A51" s="120"/>
      <c r="B51" s="119"/>
      <c r="C51" s="258" t="s">
        <v>106</v>
      </c>
      <c r="E51" s="113">
        <v>52.890022002584431</v>
      </c>
      <c r="F51" s="115">
        <v>15144</v>
      </c>
      <c r="G51" s="114">
        <v>15489</v>
      </c>
      <c r="H51" s="114">
        <v>15651</v>
      </c>
      <c r="I51" s="114">
        <v>14649</v>
      </c>
      <c r="J51" s="140">
        <v>14810</v>
      </c>
      <c r="K51" s="114">
        <v>334</v>
      </c>
      <c r="L51" s="116">
        <v>2.2552329507089803</v>
      </c>
    </row>
    <row r="52" spans="1:12" s="110" customFormat="1" ht="15" customHeight="1" x14ac:dyDescent="0.2">
      <c r="A52" s="120"/>
      <c r="B52" s="119"/>
      <c r="C52" s="258" t="s">
        <v>107</v>
      </c>
      <c r="E52" s="113">
        <v>47.109977997415569</v>
      </c>
      <c r="F52" s="115">
        <v>13489</v>
      </c>
      <c r="G52" s="114">
        <v>13915</v>
      </c>
      <c r="H52" s="114">
        <v>13854</v>
      </c>
      <c r="I52" s="114">
        <v>13235</v>
      </c>
      <c r="J52" s="140">
        <v>13541</v>
      </c>
      <c r="K52" s="114">
        <v>-52</v>
      </c>
      <c r="L52" s="116">
        <v>-0.38401890554611917</v>
      </c>
    </row>
    <row r="53" spans="1:12" s="110" customFormat="1" ht="15" customHeight="1" x14ac:dyDescent="0.2">
      <c r="A53" s="120"/>
      <c r="B53" s="119"/>
      <c r="C53" s="258" t="s">
        <v>187</v>
      </c>
      <c r="D53" s="110" t="s">
        <v>193</v>
      </c>
      <c r="E53" s="113">
        <v>24.017741766493206</v>
      </c>
      <c r="F53" s="115">
        <v>6877</v>
      </c>
      <c r="G53" s="114">
        <v>7670</v>
      </c>
      <c r="H53" s="114">
        <v>7830</v>
      </c>
      <c r="I53" s="114">
        <v>6256</v>
      </c>
      <c r="J53" s="140">
        <v>6790</v>
      </c>
      <c r="K53" s="114">
        <v>87</v>
      </c>
      <c r="L53" s="116">
        <v>1.2812960235640649</v>
      </c>
    </row>
    <row r="54" spans="1:12" s="110" customFormat="1" ht="15" customHeight="1" x14ac:dyDescent="0.2">
      <c r="A54" s="120"/>
      <c r="B54" s="119"/>
      <c r="D54" s="267" t="s">
        <v>194</v>
      </c>
      <c r="E54" s="113">
        <v>57.888614221317432</v>
      </c>
      <c r="F54" s="115">
        <v>3981</v>
      </c>
      <c r="G54" s="114">
        <v>4359</v>
      </c>
      <c r="H54" s="114">
        <v>4530</v>
      </c>
      <c r="I54" s="114">
        <v>3566</v>
      </c>
      <c r="J54" s="140">
        <v>3841</v>
      </c>
      <c r="K54" s="114">
        <v>140</v>
      </c>
      <c r="L54" s="116">
        <v>3.6448841447539704</v>
      </c>
    </row>
    <row r="55" spans="1:12" s="110" customFormat="1" ht="15" customHeight="1" x14ac:dyDescent="0.2">
      <c r="A55" s="120"/>
      <c r="B55" s="119"/>
      <c r="D55" s="267" t="s">
        <v>195</v>
      </c>
      <c r="E55" s="113">
        <v>42.111385778682568</v>
      </c>
      <c r="F55" s="115">
        <v>2896</v>
      </c>
      <c r="G55" s="114">
        <v>3311</v>
      </c>
      <c r="H55" s="114">
        <v>3300</v>
      </c>
      <c r="I55" s="114">
        <v>2690</v>
      </c>
      <c r="J55" s="140">
        <v>2949</v>
      </c>
      <c r="K55" s="114">
        <v>-53</v>
      </c>
      <c r="L55" s="116">
        <v>-1.7972193964055612</v>
      </c>
    </row>
    <row r="56" spans="1:12" s="110" customFormat="1" ht="15" customHeight="1" x14ac:dyDescent="0.2">
      <c r="A56" s="120"/>
      <c r="B56" s="119" t="s">
        <v>196</v>
      </c>
      <c r="C56" s="258"/>
      <c r="E56" s="113">
        <v>58.949466502717065</v>
      </c>
      <c r="F56" s="115">
        <v>118894</v>
      </c>
      <c r="G56" s="114">
        <v>117887</v>
      </c>
      <c r="H56" s="114">
        <v>118298</v>
      </c>
      <c r="I56" s="114">
        <v>118134</v>
      </c>
      <c r="J56" s="140">
        <v>117807</v>
      </c>
      <c r="K56" s="114">
        <v>1087</v>
      </c>
      <c r="L56" s="116">
        <v>0.92269559533813783</v>
      </c>
    </row>
    <row r="57" spans="1:12" s="110" customFormat="1" ht="15" customHeight="1" x14ac:dyDescent="0.2">
      <c r="A57" s="120"/>
      <c r="B57" s="119"/>
      <c r="C57" s="258" t="s">
        <v>106</v>
      </c>
      <c r="E57" s="113">
        <v>48.814910760845798</v>
      </c>
      <c r="F57" s="115">
        <v>58038</v>
      </c>
      <c r="G57" s="114">
        <v>57234</v>
      </c>
      <c r="H57" s="114">
        <v>57519</v>
      </c>
      <c r="I57" s="114">
        <v>57447</v>
      </c>
      <c r="J57" s="140">
        <v>57289</v>
      </c>
      <c r="K57" s="114">
        <v>749</v>
      </c>
      <c r="L57" s="116">
        <v>1.307406308366353</v>
      </c>
    </row>
    <row r="58" spans="1:12" s="110" customFormat="1" ht="15" customHeight="1" x14ac:dyDescent="0.2">
      <c r="A58" s="120"/>
      <c r="B58" s="119"/>
      <c r="C58" s="258" t="s">
        <v>107</v>
      </c>
      <c r="E58" s="113">
        <v>51.185089239154202</v>
      </c>
      <c r="F58" s="115">
        <v>60856</v>
      </c>
      <c r="G58" s="114">
        <v>60653</v>
      </c>
      <c r="H58" s="114">
        <v>60779</v>
      </c>
      <c r="I58" s="114">
        <v>60687</v>
      </c>
      <c r="J58" s="140">
        <v>60518</v>
      </c>
      <c r="K58" s="114">
        <v>338</v>
      </c>
      <c r="L58" s="116">
        <v>0.55851151723454184</v>
      </c>
    </row>
    <row r="59" spans="1:12" s="110" customFormat="1" ht="15" customHeight="1" x14ac:dyDescent="0.2">
      <c r="A59" s="120"/>
      <c r="B59" s="119"/>
      <c r="C59" s="258" t="s">
        <v>105</v>
      </c>
      <c r="D59" s="110" t="s">
        <v>197</v>
      </c>
      <c r="E59" s="113">
        <v>91.00627449661043</v>
      </c>
      <c r="F59" s="115">
        <v>108201</v>
      </c>
      <c r="G59" s="114">
        <v>107300</v>
      </c>
      <c r="H59" s="114">
        <v>107692</v>
      </c>
      <c r="I59" s="114">
        <v>107703</v>
      </c>
      <c r="J59" s="140">
        <v>107406</v>
      </c>
      <c r="K59" s="114">
        <v>795</v>
      </c>
      <c r="L59" s="116">
        <v>0.74018211273113232</v>
      </c>
    </row>
    <row r="60" spans="1:12" s="110" customFormat="1" ht="15" customHeight="1" x14ac:dyDescent="0.2">
      <c r="A60" s="120"/>
      <c r="B60" s="119"/>
      <c r="C60" s="258"/>
      <c r="D60" s="267" t="s">
        <v>198</v>
      </c>
      <c r="E60" s="113">
        <v>46.277760834003381</v>
      </c>
      <c r="F60" s="115">
        <v>50073</v>
      </c>
      <c r="G60" s="114">
        <v>49342</v>
      </c>
      <c r="H60" s="114">
        <v>49623</v>
      </c>
      <c r="I60" s="114">
        <v>49706</v>
      </c>
      <c r="J60" s="140">
        <v>49579</v>
      </c>
      <c r="K60" s="114">
        <v>494</v>
      </c>
      <c r="L60" s="116">
        <v>0.99638960043566838</v>
      </c>
    </row>
    <row r="61" spans="1:12" s="110" customFormat="1" ht="15" customHeight="1" x14ac:dyDescent="0.2">
      <c r="A61" s="120"/>
      <c r="B61" s="119"/>
      <c r="C61" s="258"/>
      <c r="D61" s="267" t="s">
        <v>199</v>
      </c>
      <c r="E61" s="113">
        <v>53.722239165996619</v>
      </c>
      <c r="F61" s="115">
        <v>58128</v>
      </c>
      <c r="G61" s="114">
        <v>57958</v>
      </c>
      <c r="H61" s="114">
        <v>58069</v>
      </c>
      <c r="I61" s="114">
        <v>57997</v>
      </c>
      <c r="J61" s="140">
        <v>57827</v>
      </c>
      <c r="K61" s="114">
        <v>301</v>
      </c>
      <c r="L61" s="116">
        <v>0.5205180970826776</v>
      </c>
    </row>
    <row r="62" spans="1:12" s="110" customFormat="1" ht="15" customHeight="1" x14ac:dyDescent="0.2">
      <c r="A62" s="120"/>
      <c r="B62" s="119"/>
      <c r="C62" s="258"/>
      <c r="D62" s="258" t="s">
        <v>200</v>
      </c>
      <c r="E62" s="113">
        <v>8.9937255033895731</v>
      </c>
      <c r="F62" s="115">
        <v>10693</v>
      </c>
      <c r="G62" s="114">
        <v>10587</v>
      </c>
      <c r="H62" s="114">
        <v>10606</v>
      </c>
      <c r="I62" s="114">
        <v>10431</v>
      </c>
      <c r="J62" s="140">
        <v>10401</v>
      </c>
      <c r="K62" s="114">
        <v>292</v>
      </c>
      <c r="L62" s="116">
        <v>2.8074223632343043</v>
      </c>
    </row>
    <row r="63" spans="1:12" s="110" customFormat="1" ht="15" customHeight="1" x14ac:dyDescent="0.2">
      <c r="A63" s="120"/>
      <c r="B63" s="119"/>
      <c r="C63" s="258"/>
      <c r="D63" s="267" t="s">
        <v>198</v>
      </c>
      <c r="E63" s="113">
        <v>74.487982792481063</v>
      </c>
      <c r="F63" s="115">
        <v>7965</v>
      </c>
      <c r="G63" s="114">
        <v>7892</v>
      </c>
      <c r="H63" s="114">
        <v>7896</v>
      </c>
      <c r="I63" s="114">
        <v>7741</v>
      </c>
      <c r="J63" s="140">
        <v>7710</v>
      </c>
      <c r="K63" s="114">
        <v>255</v>
      </c>
      <c r="L63" s="116">
        <v>3.3073929961089492</v>
      </c>
    </row>
    <row r="64" spans="1:12" s="110" customFormat="1" ht="15" customHeight="1" x14ac:dyDescent="0.2">
      <c r="A64" s="120"/>
      <c r="B64" s="119"/>
      <c r="C64" s="258"/>
      <c r="D64" s="267" t="s">
        <v>199</v>
      </c>
      <c r="E64" s="113">
        <v>25.512017207518937</v>
      </c>
      <c r="F64" s="115">
        <v>2728</v>
      </c>
      <c r="G64" s="114">
        <v>2695</v>
      </c>
      <c r="H64" s="114">
        <v>2710</v>
      </c>
      <c r="I64" s="114">
        <v>2690</v>
      </c>
      <c r="J64" s="140">
        <v>2691</v>
      </c>
      <c r="K64" s="114">
        <v>37</v>
      </c>
      <c r="L64" s="116">
        <v>1.3749535488665923</v>
      </c>
    </row>
    <row r="65" spans="1:12" s="110" customFormat="1" ht="15" customHeight="1" x14ac:dyDescent="0.2">
      <c r="A65" s="120"/>
      <c r="B65" s="119" t="s">
        <v>201</v>
      </c>
      <c r="C65" s="258"/>
      <c r="E65" s="113">
        <v>20.102336281781763</v>
      </c>
      <c r="F65" s="115">
        <v>40544</v>
      </c>
      <c r="G65" s="114">
        <v>40289</v>
      </c>
      <c r="H65" s="114">
        <v>39741</v>
      </c>
      <c r="I65" s="114">
        <v>39369</v>
      </c>
      <c r="J65" s="140">
        <v>38751</v>
      </c>
      <c r="K65" s="114">
        <v>1793</v>
      </c>
      <c r="L65" s="116">
        <v>4.6269773683259787</v>
      </c>
    </row>
    <row r="66" spans="1:12" s="110" customFormat="1" ht="15" customHeight="1" x14ac:dyDescent="0.2">
      <c r="A66" s="120"/>
      <c r="B66" s="119"/>
      <c r="C66" s="258" t="s">
        <v>106</v>
      </c>
      <c r="E66" s="113">
        <v>52.710635359116019</v>
      </c>
      <c r="F66" s="115">
        <v>21371</v>
      </c>
      <c r="G66" s="114">
        <v>21334</v>
      </c>
      <c r="H66" s="114">
        <v>21061</v>
      </c>
      <c r="I66" s="114">
        <v>20899</v>
      </c>
      <c r="J66" s="140">
        <v>20564</v>
      </c>
      <c r="K66" s="114">
        <v>807</v>
      </c>
      <c r="L66" s="116">
        <v>3.9243337872009336</v>
      </c>
    </row>
    <row r="67" spans="1:12" s="110" customFormat="1" ht="15" customHeight="1" x14ac:dyDescent="0.2">
      <c r="A67" s="120"/>
      <c r="B67" s="119"/>
      <c r="C67" s="258" t="s">
        <v>107</v>
      </c>
      <c r="E67" s="113">
        <v>47.289364640883981</v>
      </c>
      <c r="F67" s="115">
        <v>19173</v>
      </c>
      <c r="G67" s="114">
        <v>18955</v>
      </c>
      <c r="H67" s="114">
        <v>18680</v>
      </c>
      <c r="I67" s="114">
        <v>18470</v>
      </c>
      <c r="J67" s="140">
        <v>18187</v>
      </c>
      <c r="K67" s="114">
        <v>986</v>
      </c>
      <c r="L67" s="116">
        <v>5.4214548853576732</v>
      </c>
    </row>
    <row r="68" spans="1:12" s="110" customFormat="1" ht="15" customHeight="1" x14ac:dyDescent="0.2">
      <c r="A68" s="120"/>
      <c r="B68" s="119"/>
      <c r="C68" s="258" t="s">
        <v>105</v>
      </c>
      <c r="D68" s="110" t="s">
        <v>202</v>
      </c>
      <c r="E68" s="113">
        <v>20.841554853985794</v>
      </c>
      <c r="F68" s="115">
        <v>8450</v>
      </c>
      <c r="G68" s="114">
        <v>8300</v>
      </c>
      <c r="H68" s="114">
        <v>7988</v>
      </c>
      <c r="I68" s="114">
        <v>7869</v>
      </c>
      <c r="J68" s="140">
        <v>7559</v>
      </c>
      <c r="K68" s="114">
        <v>891</v>
      </c>
      <c r="L68" s="116">
        <v>11.787273448868898</v>
      </c>
    </row>
    <row r="69" spans="1:12" s="110" customFormat="1" ht="15" customHeight="1" x14ac:dyDescent="0.2">
      <c r="A69" s="120"/>
      <c r="B69" s="119"/>
      <c r="C69" s="258"/>
      <c r="D69" s="267" t="s">
        <v>198</v>
      </c>
      <c r="E69" s="113">
        <v>52.130177514792898</v>
      </c>
      <c r="F69" s="115">
        <v>4405</v>
      </c>
      <c r="G69" s="114">
        <v>4349</v>
      </c>
      <c r="H69" s="114">
        <v>4172</v>
      </c>
      <c r="I69" s="114">
        <v>4165</v>
      </c>
      <c r="J69" s="140">
        <v>4003</v>
      </c>
      <c r="K69" s="114">
        <v>402</v>
      </c>
      <c r="L69" s="116">
        <v>10.042468148888334</v>
      </c>
    </row>
    <row r="70" spans="1:12" s="110" customFormat="1" ht="15" customHeight="1" x14ac:dyDescent="0.2">
      <c r="A70" s="120"/>
      <c r="B70" s="119"/>
      <c r="C70" s="258"/>
      <c r="D70" s="267" t="s">
        <v>199</v>
      </c>
      <c r="E70" s="113">
        <v>47.869822485207102</v>
      </c>
      <c r="F70" s="115">
        <v>4045</v>
      </c>
      <c r="G70" s="114">
        <v>3951</v>
      </c>
      <c r="H70" s="114">
        <v>3816</v>
      </c>
      <c r="I70" s="114">
        <v>3704</v>
      </c>
      <c r="J70" s="140">
        <v>3556</v>
      </c>
      <c r="K70" s="114">
        <v>489</v>
      </c>
      <c r="L70" s="116">
        <v>13.75140607424072</v>
      </c>
    </row>
    <row r="71" spans="1:12" s="110" customFormat="1" ht="15" customHeight="1" x14ac:dyDescent="0.2">
      <c r="A71" s="120"/>
      <c r="B71" s="119"/>
      <c r="C71" s="258"/>
      <c r="D71" s="110" t="s">
        <v>203</v>
      </c>
      <c r="E71" s="113">
        <v>68.698204419889507</v>
      </c>
      <c r="F71" s="115">
        <v>27853</v>
      </c>
      <c r="G71" s="114">
        <v>27737</v>
      </c>
      <c r="H71" s="114">
        <v>27513</v>
      </c>
      <c r="I71" s="114">
        <v>27388</v>
      </c>
      <c r="J71" s="140">
        <v>27151</v>
      </c>
      <c r="K71" s="114">
        <v>702</v>
      </c>
      <c r="L71" s="116">
        <v>2.5855401274354537</v>
      </c>
    </row>
    <row r="72" spans="1:12" s="110" customFormat="1" ht="15" customHeight="1" x14ac:dyDescent="0.2">
      <c r="A72" s="120"/>
      <c r="B72" s="119"/>
      <c r="C72" s="258"/>
      <c r="D72" s="267" t="s">
        <v>198</v>
      </c>
      <c r="E72" s="113">
        <v>52.608336624421071</v>
      </c>
      <c r="F72" s="115">
        <v>14653</v>
      </c>
      <c r="G72" s="114">
        <v>14650</v>
      </c>
      <c r="H72" s="114">
        <v>14549</v>
      </c>
      <c r="I72" s="114">
        <v>14455</v>
      </c>
      <c r="J72" s="140">
        <v>14318</v>
      </c>
      <c r="K72" s="114">
        <v>335</v>
      </c>
      <c r="L72" s="116">
        <v>2.3397122503142898</v>
      </c>
    </row>
    <row r="73" spans="1:12" s="110" customFormat="1" ht="15" customHeight="1" x14ac:dyDescent="0.2">
      <c r="A73" s="120"/>
      <c r="B73" s="119"/>
      <c r="C73" s="258"/>
      <c r="D73" s="267" t="s">
        <v>199</v>
      </c>
      <c r="E73" s="113">
        <v>47.391663375578929</v>
      </c>
      <c r="F73" s="115">
        <v>13200</v>
      </c>
      <c r="G73" s="114">
        <v>13087</v>
      </c>
      <c r="H73" s="114">
        <v>12964</v>
      </c>
      <c r="I73" s="114">
        <v>12933</v>
      </c>
      <c r="J73" s="140">
        <v>12833</v>
      </c>
      <c r="K73" s="114">
        <v>367</v>
      </c>
      <c r="L73" s="116">
        <v>2.8598145406374194</v>
      </c>
    </row>
    <row r="74" spans="1:12" s="110" customFormat="1" ht="15" customHeight="1" x14ac:dyDescent="0.2">
      <c r="A74" s="120"/>
      <c r="B74" s="119"/>
      <c r="C74" s="258"/>
      <c r="D74" s="110" t="s">
        <v>204</v>
      </c>
      <c r="E74" s="113">
        <v>10.460240726124704</v>
      </c>
      <c r="F74" s="115">
        <v>4241</v>
      </c>
      <c r="G74" s="114">
        <v>4252</v>
      </c>
      <c r="H74" s="114">
        <v>4240</v>
      </c>
      <c r="I74" s="114">
        <v>4112</v>
      </c>
      <c r="J74" s="140">
        <v>4041</v>
      </c>
      <c r="K74" s="114">
        <v>200</v>
      </c>
      <c r="L74" s="116">
        <v>4.9492699826775555</v>
      </c>
    </row>
    <row r="75" spans="1:12" s="110" customFormat="1" ht="15" customHeight="1" x14ac:dyDescent="0.2">
      <c r="A75" s="120"/>
      <c r="B75" s="119"/>
      <c r="C75" s="258"/>
      <c r="D75" s="267" t="s">
        <v>198</v>
      </c>
      <c r="E75" s="113">
        <v>54.539023815137938</v>
      </c>
      <c r="F75" s="115">
        <v>2313</v>
      </c>
      <c r="G75" s="114">
        <v>2335</v>
      </c>
      <c r="H75" s="114">
        <v>2340</v>
      </c>
      <c r="I75" s="114">
        <v>2279</v>
      </c>
      <c r="J75" s="140">
        <v>2243</v>
      </c>
      <c r="K75" s="114">
        <v>70</v>
      </c>
      <c r="L75" s="116">
        <v>3.1208203299152921</v>
      </c>
    </row>
    <row r="76" spans="1:12" s="110" customFormat="1" ht="15" customHeight="1" x14ac:dyDescent="0.2">
      <c r="A76" s="120"/>
      <c r="B76" s="119"/>
      <c r="C76" s="258"/>
      <c r="D76" s="267" t="s">
        <v>199</v>
      </c>
      <c r="E76" s="113">
        <v>45.460976184862062</v>
      </c>
      <c r="F76" s="115">
        <v>1928</v>
      </c>
      <c r="G76" s="114">
        <v>1917</v>
      </c>
      <c r="H76" s="114">
        <v>1900</v>
      </c>
      <c r="I76" s="114">
        <v>1833</v>
      </c>
      <c r="J76" s="140">
        <v>1798</v>
      </c>
      <c r="K76" s="114">
        <v>130</v>
      </c>
      <c r="L76" s="116">
        <v>7.2302558398220249</v>
      </c>
    </row>
    <row r="77" spans="1:12" s="110" customFormat="1" ht="15" customHeight="1" x14ac:dyDescent="0.2">
      <c r="A77" s="533"/>
      <c r="B77" s="119" t="s">
        <v>205</v>
      </c>
      <c r="C77" s="268"/>
      <c r="D77" s="182"/>
      <c r="E77" s="113">
        <v>6.7515171948752526</v>
      </c>
      <c r="F77" s="115">
        <v>13617</v>
      </c>
      <c r="G77" s="114">
        <v>13555</v>
      </c>
      <c r="H77" s="114">
        <v>13740</v>
      </c>
      <c r="I77" s="114">
        <v>13622</v>
      </c>
      <c r="J77" s="140">
        <v>13715</v>
      </c>
      <c r="K77" s="114">
        <v>-98</v>
      </c>
      <c r="L77" s="116">
        <v>-0.71454611738971929</v>
      </c>
    </row>
    <row r="78" spans="1:12" s="110" customFormat="1" ht="15" customHeight="1" x14ac:dyDescent="0.2">
      <c r="A78" s="120"/>
      <c r="B78" s="119"/>
      <c r="C78" s="268" t="s">
        <v>106</v>
      </c>
      <c r="D78" s="182"/>
      <c r="E78" s="113">
        <v>57.149151795549678</v>
      </c>
      <c r="F78" s="115">
        <v>7782</v>
      </c>
      <c r="G78" s="114">
        <v>7635</v>
      </c>
      <c r="H78" s="114">
        <v>7782</v>
      </c>
      <c r="I78" s="114">
        <v>7727</v>
      </c>
      <c r="J78" s="140">
        <v>7733</v>
      </c>
      <c r="K78" s="114">
        <v>49</v>
      </c>
      <c r="L78" s="116">
        <v>0.63364800206905469</v>
      </c>
    </row>
    <row r="79" spans="1:12" s="110" customFormat="1" ht="15" customHeight="1" x14ac:dyDescent="0.2">
      <c r="A79" s="123"/>
      <c r="B79" s="124"/>
      <c r="C79" s="260" t="s">
        <v>107</v>
      </c>
      <c r="D79" s="261"/>
      <c r="E79" s="125">
        <v>42.850848204450322</v>
      </c>
      <c r="F79" s="143">
        <v>5835</v>
      </c>
      <c r="G79" s="144">
        <v>5920</v>
      </c>
      <c r="H79" s="144">
        <v>5958</v>
      </c>
      <c r="I79" s="144">
        <v>5895</v>
      </c>
      <c r="J79" s="145">
        <v>5982</v>
      </c>
      <c r="K79" s="144">
        <v>-147</v>
      </c>
      <c r="L79" s="146">
        <v>-2.4573721163490472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201688</v>
      </c>
      <c r="E11" s="114">
        <v>201135</v>
      </c>
      <c r="F11" s="114">
        <v>201284</v>
      </c>
      <c r="G11" s="114">
        <v>199009</v>
      </c>
      <c r="H11" s="140">
        <v>198624</v>
      </c>
      <c r="I11" s="115">
        <v>3064</v>
      </c>
      <c r="J11" s="116">
        <v>1.5426131786692443</v>
      </c>
    </row>
    <row r="12" spans="1:15" s="110" customFormat="1" ht="24.95" customHeight="1" x14ac:dyDescent="0.2">
      <c r="A12" s="193" t="s">
        <v>132</v>
      </c>
      <c r="B12" s="194" t="s">
        <v>133</v>
      </c>
      <c r="C12" s="113">
        <v>0.96783150212208957</v>
      </c>
      <c r="D12" s="115">
        <v>1952</v>
      </c>
      <c r="E12" s="114">
        <v>650</v>
      </c>
      <c r="F12" s="114">
        <v>683</v>
      </c>
      <c r="G12" s="114">
        <v>646</v>
      </c>
      <c r="H12" s="140">
        <v>636</v>
      </c>
      <c r="I12" s="115">
        <v>1316</v>
      </c>
      <c r="J12" s="116">
        <v>206.9182389937107</v>
      </c>
    </row>
    <row r="13" spans="1:15" s="110" customFormat="1" ht="24.95" customHeight="1" x14ac:dyDescent="0.2">
      <c r="A13" s="193" t="s">
        <v>134</v>
      </c>
      <c r="B13" s="199" t="s">
        <v>214</v>
      </c>
      <c r="C13" s="113">
        <v>1.0798857641505692</v>
      </c>
      <c r="D13" s="115">
        <v>2178</v>
      </c>
      <c r="E13" s="114">
        <v>2168</v>
      </c>
      <c r="F13" s="114">
        <v>2167</v>
      </c>
      <c r="G13" s="114">
        <v>2123</v>
      </c>
      <c r="H13" s="140">
        <v>2117</v>
      </c>
      <c r="I13" s="115">
        <v>61</v>
      </c>
      <c r="J13" s="116">
        <v>2.8814359943316012</v>
      </c>
    </row>
    <row r="14" spans="1:15" s="287" customFormat="1" ht="24" customHeight="1" x14ac:dyDescent="0.2">
      <c r="A14" s="193" t="s">
        <v>215</v>
      </c>
      <c r="B14" s="199" t="s">
        <v>137</v>
      </c>
      <c r="C14" s="113">
        <v>27.541549323707905</v>
      </c>
      <c r="D14" s="115">
        <v>55548</v>
      </c>
      <c r="E14" s="114">
        <v>56079</v>
      </c>
      <c r="F14" s="114">
        <v>56224</v>
      </c>
      <c r="G14" s="114">
        <v>55810</v>
      </c>
      <c r="H14" s="140">
        <v>55839</v>
      </c>
      <c r="I14" s="115">
        <v>-291</v>
      </c>
      <c r="J14" s="116">
        <v>-0.5211411379143609</v>
      </c>
      <c r="K14" s="110"/>
      <c r="L14" s="110"/>
      <c r="M14" s="110"/>
      <c r="N14" s="110"/>
      <c r="O14" s="110"/>
    </row>
    <row r="15" spans="1:15" s="110" customFormat="1" ht="24.75" customHeight="1" x14ac:dyDescent="0.2">
      <c r="A15" s="193" t="s">
        <v>216</v>
      </c>
      <c r="B15" s="199" t="s">
        <v>217</v>
      </c>
      <c r="C15" s="113">
        <v>4.0691563206536827</v>
      </c>
      <c r="D15" s="115">
        <v>8207</v>
      </c>
      <c r="E15" s="114">
        <v>8356</v>
      </c>
      <c r="F15" s="114">
        <v>8195</v>
      </c>
      <c r="G15" s="114">
        <v>8138</v>
      </c>
      <c r="H15" s="140">
        <v>8183</v>
      </c>
      <c r="I15" s="115">
        <v>24</v>
      </c>
      <c r="J15" s="116">
        <v>0.29329096908224367</v>
      </c>
    </row>
    <row r="16" spans="1:15" s="287" customFormat="1" ht="24.95" customHeight="1" x14ac:dyDescent="0.2">
      <c r="A16" s="193" t="s">
        <v>218</v>
      </c>
      <c r="B16" s="199" t="s">
        <v>141</v>
      </c>
      <c r="C16" s="113">
        <v>19.306056879933362</v>
      </c>
      <c r="D16" s="115">
        <v>38938</v>
      </c>
      <c r="E16" s="114">
        <v>39337</v>
      </c>
      <c r="F16" s="114">
        <v>39563</v>
      </c>
      <c r="G16" s="114">
        <v>39204</v>
      </c>
      <c r="H16" s="140">
        <v>39193</v>
      </c>
      <c r="I16" s="115">
        <v>-255</v>
      </c>
      <c r="J16" s="116">
        <v>-0.65062638736509071</v>
      </c>
      <c r="K16" s="110"/>
      <c r="L16" s="110"/>
      <c r="M16" s="110"/>
      <c r="N16" s="110"/>
      <c r="O16" s="110"/>
    </row>
    <row r="17" spans="1:15" s="110" customFormat="1" ht="24.95" customHeight="1" x14ac:dyDescent="0.2">
      <c r="A17" s="193" t="s">
        <v>219</v>
      </c>
      <c r="B17" s="199" t="s">
        <v>220</v>
      </c>
      <c r="C17" s="113">
        <v>4.1663361231208595</v>
      </c>
      <c r="D17" s="115">
        <v>8403</v>
      </c>
      <c r="E17" s="114">
        <v>8386</v>
      </c>
      <c r="F17" s="114">
        <v>8466</v>
      </c>
      <c r="G17" s="114">
        <v>8468</v>
      </c>
      <c r="H17" s="140">
        <v>8463</v>
      </c>
      <c r="I17" s="115">
        <v>-60</v>
      </c>
      <c r="J17" s="116">
        <v>-0.70896845090393479</v>
      </c>
    </row>
    <row r="18" spans="1:15" s="287" customFormat="1" ht="24.95" customHeight="1" x14ac:dyDescent="0.2">
      <c r="A18" s="201" t="s">
        <v>144</v>
      </c>
      <c r="B18" s="202" t="s">
        <v>145</v>
      </c>
      <c r="C18" s="113">
        <v>5.4078576811709178</v>
      </c>
      <c r="D18" s="115">
        <v>10907</v>
      </c>
      <c r="E18" s="114">
        <v>10876</v>
      </c>
      <c r="F18" s="114">
        <v>10989</v>
      </c>
      <c r="G18" s="114">
        <v>10591</v>
      </c>
      <c r="H18" s="140">
        <v>10539</v>
      </c>
      <c r="I18" s="115">
        <v>368</v>
      </c>
      <c r="J18" s="116">
        <v>3.4917923901698456</v>
      </c>
      <c r="K18" s="110"/>
      <c r="L18" s="110"/>
      <c r="M18" s="110"/>
      <c r="N18" s="110"/>
      <c r="O18" s="110"/>
    </row>
    <row r="19" spans="1:15" s="110" customFormat="1" ht="24.95" customHeight="1" x14ac:dyDescent="0.2">
      <c r="A19" s="193" t="s">
        <v>146</v>
      </c>
      <c r="B19" s="199" t="s">
        <v>147</v>
      </c>
      <c r="C19" s="113">
        <v>12.459838959184482</v>
      </c>
      <c r="D19" s="115">
        <v>25130</v>
      </c>
      <c r="E19" s="114">
        <v>24770</v>
      </c>
      <c r="F19" s="114">
        <v>24488</v>
      </c>
      <c r="G19" s="114">
        <v>24078</v>
      </c>
      <c r="H19" s="140">
        <v>24153</v>
      </c>
      <c r="I19" s="115">
        <v>977</v>
      </c>
      <c r="J19" s="116">
        <v>4.0450461640375934</v>
      </c>
    </row>
    <row r="20" spans="1:15" s="287" customFormat="1" ht="24.95" customHeight="1" x14ac:dyDescent="0.2">
      <c r="A20" s="193" t="s">
        <v>148</v>
      </c>
      <c r="B20" s="199" t="s">
        <v>149</v>
      </c>
      <c r="C20" s="113">
        <v>2.6803776129467294</v>
      </c>
      <c r="D20" s="115">
        <v>5406</v>
      </c>
      <c r="E20" s="114">
        <v>5482</v>
      </c>
      <c r="F20" s="114">
        <v>5671</v>
      </c>
      <c r="G20" s="114">
        <v>5484</v>
      </c>
      <c r="H20" s="140">
        <v>5472</v>
      </c>
      <c r="I20" s="115">
        <v>-66</v>
      </c>
      <c r="J20" s="116">
        <v>-1.2061403508771931</v>
      </c>
      <c r="K20" s="110"/>
      <c r="L20" s="110"/>
      <c r="M20" s="110"/>
      <c r="N20" s="110"/>
      <c r="O20" s="110"/>
    </row>
    <row r="21" spans="1:15" s="110" customFormat="1" ht="24.95" customHeight="1" x14ac:dyDescent="0.2">
      <c r="A21" s="201" t="s">
        <v>150</v>
      </c>
      <c r="B21" s="202" t="s">
        <v>151</v>
      </c>
      <c r="C21" s="113">
        <v>2.3437190115425808</v>
      </c>
      <c r="D21" s="115">
        <v>4727</v>
      </c>
      <c r="E21" s="114">
        <v>4868</v>
      </c>
      <c r="F21" s="114">
        <v>4902</v>
      </c>
      <c r="G21" s="114">
        <v>4834</v>
      </c>
      <c r="H21" s="140">
        <v>4772</v>
      </c>
      <c r="I21" s="115">
        <v>-45</v>
      </c>
      <c r="J21" s="116">
        <v>-0.94300083822296732</v>
      </c>
    </row>
    <row r="22" spans="1:15" s="110" customFormat="1" ht="24.95" customHeight="1" x14ac:dyDescent="0.2">
      <c r="A22" s="201" t="s">
        <v>152</v>
      </c>
      <c r="B22" s="199" t="s">
        <v>153</v>
      </c>
      <c r="C22" s="113">
        <v>2.5708024275118002</v>
      </c>
      <c r="D22" s="115">
        <v>5185</v>
      </c>
      <c r="E22" s="114">
        <v>5371</v>
      </c>
      <c r="F22" s="114">
        <v>5300</v>
      </c>
      <c r="G22" s="114">
        <v>5352</v>
      </c>
      <c r="H22" s="140">
        <v>5304</v>
      </c>
      <c r="I22" s="115">
        <v>-119</v>
      </c>
      <c r="J22" s="116">
        <v>-2.2435897435897436</v>
      </c>
    </row>
    <row r="23" spans="1:15" s="110" customFormat="1" ht="24.95" customHeight="1" x14ac:dyDescent="0.2">
      <c r="A23" s="193" t="s">
        <v>154</v>
      </c>
      <c r="B23" s="199" t="s">
        <v>155</v>
      </c>
      <c r="C23" s="113">
        <v>2.0601126492404109</v>
      </c>
      <c r="D23" s="115">
        <v>4155</v>
      </c>
      <c r="E23" s="114">
        <v>4207</v>
      </c>
      <c r="F23" s="114">
        <v>4247</v>
      </c>
      <c r="G23" s="114">
        <v>4194</v>
      </c>
      <c r="H23" s="140">
        <v>4239</v>
      </c>
      <c r="I23" s="115">
        <v>-84</v>
      </c>
      <c r="J23" s="116">
        <v>-1.9815994338287333</v>
      </c>
    </row>
    <row r="24" spans="1:15" s="110" customFormat="1" ht="24.95" customHeight="1" x14ac:dyDescent="0.2">
      <c r="A24" s="193" t="s">
        <v>156</v>
      </c>
      <c r="B24" s="199" t="s">
        <v>221</v>
      </c>
      <c r="C24" s="113">
        <v>7.1080084090278053</v>
      </c>
      <c r="D24" s="115">
        <v>14336</v>
      </c>
      <c r="E24" s="114">
        <v>14407</v>
      </c>
      <c r="F24" s="114">
        <v>14591</v>
      </c>
      <c r="G24" s="114">
        <v>14592</v>
      </c>
      <c r="H24" s="140">
        <v>14504</v>
      </c>
      <c r="I24" s="115">
        <v>-168</v>
      </c>
      <c r="J24" s="116">
        <v>-1.1583011583011582</v>
      </c>
    </row>
    <row r="25" spans="1:15" s="110" customFormat="1" ht="24.95" customHeight="1" x14ac:dyDescent="0.2">
      <c r="A25" s="193" t="s">
        <v>222</v>
      </c>
      <c r="B25" s="204" t="s">
        <v>159</v>
      </c>
      <c r="C25" s="113">
        <v>2.6511245091428344</v>
      </c>
      <c r="D25" s="115">
        <v>5347</v>
      </c>
      <c r="E25" s="114">
        <v>5376</v>
      </c>
      <c r="F25" s="114">
        <v>5452</v>
      </c>
      <c r="G25" s="114">
        <v>5358</v>
      </c>
      <c r="H25" s="140">
        <v>5181</v>
      </c>
      <c r="I25" s="115">
        <v>166</v>
      </c>
      <c r="J25" s="116">
        <v>3.2040146689828219</v>
      </c>
    </row>
    <row r="26" spans="1:15" s="110" customFormat="1" ht="24.95" customHeight="1" x14ac:dyDescent="0.2">
      <c r="A26" s="201">
        <v>782.78300000000002</v>
      </c>
      <c r="B26" s="203" t="s">
        <v>160</v>
      </c>
      <c r="C26" s="113">
        <v>0.8175994605529332</v>
      </c>
      <c r="D26" s="115">
        <v>1649</v>
      </c>
      <c r="E26" s="114">
        <v>1631</v>
      </c>
      <c r="F26" s="114">
        <v>2003</v>
      </c>
      <c r="G26" s="114">
        <v>2111</v>
      </c>
      <c r="H26" s="140">
        <v>2218</v>
      </c>
      <c r="I26" s="115">
        <v>-569</v>
      </c>
      <c r="J26" s="116">
        <v>-25.653742110009016</v>
      </c>
    </row>
    <row r="27" spans="1:15" s="110" customFormat="1" ht="24.95" customHeight="1" x14ac:dyDescent="0.2">
      <c r="A27" s="193" t="s">
        <v>161</v>
      </c>
      <c r="B27" s="199" t="s">
        <v>223</v>
      </c>
      <c r="C27" s="113">
        <v>4.7211534647574469</v>
      </c>
      <c r="D27" s="115">
        <v>9522</v>
      </c>
      <c r="E27" s="114">
        <v>9648</v>
      </c>
      <c r="F27" s="114">
        <v>9575</v>
      </c>
      <c r="G27" s="114">
        <v>9396</v>
      </c>
      <c r="H27" s="140">
        <v>9345</v>
      </c>
      <c r="I27" s="115">
        <v>177</v>
      </c>
      <c r="J27" s="116">
        <v>1.8940609951845906</v>
      </c>
    </row>
    <row r="28" spans="1:15" s="110" customFormat="1" ht="24.95" customHeight="1" x14ac:dyDescent="0.2">
      <c r="A28" s="193" t="s">
        <v>163</v>
      </c>
      <c r="B28" s="199" t="s">
        <v>164</v>
      </c>
      <c r="C28" s="113">
        <v>5.8992106620126137</v>
      </c>
      <c r="D28" s="115">
        <v>11898</v>
      </c>
      <c r="E28" s="114">
        <v>11966</v>
      </c>
      <c r="F28" s="114">
        <v>11754</v>
      </c>
      <c r="G28" s="114">
        <v>11693</v>
      </c>
      <c r="H28" s="140">
        <v>11686</v>
      </c>
      <c r="I28" s="115">
        <v>212</v>
      </c>
      <c r="J28" s="116">
        <v>1.8141365736779052</v>
      </c>
    </row>
    <row r="29" spans="1:15" s="110" customFormat="1" ht="24.95" customHeight="1" x14ac:dyDescent="0.2">
      <c r="A29" s="193">
        <v>86</v>
      </c>
      <c r="B29" s="199" t="s">
        <v>165</v>
      </c>
      <c r="C29" s="113">
        <v>11.392348578001666</v>
      </c>
      <c r="D29" s="115">
        <v>22977</v>
      </c>
      <c r="E29" s="114">
        <v>22877</v>
      </c>
      <c r="F29" s="114">
        <v>22558</v>
      </c>
      <c r="G29" s="114">
        <v>22389</v>
      </c>
      <c r="H29" s="140">
        <v>22346</v>
      </c>
      <c r="I29" s="115">
        <v>631</v>
      </c>
      <c r="J29" s="116">
        <v>2.8237715922312718</v>
      </c>
    </row>
    <row r="30" spans="1:15" s="110" customFormat="1" ht="24.95" customHeight="1" x14ac:dyDescent="0.2">
      <c r="A30" s="193">
        <v>87.88</v>
      </c>
      <c r="B30" s="204" t="s">
        <v>166</v>
      </c>
      <c r="C30" s="113">
        <v>6.4822894768156756</v>
      </c>
      <c r="D30" s="115">
        <v>13074</v>
      </c>
      <c r="E30" s="114">
        <v>13076</v>
      </c>
      <c r="F30" s="114">
        <v>13019</v>
      </c>
      <c r="G30" s="114">
        <v>12824</v>
      </c>
      <c r="H30" s="140">
        <v>12793</v>
      </c>
      <c r="I30" s="115">
        <v>281</v>
      </c>
      <c r="J30" s="116">
        <v>2.1965137184397716</v>
      </c>
    </row>
    <row r="31" spans="1:15" s="110" customFormat="1" ht="24.95" customHeight="1" x14ac:dyDescent="0.2">
      <c r="A31" s="193" t="s">
        <v>167</v>
      </c>
      <c r="B31" s="199" t="s">
        <v>168</v>
      </c>
      <c r="C31" s="113">
        <v>3.8157946927928283</v>
      </c>
      <c r="D31" s="115">
        <v>7696</v>
      </c>
      <c r="E31" s="114">
        <v>7682</v>
      </c>
      <c r="F31" s="114">
        <v>7660</v>
      </c>
      <c r="G31" s="114">
        <v>7533</v>
      </c>
      <c r="H31" s="140">
        <v>7479</v>
      </c>
      <c r="I31" s="115">
        <v>217</v>
      </c>
      <c r="J31" s="116">
        <v>2.9014574140927931</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0.96783150212208957</v>
      </c>
      <c r="D34" s="115">
        <v>1952</v>
      </c>
      <c r="E34" s="114">
        <v>650</v>
      </c>
      <c r="F34" s="114">
        <v>683</v>
      </c>
      <c r="G34" s="114">
        <v>646</v>
      </c>
      <c r="H34" s="140">
        <v>636</v>
      </c>
      <c r="I34" s="115">
        <v>1316</v>
      </c>
      <c r="J34" s="116">
        <v>206.9182389937107</v>
      </c>
    </row>
    <row r="35" spans="1:10" s="110" customFormat="1" ht="24.95" customHeight="1" x14ac:dyDescent="0.2">
      <c r="A35" s="292" t="s">
        <v>171</v>
      </c>
      <c r="B35" s="293" t="s">
        <v>172</v>
      </c>
      <c r="C35" s="113">
        <v>34.029292769029389</v>
      </c>
      <c r="D35" s="115">
        <v>68633</v>
      </c>
      <c r="E35" s="114">
        <v>69123</v>
      </c>
      <c r="F35" s="114">
        <v>69380</v>
      </c>
      <c r="G35" s="114">
        <v>68524</v>
      </c>
      <c r="H35" s="140">
        <v>68495</v>
      </c>
      <c r="I35" s="115">
        <v>138</v>
      </c>
      <c r="J35" s="116">
        <v>0.20147456018687496</v>
      </c>
    </row>
    <row r="36" spans="1:10" s="110" customFormat="1" ht="24.95" customHeight="1" x14ac:dyDescent="0.2">
      <c r="A36" s="294" t="s">
        <v>173</v>
      </c>
      <c r="B36" s="295" t="s">
        <v>174</v>
      </c>
      <c r="C36" s="125">
        <v>65.002379913529808</v>
      </c>
      <c r="D36" s="143">
        <v>131102</v>
      </c>
      <c r="E36" s="144">
        <v>131361</v>
      </c>
      <c r="F36" s="144">
        <v>131220</v>
      </c>
      <c r="G36" s="144">
        <v>129838</v>
      </c>
      <c r="H36" s="145">
        <v>129492</v>
      </c>
      <c r="I36" s="143">
        <v>1610</v>
      </c>
      <c r="J36" s="146">
        <v>1.2433200506595001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2020-09-28T08:39:42Z</dcterms:created>
  <dcterms:modified xsi:type="dcterms:W3CDTF">2020-09-28T10:34:16Z</dcterms:modified>
</cp:coreProperties>
</file>