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F27" i="24"/>
  <c r="D27" i="24"/>
  <c r="J27" i="24"/>
  <c r="H27" i="24"/>
  <c r="K27" i="24"/>
  <c r="F25" i="24"/>
  <c r="D25" i="24"/>
  <c r="J25" i="24"/>
  <c r="H25" i="24"/>
  <c r="K25" i="24"/>
  <c r="C14" i="24"/>
  <c r="C6" i="24"/>
  <c r="G27" i="24"/>
  <c r="M27" i="24"/>
  <c r="E27" i="24"/>
  <c r="L27" i="24"/>
  <c r="I27" i="24"/>
  <c r="I30" i="24"/>
  <c r="M30" i="24"/>
  <c r="E30" i="24"/>
  <c r="L30" i="24"/>
  <c r="G30" i="24"/>
  <c r="D7" i="24"/>
  <c r="J7" i="24"/>
  <c r="H7" i="24"/>
  <c r="K7" i="24"/>
  <c r="F7" i="24"/>
  <c r="K16" i="24"/>
  <c r="H16" i="24"/>
  <c r="F16" i="24"/>
  <c r="D16" i="24"/>
  <c r="J16" i="24"/>
  <c r="D19" i="24"/>
  <c r="J19" i="24"/>
  <c r="H19" i="24"/>
  <c r="K19" i="24"/>
  <c r="F19" i="24"/>
  <c r="F29" i="24"/>
  <c r="D29" i="24"/>
  <c r="J29" i="24"/>
  <c r="H29" i="24"/>
  <c r="K29" i="24"/>
  <c r="K32" i="24"/>
  <c r="J32" i="24"/>
  <c r="H32" i="24"/>
  <c r="F32" i="24"/>
  <c r="D32" i="24"/>
  <c r="F35" i="24"/>
  <c r="D35" i="24"/>
  <c r="J35" i="24"/>
  <c r="H35" i="24"/>
  <c r="K35" i="24"/>
  <c r="I18" i="24"/>
  <c r="M18" i="24"/>
  <c r="E18" i="24"/>
  <c r="L18" i="24"/>
  <c r="G18" i="24"/>
  <c r="I24" i="24"/>
  <c r="M24" i="24"/>
  <c r="E24" i="24"/>
  <c r="L24" i="24"/>
  <c r="G24" i="24"/>
  <c r="I34" i="24"/>
  <c r="M34" i="24"/>
  <c r="E34" i="24"/>
  <c r="L34" i="24"/>
  <c r="G34" i="24"/>
  <c r="F23" i="24"/>
  <c r="D23" i="24"/>
  <c r="J23" i="24"/>
  <c r="H23" i="24"/>
  <c r="K23" i="24"/>
  <c r="K26" i="24"/>
  <c r="J26" i="24"/>
  <c r="H26" i="24"/>
  <c r="F26" i="24"/>
  <c r="D26" i="24"/>
  <c r="G7" i="24"/>
  <c r="M7" i="24"/>
  <c r="E7" i="24"/>
  <c r="L7" i="24"/>
  <c r="I7" i="24"/>
  <c r="I8" i="24"/>
  <c r="M8" i="24"/>
  <c r="E8" i="24"/>
  <c r="L8" i="24"/>
  <c r="G8" i="24"/>
  <c r="G9" i="24"/>
  <c r="M9" i="24"/>
  <c r="E9" i="24"/>
  <c r="L9" i="24"/>
  <c r="I9" i="24"/>
  <c r="G21" i="24"/>
  <c r="M21" i="24"/>
  <c r="E21" i="24"/>
  <c r="L21" i="24"/>
  <c r="I21" i="24"/>
  <c r="B14" i="24"/>
  <c r="B6" i="24"/>
  <c r="K20" i="24"/>
  <c r="H20" i="24"/>
  <c r="F20" i="24"/>
  <c r="D20" i="24"/>
  <c r="J20"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D17" i="24"/>
  <c r="J17" i="24"/>
  <c r="H17" i="24"/>
  <c r="K17" i="24"/>
  <c r="F17" i="24"/>
  <c r="F33" i="24"/>
  <c r="D33" i="24"/>
  <c r="J33" i="24"/>
  <c r="H33" i="24"/>
  <c r="K33" i="24"/>
  <c r="G19" i="24"/>
  <c r="M19" i="24"/>
  <c r="E19" i="24"/>
  <c r="L19" i="24"/>
  <c r="I19" i="24"/>
  <c r="I22" i="24"/>
  <c r="M22" i="24"/>
  <c r="E22" i="24"/>
  <c r="L22" i="24"/>
  <c r="G22" i="24"/>
  <c r="G35" i="24"/>
  <c r="M35" i="24"/>
  <c r="E35" i="24"/>
  <c r="L35" i="24"/>
  <c r="I35" i="24"/>
  <c r="C45" i="24"/>
  <c r="C39" i="24"/>
  <c r="K8" i="24"/>
  <c r="H8" i="24"/>
  <c r="F8" i="24"/>
  <c r="D8" i="24"/>
  <c r="J8" i="24"/>
  <c r="F21" i="24"/>
  <c r="D21" i="24"/>
  <c r="J21" i="24"/>
  <c r="H21" i="24"/>
  <c r="K21" i="24"/>
  <c r="K24" i="24"/>
  <c r="J24" i="24"/>
  <c r="H24" i="24"/>
  <c r="F24" i="24"/>
  <c r="D24" i="24"/>
  <c r="D38" i="24"/>
  <c r="K38" i="24"/>
  <c r="J38" i="24"/>
  <c r="H38" i="24"/>
  <c r="F38" i="24"/>
  <c r="I16" i="24"/>
  <c r="M16" i="24"/>
  <c r="E16" i="24"/>
  <c r="L16" i="24"/>
  <c r="G16" i="24"/>
  <c r="I26" i="24"/>
  <c r="M26" i="24"/>
  <c r="E26" i="24"/>
  <c r="L26" i="24"/>
  <c r="G26" i="24"/>
  <c r="I32" i="24"/>
  <c r="M32" i="24"/>
  <c r="E32" i="24"/>
  <c r="L32" i="24"/>
  <c r="G32" i="24"/>
  <c r="D15" i="24"/>
  <c r="J15" i="24"/>
  <c r="H15" i="24"/>
  <c r="K15" i="24"/>
  <c r="F15" i="24"/>
  <c r="K18" i="24"/>
  <c r="H18" i="24"/>
  <c r="F18" i="24"/>
  <c r="D18" i="24"/>
  <c r="J18" i="24"/>
  <c r="F31" i="24"/>
  <c r="D31" i="24"/>
  <c r="J31" i="24"/>
  <c r="H31" i="24"/>
  <c r="K31" i="24"/>
  <c r="K34" i="24"/>
  <c r="J34" i="24"/>
  <c r="H34" i="24"/>
  <c r="F34" i="24"/>
  <c r="D34" i="24"/>
  <c r="G29" i="24"/>
  <c r="M29" i="24"/>
  <c r="E29" i="24"/>
  <c r="L29" i="24"/>
  <c r="I29" i="24"/>
  <c r="K22" i="24"/>
  <c r="J22" i="24"/>
  <c r="H22" i="24"/>
  <c r="F22" i="24"/>
  <c r="D22" i="24"/>
  <c r="K28" i="24"/>
  <c r="J28" i="24"/>
  <c r="H28" i="24"/>
  <c r="F28" i="24"/>
  <c r="D28" i="24"/>
  <c r="B45" i="24"/>
  <c r="B39" i="24"/>
  <c r="G17" i="24"/>
  <c r="M17" i="24"/>
  <c r="E17" i="24"/>
  <c r="L17" i="24"/>
  <c r="I17" i="24"/>
  <c r="G23" i="24"/>
  <c r="M23" i="24"/>
  <c r="E23" i="24"/>
  <c r="L23" i="24"/>
  <c r="I23" i="24"/>
  <c r="G33" i="24"/>
  <c r="M33" i="24"/>
  <c r="E33" i="24"/>
  <c r="L33" i="24"/>
  <c r="I33"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I20" i="24"/>
  <c r="M20" i="24"/>
  <c r="E20" i="24"/>
  <c r="L20" i="24"/>
  <c r="I28" i="24"/>
  <c r="M28" i="24"/>
  <c r="E28" i="24"/>
  <c r="L28" i="24"/>
  <c r="I37" i="24"/>
  <c r="G37" i="24"/>
  <c r="L37" i="24"/>
  <c r="G2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E40" i="24"/>
  <c r="E42" i="24"/>
  <c r="E44" i="24"/>
  <c r="I79" i="24" l="1"/>
  <c r="H39" i="24"/>
  <c r="F39" i="24"/>
  <c r="D39" i="24"/>
  <c r="K39" i="24"/>
  <c r="J39" i="24"/>
  <c r="H45" i="24"/>
  <c r="F45" i="24"/>
  <c r="D45" i="24"/>
  <c r="K45" i="24"/>
  <c r="J45" i="24"/>
  <c r="I45" i="24"/>
  <c r="G45" i="24"/>
  <c r="L45" i="24"/>
  <c r="M45" i="24"/>
  <c r="E45" i="24"/>
  <c r="K6" i="24"/>
  <c r="H6" i="24"/>
  <c r="F6" i="24"/>
  <c r="D6" i="24"/>
  <c r="J6" i="24"/>
  <c r="I14" i="24"/>
  <c r="M14" i="24"/>
  <c r="E14" i="24"/>
  <c r="L14" i="24"/>
  <c r="G14" i="24"/>
  <c r="K14" i="24"/>
  <c r="H14" i="24"/>
  <c r="F14" i="24"/>
  <c r="D14" i="24"/>
  <c r="J14" i="24"/>
  <c r="I39" i="24"/>
  <c r="G39" i="24"/>
  <c r="L39" i="24"/>
  <c r="E39" i="24"/>
  <c r="M39" i="24"/>
  <c r="J77" i="24"/>
  <c r="K79" i="24"/>
  <c r="K78" i="24"/>
  <c r="I6" i="24"/>
  <c r="M6" i="24"/>
  <c r="E6" i="24"/>
  <c r="L6" i="24"/>
  <c r="G6" i="24"/>
  <c r="J79" i="24" l="1"/>
  <c r="J78" i="24"/>
  <c r="I78" i="24"/>
  <c r="I83" i="24" l="1"/>
  <c r="I82" i="24"/>
  <c r="I81" i="24"/>
</calcChain>
</file>

<file path=xl/sharedStrings.xml><?xml version="1.0" encoding="utf-8"?>
<sst xmlns="http://schemas.openxmlformats.org/spreadsheetml/2006/main" count="1650" uniqueCount="522">
  <si>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</si>
  <si>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</si>
  <si>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</si>
  <si>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</si>
  <si>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</si>
  <si>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</si>
  <si>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</si>
  <si>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</si>
  <si>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</si>
  <si>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</si>
  <si>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</si>
  <si>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</si>
  <si>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</si>
  <si>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Waiblingen (671)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</si>
  <si>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</si>
  <si>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</si>
  <si>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</si>
  <si>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</si>
  <si>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</si>
  <si>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</si>
  <si>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</si>
  <si>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</si>
  <si>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</si>
  <si>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</si>
  <si>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</si>
  <si>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</si>
  <si>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</si>
  <si>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</si>
  <si>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</si>
  <si>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</si>
  <si>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</si>
  <si>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</si>
  <si>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</si>
  <si>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</si>
  <si>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</si>
  <si>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</si>
  <si>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</si>
  <si>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</si>
  <si>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</si>
  <si>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</si>
  <si>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</si>
  <si>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</si>
  <si>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</si>
  <si>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</si>
  <si>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</si>
  <si>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</si>
  <si>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</si>
  <si>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</si>
  <si>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</si>
  <si>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</si>
  <si>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</si>
  <si>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</si>
  <si>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</si>
  <si>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</si>
  <si>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</si>
  <si>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</si>
  <si>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</si>
  <si>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</si>
  <si>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</si>
  <si>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</si>
  <si>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</si>
  <si>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</si>
  <si>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</si>
  <si>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</si>
  <si>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</si>
  <si>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</si>
  <si>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</si>
  <si>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</si>
  <si>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</si>
  <si>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</si>
  <si>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</si>
  <si>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</si>
  <si>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</si>
  <si>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</si>
  <si>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</si>
  <si>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</si>
  <si>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</si>
  <si>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</si>
  <si>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</si>
  <si>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</si>
  <si>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</si>
  <si>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</si>
  <si>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</si>
  <si>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</si>
  <si>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</si>
  <si>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</si>
  <si>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</si>
  <si>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</si>
  <si>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</si>
  <si>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</si>
  <si>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</si>
  <si>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</si>
  <si>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Waiblingen (671);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</si>
  <si>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</si>
  <si>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</si>
  <si>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</si>
  <si>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</si>
  <si>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</si>
  <si>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</si>
  <si>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</si>
  <si>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</si>
  <si>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</si>
  <si>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</si>
  <si>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</si>
  <si>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</si>
  <si>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</si>
  <si>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</si>
  <si>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</si>
  <si>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</si>
  <si>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</si>
  <si>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</si>
  <si>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</si>
  <si>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</si>
  <si>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</si>
  <si>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</si>
  <si>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</si>
  <si>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</si>
  <si>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</si>
  <si>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</si>
  <si>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</si>
  <si>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</si>
  <si>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</si>
  <si>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</si>
  <si>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</si>
  <si>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</si>
  <si>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</si>
  <si>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</si>
  <si>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</si>
  <si>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</si>
  <si>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</si>
  <si>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</si>
  <si>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</si>
  <si>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</si>
  <si>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</si>
  <si>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</si>
  <si>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</si>
  <si>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</si>
  <si>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</si>
  <si>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</si>
  <si>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</si>
  <si>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</si>
  <si>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</si>
  <si>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</si>
  <si>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</si>
  <si>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</si>
  <si>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</si>
  <si>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</si>
  <si>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</si>
  <si>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</si>
  <si>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</si>
  <si>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</si>
  <si>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</si>
  <si>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</si>
  <si>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</si>
  <si>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</si>
  <si>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</si>
  <si>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</si>
  <si>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</si>
  <si>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</si>
  <si>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</si>
  <si>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</si>
  <si>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</si>
  <si>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</si>
  <si>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</si>
  <si>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</si>
  <si>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</si>
  <si>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</si>
  <si>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</si>
  <si>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</si>
  <si>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</si>
  <si>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</si>
  <si>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</si>
  <si>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</si>
  <si>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</si>
  <si>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</si>
  <si>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</si>
  <si>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</si>
  <si>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</si>
  <si>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</si>
  <si>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</si>
  <si>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</si>
  <si>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</si>
  <si>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</si>
  <si>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Waiblingen (671)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</si>
  <si>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</si>
  <si>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</si>
  <si>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</si>
  <si>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</si>
  <si>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</si>
  <si>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</si>
  <si>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</si>
  <si>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</si>
  <si>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</si>
  <si>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</si>
  <si>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</si>
  <si>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</si>
  <si>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</si>
  <si>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</si>
  <si>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</si>
  <si>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</si>
  <si>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</si>
  <si>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</si>
  <si>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</si>
  <si>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</si>
  <si>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</si>
  <si>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</si>
  <si>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</si>
  <si>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</si>
  <si>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</si>
  <si>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</si>
  <si>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</si>
  <si>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</si>
  <si>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</si>
  <si>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</si>
  <si>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</si>
  <si>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</si>
  <si>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</si>
  <si>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</si>
  <si>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</si>
  <si>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</si>
  <si>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</si>
  <si>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</si>
  <si>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</si>
  <si>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</si>
  <si>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</si>
  <si>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</si>
  <si>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</si>
  <si>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</si>
  <si>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</si>
  <si>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</si>
  <si>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</si>
  <si>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</si>
  <si>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</si>
  <si>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</si>
  <si>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</si>
  <si>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</si>
  <si>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</si>
  <si>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</si>
  <si>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</si>
  <si>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</si>
  <si>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</si>
  <si>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</si>
  <si>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</si>
  <si>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</si>
  <si>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</si>
  <si>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</si>
  <si>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</si>
  <si>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</si>
  <si>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</si>
  <si>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</si>
  <si>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</si>
  <si>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</si>
  <si>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</si>
  <si>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</si>
  <si>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</si>
  <si>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</si>
  <si>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</si>
  <si>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</si>
  <si>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</si>
  <si>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</si>
  <si>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</si>
  <si>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</si>
  <si>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</si>
  <si>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</si>
  <si>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</si>
  <si>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</si>
  <si>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</si>
  <si>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</si>
  <si>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</si>
  <si>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</si>
  <si>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</si>
  <si>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</si>
  <si>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</si>
  <si>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</si>
  <si>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</si>
  <si>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</si>
  <si>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</si>
  <si>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</si>
  <si>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</si>
  <si>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</si>
  <si>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</si>
  <si>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</si>
  <si>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</si>
  <si>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</si>
  <si>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</si>
  <si>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</si>
  <si>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</si>
  <si>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</si>
  <si>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</si>
  <si>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</si>
  <si>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</si>
  <si>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</si>
  <si>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</si>
  <si>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</si>
  <si>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</si>
  <si>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</si>
  <si>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</si>
  <si>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</si>
  <si>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</si>
  <si>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</si>
  <si>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</si>
  <si>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</si>
  <si>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</si>
  <si>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</si>
  <si>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</si>
  <si>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</si>
  <si>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</si>
  <si>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</si>
  <si>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</si>
  <si>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</si>
  <si>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</si>
  <si>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</si>
  <si>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</si>
  <si>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</si>
  <si>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</si>
  <si>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</si>
  <si>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</si>
  <si>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</si>
  <si>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</si>
  <si>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</si>
  <si>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</si>
  <si>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</si>
  <si>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</si>
  <si>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</si>
  <si>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</si>
  <si>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</si>
  <si>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</si>
  <si>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Waiblingen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</si>
  <si>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</si>
  <si>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</si>
  <si>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</si>
  <si>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</si>
  <si>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</si>
  <si>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</si>
  <si>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</si>
  <si>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</si>
  <si>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</si>
  <si>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</si>
  <si>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</si>
  <si>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</si>
  <si>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</si>
  <si>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</si>
  <si>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</si>
  <si>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</si>
  <si>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</si>
  <si>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</si>
  <si>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</si>
  <si>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</si>
  <si>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</si>
  <si>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</si>
  <si>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</si>
  <si>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</si>
  <si>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</si>
  <si>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</si>
  <si>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</si>
  <si>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</si>
  <si>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</si>
  <si>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</si>
  <si>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</si>
  <si>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</si>
  <si>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</si>
  <si>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</si>
  <si>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</si>
  <si>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</si>
  <si>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</si>
  <si>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</si>
  <si>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</si>
  <si>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</si>
  <si>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</si>
  <si>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</si>
  <si>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</si>
  <si>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</si>
  <si>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</si>
  <si>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</si>
  <si>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Waiblingen (671);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</si>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</sst>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{D207DAF7-9375-4DA5-A07C-877170FD0E18}</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E4FF-450D-960C-B745A6B3CF8F}"/>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{368D2F56-4EE8-4AFF-8162-F0B372317CFD}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4FF-450D-960C-B745A6B3CF8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{6EB2D842-10BD-4048-AD91-4B6243A4B629}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4FF-450D-960C-B745A6B3CF8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{EC022567-6E6A-4781-A097-0B4C8BF55087}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4FF-450D-960C-B745A6B3CF8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0.17382780591406632</c:v>
                </c:pt>
                <c:pt idx="1">
                  <c:v>0.77822269034374059</c:v>
                </c:pt>
                <c:pt idx="2">
                  <c:v>1.1186464311118853</c:v>
                </c:pt>
                <c:pt idx="3">
                  <c:v>1.0875687030768</c:v>
                </c:pt>
              </c:numCache>
            </c:numRef>
          </c:val>
          <c:extLst>
            <c:ext xmlns:c16="http://schemas.microsoft.com/office/drawing/2014/chart" uri="{C3380CC4-5D6E-409C-BE32-E72D297353CC}">
              <c16:uniqueId val="{00000004-E4FF-450D-960C-B745A6B3CF8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{6DC090D5-2C0B-4403-BE6D-F77BC11B65DE}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4FF-450D-960C-B745A6B3CF8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{983B5AD6-58A1-4EC4-9446-2D2CDE5AAB17}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4FF-450D-960C-B745A6B3CF8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{9E123DF2-9127-41F6-870B-153A7A595BFB}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4FF-450D-960C-B745A6B3CF8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{90388BDF-3545-4AB2-8BB1-DD61EE731A7C}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4FF-450D-960C-B745A6B3CF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4FF-450D-960C-B745A6B3CF8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4FF-450D-960C-B745A6B3CF8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{D848D188-1484-4756-9A26-D99F06A2F81B}</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6DE8-4D81-8683-7DAE9513A94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{7D8A85A3-11A2-487F-B0BA-7E5C80C76D68}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6DE8-4D81-8683-7DAE9513A9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{59B2C554-DC4E-4811-9BE0-3D0DAD08B879}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DE8-4D81-8683-7DAE9513A9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{66F726B5-2245-493F-B4FA-48743CC8DE5E}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DE8-4D81-8683-7DAE9513A9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-2.1494655320332972</c:v>
                </c:pt>
                <c:pt idx="1">
                  <c:v>-2.6975865719528453</c:v>
                </c:pt>
                <c:pt idx="2">
                  <c:v>-2.7637010795899166</c:v>
                </c:pt>
                <c:pt idx="3">
                  <c:v>-2.8655893304673015</c:v>
                </c:pt>
              </c:numCache>
            </c:numRef>
          </c:val>
          <c:extLst>
            <c:ext xmlns:c16="http://schemas.microsoft.com/office/drawing/2014/chart" uri="{C3380CC4-5D6E-409C-BE32-E72D297353CC}">
              <c16:uniqueId val="{00000004-6DE8-4D81-8683-7DAE9513A9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{9C7C84C2-FB04-4FE7-84F6-670070FCD219}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DE8-4D81-8683-7DAE9513A9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{021F0D33-1399-4A29-AED7-7B00747FC2CC}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DE8-4D81-8683-7DAE9513A9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{6785A956-1998-47B8-90B4-644F8BE2EDAC}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DE8-4D81-8683-7DAE9513A9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{4B0726C5-F448-4DA1-9676-C874F8157D18}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DE8-4D81-8683-7DAE9513A9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DE8-4D81-8683-7DAE9513A9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DE8-4D81-8683-7DAE9513A9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{FFD0108F-AB02-473C-8D89-2B58D74CB188}</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B81A-4480-88AD-BDEA3E2DDA48}"/>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{8021B131-BD6D-45B6-AFAF-049E43101C84}</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B81A-4480-88AD-BDEA3E2DDA48}"/>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{0C619AB3-9641-426D-9CE0-5ABC455EEAE6}</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B81A-4480-88AD-BDEA3E2DDA48}"/>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{AA50C51D-65D2-4C26-9202-026AF85136C0}</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B81A-4480-88AD-BDEA3E2DDA48}"/>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{7E36F7C1-8FD3-49C6-9F62-93FBE99443C3}</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B81A-4480-88AD-BDEA3E2DDA48}"/>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{BC473AD6-DF52-49ED-9A9B-4956021315FD}</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B81A-4480-88AD-BDEA3E2DDA48}"/>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{25B13E93-18AA-435E-946F-620F1A1E73A8}</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B81A-4480-88AD-BDEA3E2DDA48}"/>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{DDA02696-0C95-4909-B188-19CE60778CDA}</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B81A-4480-88AD-BDEA3E2DDA48}"/>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{B3BDBBC2-07EC-4995-B5B7-89C0DC88FA40}</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B81A-4480-88AD-BDEA3E2DDA48}"/>
                </c:ext>
              </c:extLst>
            </c:dLbl>
            <c:dLbl>
              <c:idx val="9"/>
              <c:tx>
                <c:strRef>
                  <c:f>Daten_Diagramme!$D$23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{F1DF8DEA-8AA0-4395-8587-3F3701E97C53}</c15:txfldGUID>
                      <c15:f>Daten_Diagramme!$D$23</c15:f>
                      <c15:dlblFieldTableCache>
                        <c:ptCount val="1"/>
                        <c:pt idx="0">
                          <c:v>4.8</c:v>
                        </c:pt>
                      </c15:dlblFieldTableCache>
                    </c15:dlblFTEntry>
                  </c15:dlblFieldTable>
                  <c15:showDataLabelsRange val="0"/>
                </c:ext>
                <c:ext xmlns:c16="http://schemas.microsoft.com/office/drawing/2014/chart" uri="{C3380CC4-5D6E-409C-BE32-E72D297353CC}">
                  <c16:uniqueId val="{00000009-B81A-4480-88AD-BDEA3E2DDA48}"/>
                </c:ext>
              </c:extLst>
            </c:dLbl>
            <c:dLbl>
              <c:idx val="10"/>
              <c:tx>
                <c:strRef>
                  <c:f>Daten_Diagramme!$D$24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{7D02C838-61DD-464D-BE48-89EC02B36FA1}</c15:txfldGUID>
                      <c15:f>Daten_Diagramme!$D$24</c15:f>
                      <c15:dlblFieldTableCache>
                        <c:ptCount val="1"/>
                        <c:pt idx="0">
                          <c:v>-4.2</c:v>
                        </c:pt>
                      </c15:dlblFieldTableCache>
                    </c15:dlblFTEntry>
                  </c15:dlblFieldTable>
                  <c15:showDataLabelsRange val="0"/>
                </c:ext>
                <c:ext xmlns:c16="http://schemas.microsoft.com/office/drawing/2014/chart" uri="{C3380CC4-5D6E-409C-BE32-E72D297353CC}">
                  <c16:uniqueId val="{0000000A-B81A-4480-88AD-BDEA3E2DDA48}"/>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{E8ADEBEB-E8E5-4DAA-A808-72A18347454B}</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B81A-4480-88AD-BDEA3E2DDA48}"/>
                </c:ext>
              </c:extLst>
            </c:dLbl>
            <c:dLbl>
              <c:idx val="12"/>
              <c:tx>
                <c:strRef>
                  <c:f>Daten_Diagramme!$D$26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{DBBCB372-CD00-45F5-94BC-50336594F185}</c15:txfldGUID>
                      <c15:f>Daten_Diagramme!$D$26</c15:f>
                      <c15:dlblFieldTableCache>
                        <c:ptCount val="1"/>
                        <c:pt idx="0">
                          <c:v>-7.5</c:v>
                        </c:pt>
                      </c15:dlblFieldTableCache>
                    </c15:dlblFTEntry>
                  </c15:dlblFieldTable>
                  <c15:showDataLabelsRange val="0"/>
                </c:ext>
                <c:ext xmlns:c16="http://schemas.microsoft.com/office/drawing/2014/chart" uri="{C3380CC4-5D6E-409C-BE32-E72D297353CC}">
                  <c16:uniqueId val="{0000000C-B81A-4480-88AD-BDEA3E2DDA48}"/>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{F6C0AC92-7F7A-4B1E-B91B-A75D9BE3C346}</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B81A-4480-88AD-BDEA3E2DDA48}"/>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{29F88F77-85F3-483E-8EF1-B9B43C2CFADF}</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B81A-4480-88AD-BDEA3E2DDA48}"/>
                </c:ext>
              </c:extLst>
            </c:dLbl>
            <c:dLbl>
              <c:idx val="15"/>
              <c:tx>
                <c:strRef>
                  <c:f>Daten_Diagramme!$D$29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{A7418D87-8300-4BB4-9FAC-F96C67872227}</c15:txfldGUID>
                      <c15:f>Daten_Diagramme!$D$29</c15:f>
                      <c15:dlblFieldTableCache>
                        <c:ptCount val="1"/>
                        <c:pt idx="0">
                          <c:v>-18.9</c:v>
                        </c:pt>
                      </c15:dlblFieldTableCache>
                    </c15:dlblFTEntry>
                  </c15:dlblFieldTable>
                  <c15:showDataLabelsRange val="0"/>
                </c:ext>
                <c:ext xmlns:c16="http://schemas.microsoft.com/office/drawing/2014/chart" uri="{C3380CC4-5D6E-409C-BE32-E72D297353CC}">
                  <c16:uniqueId val="{0000000F-B81A-4480-88AD-BDEA3E2DDA48}"/>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{034B39D8-A120-4CA6-B7D5-73A2087CB8E9}</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B81A-4480-88AD-BDEA3E2DDA48}"/>
                </c:ext>
              </c:extLst>
            </c:dLbl>
            <c:dLbl>
              <c:idx val="17"/>
              <c:tx>
                <c:strRef>
                  <c:f>Daten_Diagramme!$D$31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{55E1DC1C-F720-4412-9107-1E71CF201E37}</c15:txfldGUID>
                      <c15:f>Daten_Diagramme!$D$31</c15:f>
                      <c15:dlblFieldTableCache>
                        <c:ptCount val="1"/>
                        <c:pt idx="0">
                          <c:v>-7.4</c:v>
                        </c:pt>
                      </c15:dlblFieldTableCache>
                    </c15:dlblFTEntry>
                  </c15:dlblFieldTable>
                  <c15:showDataLabelsRange val="0"/>
                </c:ext>
                <c:ext xmlns:c16="http://schemas.microsoft.com/office/drawing/2014/chart" uri="{C3380CC4-5D6E-409C-BE32-E72D297353CC}">
                  <c16:uniqueId val="{00000011-B81A-4480-88AD-BDEA3E2DDA48}"/>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{D175B146-E45C-4B5B-ADB0-6AF818DEE9FF}</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B81A-4480-88AD-BDEA3E2DDA48}"/>
                </c:ext>
              </c:extLst>
            </c:dLbl>
            <c:dLbl>
              <c:idx val="19"/>
              <c:tx>
                <c:strRef>
                  <c:f>Daten_Diagramme!$D$33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{35C4B701-857B-422F-9580-A6DA92329DDB}</c15:txfldGUID>
                      <c15:f>Daten_Diagramme!$D$33</c15:f>
                      <c15:dlblFieldTableCache>
                        <c:ptCount val="1"/>
                        <c:pt idx="0">
                          <c:v>5.7</c:v>
                        </c:pt>
                      </c15:dlblFieldTableCache>
                    </c15:dlblFTEntry>
                  </c15:dlblFieldTable>
                  <c15:showDataLabelsRange val="0"/>
                </c:ext>
                <c:ext xmlns:c16="http://schemas.microsoft.com/office/drawing/2014/chart" uri="{C3380CC4-5D6E-409C-BE32-E72D297353CC}">
                  <c16:uniqueId val="{00000013-B81A-4480-88AD-BDEA3E2DDA48}"/>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{5D6C95B1-71F4-4300-8A16-81395EA67F8A}</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B81A-4480-88AD-BDEA3E2DDA4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{54C53692-3D2F-4055-A0B2-6ABDC8923838}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81A-4480-88AD-BDEA3E2DDA4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{732D33F3-5D0E-49CF-BC0D-43EA771358A9}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81A-4480-88AD-BDEA3E2DDA48}"/>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{CC955D91-F5B5-44B6-8B10-EB8DD891DD55}</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B81A-4480-88AD-BDEA3E2DDA48}"/>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{48278AB3-F463-4316-AEBC-12EB10B3FD14}</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B81A-4480-88AD-BDEA3E2DDA48}"/>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{FB09871B-42DC-4EC0-8B73-62286479873A}</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B81A-4480-88AD-BDEA3E2DDA4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{9954CD2B-8B56-4277-81F1-89398A8797B4}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81A-4480-88AD-BDEA3E2DDA4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{D226079F-907F-4707-921F-41B7CFC29B1E}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81A-4480-88AD-BDEA3E2DDA4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{74A82E2D-9702-4F66-95FD-1C8118620952}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81A-4480-88AD-BDEA3E2DDA4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{9B89A9A9-9B30-4EF7-8198-AB8350BDA6B1}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81A-4480-88AD-BDEA3E2DDA4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{F88BC0E0-3F2E-424E-93A3-29994BC9A7B0}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81A-4480-88AD-BDEA3E2DDA48}"/>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{3D4848A7-DEFC-47AE-8717-57D127AF8823}</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B81A-4480-88AD-BDEA3E2DDA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0.17382780591406632</c:v>
                </c:pt>
                <c:pt idx="1">
                  <c:v>3.668261562998405</c:v>
                </c:pt>
                <c:pt idx="2">
                  <c:v>1.1307420494699647</c:v>
                </c:pt>
                <c:pt idx="3">
                  <c:v>-1.4588206327711437</c:v>
                </c:pt>
                <c:pt idx="4">
                  <c:v>0.15087507543753773</c:v>
                </c:pt>
                <c:pt idx="5">
                  <c:v>-1.5715227422544495</c:v>
                </c:pt>
                <c:pt idx="6">
                  <c:v>-2.9868578255675029</c:v>
                </c:pt>
                <c:pt idx="7">
                  <c:v>2.842741935483871</c:v>
                </c:pt>
                <c:pt idx="8">
                  <c:v>0.60224473035860937</c:v>
                </c:pt>
                <c:pt idx="9">
                  <c:v>4.7699308949941006</c:v>
                </c:pt>
                <c:pt idx="10">
                  <c:v>-4.1798789276448547</c:v>
                </c:pt>
                <c:pt idx="11">
                  <c:v>2.8219753827679375</c:v>
                </c:pt>
                <c:pt idx="12">
                  <c:v>-7.4622916115374434</c:v>
                </c:pt>
                <c:pt idx="13">
                  <c:v>2.0730976632714202</c:v>
                </c:pt>
                <c:pt idx="14">
                  <c:v>-0.12391573729863693</c:v>
                </c:pt>
                <c:pt idx="15">
                  <c:v>-18.905472636815919</c:v>
                </c:pt>
                <c:pt idx="16">
                  <c:v>1.7896065160032122</c:v>
                </c:pt>
                <c:pt idx="17">
                  <c:v>-7.368134855899946</c:v>
                </c:pt>
                <c:pt idx="18">
                  <c:v>3.1234382808595704</c:v>
                </c:pt>
                <c:pt idx="19">
                  <c:v>5.6545045823966795</c:v>
                </c:pt>
                <c:pt idx="20">
                  <c:v>0.94867428849428359</c:v>
                </c:pt>
                <c:pt idx="21">
                  <c:v>0</c:v>
                </c:pt>
                <c:pt idx="23">
                  <c:v>3.668261562998405</c:v>
                </c:pt>
                <c:pt idx="24">
                  <c:v>-0.68749687879746313</c:v>
                </c:pt>
                <c:pt idx="25">
                  <c:v>0.71053344164635801</c:v>
                </c:pt>
              </c:numCache>
            </c:numRef>
          </c:val>
          <c:extLst>
            <c:ext xmlns:c16="http://schemas.microsoft.com/office/drawing/2014/chart" uri="{C3380CC4-5D6E-409C-BE32-E72D297353CC}">
              <c16:uniqueId val="{00000020-B81A-4480-88AD-BDEA3E2DDA4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{43BF6E84-7CCC-4EFD-BC82-445D087E747C}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81A-4480-88AD-BDEA3E2DDA4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{D6F7F8D9-636A-4B6E-81A4-403B5B21ED56}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81A-4480-88AD-BDEA3E2DDA4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{DD01658C-808A-466D-80FD-09776C8F9DAA}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81A-4480-88AD-BDEA3E2DDA4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{45EFFD8E-A02A-4D01-BFAB-7FA4265769D8}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81A-4480-88AD-BDEA3E2DDA4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{9BD31072-BB68-48FA-AB60-C66448638355}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81A-4480-88AD-BDEA3E2DDA4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{270C3E2D-1535-407B-970F-237979B13E0E}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81A-4480-88AD-BDEA3E2DDA4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{9D195A83-1303-4B3A-AA13-7743C90EAC3F}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81A-4480-88AD-BDEA3E2DDA4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{FDB8B4C7-1684-4EEB-BEE0-2156C2180F27}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81A-4480-88AD-BDEA3E2DDA4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{5A900F72-9386-4D0E-A7A2-435B78973EF4}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81A-4480-88AD-BDEA3E2DDA4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{1A89F3F2-1F1F-46FC-9C81-147BD8711B7A}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81A-4480-88AD-BDEA3E2DDA4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{428D57EF-28D0-4728-B785-A5D04BF3F13F}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81A-4480-88AD-BDEA3E2DDA4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{B467D4E7-12CB-46B2-B105-A673F8569888}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81A-4480-88AD-BDEA3E2DDA4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{66496F10-C0B3-4519-8A12-CE5E1F468AFD}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81A-4480-88AD-BDEA3E2DDA4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{486C2BC3-2403-4EC5-AB8B-47906C959314}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81A-4480-88AD-BDEA3E2DDA4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{973A1161-3598-4A7C-B5A2-5853170A5A60}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81A-4480-88AD-BDEA3E2DDA4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{EB0B589F-2E88-49AF-8198-89EABF4F052F}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81A-4480-88AD-BDEA3E2DDA4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{35034062-5377-4AE1-97BD-2AED3EBD2267}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81A-4480-88AD-BDEA3E2DDA4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{476EC88B-864D-427A-8696-01A10C786B97}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81A-4480-88AD-BDEA3E2DDA4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{AC92DBE9-893D-42BC-94DE-74E163C1CE72}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81A-4480-88AD-BDEA3E2DDA4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{EBA538A0-6A2B-4EB6-9CFB-2930F0D65406}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81A-4480-88AD-BDEA3E2DDA4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{D0682FF0-6071-4691-894E-7733AD7B28C4}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81A-4480-88AD-BDEA3E2DDA4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{9E510996-010B-4123-87B0-A73E0B4DB4EF}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81A-4480-88AD-BDEA3E2DDA4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{13CAB438-37BA-4870-8DAD-12A63EDBB2FB}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81A-4480-88AD-BDEA3E2DDA4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{49CCD85E-A7B2-4E20-AE84-28FBF36AFD51}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81A-4480-88AD-BDEA3E2DDA4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{C1D6B949-B702-4963-A6FE-FBFFC2326680}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81A-4480-88AD-BDEA3E2DDA4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{A10F33EB-EA6C-4E8E-B93E-DB647AB25B98}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81A-4480-88AD-BDEA3E2DDA4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{F06BEB17-D5FD-4C39-9F7B-38F5E5AE4F82}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81A-4480-88AD-BDEA3E2DDA4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{8E794C82-52B5-45C2-9ABB-018B65738A78}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81A-4480-88AD-BDEA3E2DDA4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{89F220E5-3B86-4BB3-A278-495942332C8E}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81A-4480-88AD-BDEA3E2DDA4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{A388B477-5432-41FE-B99C-08217A07B81E}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81A-4480-88AD-BDEA3E2DDA4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{62E7BEA0-DEA7-4BFA-A5FD-1BDF57DAD71C}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81A-4480-88AD-BDEA3E2DDA4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{02D633B3-DE17-479A-A03F-3D78FA69AF55}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81A-4480-88AD-BDEA3E2DDA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81A-4480-88AD-BDEA3E2DDA4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81A-4480-88AD-BDEA3E2DDA4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{1A6E8EEA-29FB-488D-BF51-FB07FB94366C}</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0AC3-4126-BE54-E524683DAD23}"/>
                </c:ext>
              </c:extLst>
            </c:dLbl>
            <c:dLbl>
              <c:idx val="1"/>
              <c:tx>
                <c:strRef>
                  <c:f>Daten_Diagramme!$E$15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{FEDDEF95-320D-41F0-BB57-EAE79BB70166}</c15:txfldGUID>
                      <c15:f>Daten_Diagramme!$E$15</c15:f>
                      <c15:dlblFieldTableCache>
                        <c:ptCount val="1"/>
                        <c:pt idx="0">
                          <c:v>1.7</c:v>
                        </c:pt>
                      </c15:dlblFieldTableCache>
                    </c15:dlblFTEntry>
                  </c15:dlblFieldTable>
                  <c15:showDataLabelsRange val="0"/>
                </c:ext>
                <c:ext xmlns:c16="http://schemas.microsoft.com/office/drawing/2014/chart" uri="{C3380CC4-5D6E-409C-BE32-E72D297353CC}">
                  <c16:uniqueId val="{00000001-0AC3-4126-BE54-E524683DAD23}"/>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{9F23B0F7-3744-440A-A408-C3ACFAD968F4}</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0AC3-4126-BE54-E524683DAD23}"/>
                </c:ext>
              </c:extLst>
            </c:dLbl>
            <c:dLbl>
              <c:idx val="3"/>
              <c:tx>
                <c:strRef>
                  <c:f>Daten_Diagramme!$E$17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{DCDDD9B8-883F-4E9C-867D-84683392EC87}</c15:txfldGUID>
                      <c15:f>Daten_Diagramme!$E$17</c15:f>
                      <c15:dlblFieldTableCache>
                        <c:ptCount val="1"/>
                        <c:pt idx="0">
                          <c:v>-7.4</c:v>
                        </c:pt>
                      </c15:dlblFieldTableCache>
                    </c15:dlblFTEntry>
                  </c15:dlblFieldTable>
                  <c15:showDataLabelsRange val="0"/>
                </c:ext>
                <c:ext xmlns:c16="http://schemas.microsoft.com/office/drawing/2014/chart" uri="{C3380CC4-5D6E-409C-BE32-E72D297353CC}">
                  <c16:uniqueId val="{00000003-0AC3-4126-BE54-E524683DAD23}"/>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{1C5933A2-E4FA-45BB-BB65-25B7980E2E74}</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0AC3-4126-BE54-E524683DAD23}"/>
                </c:ext>
              </c:extLst>
            </c:dLbl>
            <c:dLbl>
              <c:idx val="5"/>
              <c:tx>
                <c:strRef>
                  <c:f>Daten_Diagramme!$E$19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{E7A7FE90-2F69-4A03-B4FC-F380F9DC6934}</c15:txfldGUID>
                      <c15:f>Daten_Diagramme!$E$19</c15:f>
                      <c15:dlblFieldTableCache>
                        <c:ptCount val="1"/>
                        <c:pt idx="0">
                          <c:v>-11.3</c:v>
                        </c:pt>
                      </c15:dlblFieldTableCache>
                    </c15:dlblFTEntry>
                  </c15:dlblFieldTable>
                  <c15:showDataLabelsRange val="0"/>
                </c:ext>
                <c:ext xmlns:c16="http://schemas.microsoft.com/office/drawing/2014/chart" uri="{C3380CC4-5D6E-409C-BE32-E72D297353CC}">
                  <c16:uniqueId val="{00000005-0AC3-4126-BE54-E524683DAD23}"/>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{2D408C6C-1E1D-41D2-8C6D-05F35F994E0D}</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0AC3-4126-BE54-E524683DAD23}"/>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{46CEA87E-3FF3-4794-A22D-000E994CA166}</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0AC3-4126-BE54-E524683DAD23}"/>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{AB815CA5-A09E-4732-8653-F35EA64CF1CF}</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0AC3-4126-BE54-E524683DAD23}"/>
                </c:ext>
              </c:extLst>
            </c:dLbl>
            <c:dLbl>
              <c:idx val="9"/>
              <c:tx>
                <c:strRef>
                  <c:f>Daten_Diagramme!$E$23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{C037B1E3-491C-49E0-BDE4-B457551D444B}</c15:txfldGUID>
                      <c15:f>Daten_Diagramme!$E$23</c15:f>
                      <c15:dlblFieldTableCache>
                        <c:ptCount val="1"/>
                        <c:pt idx="0">
                          <c:v>4.3</c:v>
                        </c:pt>
                      </c15:dlblFieldTableCache>
                    </c15:dlblFTEntry>
                  </c15:dlblFieldTable>
                  <c15:showDataLabelsRange val="0"/>
                </c:ext>
                <c:ext xmlns:c16="http://schemas.microsoft.com/office/drawing/2014/chart" uri="{C3380CC4-5D6E-409C-BE32-E72D297353CC}">
                  <c16:uniqueId val="{00000009-0AC3-4126-BE54-E524683DAD23}"/>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{3CF6255E-C9A3-41CE-91D3-DF02A9C90227}</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0AC3-4126-BE54-E524683DAD23}"/>
                </c:ext>
              </c:extLst>
            </c:dLbl>
            <c:dLbl>
              <c:idx val="11"/>
              <c:tx>
                <c:strRef>
                  <c:f>Daten_Diagramme!$E$25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{D1B5638B-2C09-4EF1-B3DD-8221E663409C}</c15:txfldGUID>
                      <c15:f>Daten_Diagramme!$E$25</c15:f>
                      <c15:dlblFieldTableCache>
                        <c:ptCount val="1"/>
                        <c:pt idx="0">
                          <c:v>2.0</c:v>
                        </c:pt>
                      </c15:dlblFieldTableCache>
                    </c15:dlblFTEntry>
                  </c15:dlblFieldTable>
                  <c15:showDataLabelsRange val="0"/>
                </c:ext>
                <c:ext xmlns:c16="http://schemas.microsoft.com/office/drawing/2014/chart" uri="{C3380CC4-5D6E-409C-BE32-E72D297353CC}">
                  <c16:uniqueId val="{0000000B-0AC3-4126-BE54-E524683DAD23}"/>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{9EA35E1D-CBD0-4B82-A3FD-8C02CFD30E9D}</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0AC3-4126-BE54-E524683DAD23}"/>
                </c:ext>
              </c:extLst>
            </c:dLbl>
            <c:dLbl>
              <c:idx val="13"/>
              <c:tx>
                <c:strRef>
                  <c:f>Daten_Diagramme!$E$27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{8B597019-603C-44E2-BFD0-A92308094760}</c15:txfldGUID>
                      <c15:f>Daten_Diagramme!$E$27</c15:f>
                      <c15:dlblFieldTableCache>
                        <c:ptCount val="1"/>
                        <c:pt idx="0">
                          <c:v>-4.8</c:v>
                        </c:pt>
                      </c15:dlblFieldTableCache>
                    </c15:dlblFTEntry>
                  </c15:dlblFieldTable>
                  <c15:showDataLabelsRange val="0"/>
                </c:ext>
                <c:ext xmlns:c16="http://schemas.microsoft.com/office/drawing/2014/chart" uri="{C3380CC4-5D6E-409C-BE32-E72D297353CC}">
                  <c16:uniqueId val="{0000000D-0AC3-4126-BE54-E524683DAD23}"/>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{D12AB877-3D56-4967-8251-08E227825303}</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0AC3-4126-BE54-E524683DAD23}"/>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{A023AC96-D5DF-4D94-9D75-5C7D0B78DBA3}</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0AC3-4126-BE54-E524683DAD23}"/>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{BF683127-1F7C-4509-B269-7D6A1AF2BCDB}</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0AC3-4126-BE54-E524683DAD23}"/>
                </c:ext>
              </c:extLst>
            </c:dLbl>
            <c:dLbl>
              <c:idx val="17"/>
              <c:tx>
                <c:strRef>
                  <c:f>Daten_Diagramme!$E$31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{6524C6EB-4457-4273-8EB3-C9184E098AB7}</c15:txfldGUID>
                      <c15:f>Daten_Diagramme!$E$31</c15:f>
                      <c15:dlblFieldTableCache>
                        <c:ptCount val="1"/>
                        <c:pt idx="0">
                          <c:v>5.8</c:v>
                        </c:pt>
                      </c15:dlblFieldTableCache>
                    </c15:dlblFTEntry>
                  </c15:dlblFieldTable>
                  <c15:showDataLabelsRange val="0"/>
                </c:ext>
                <c:ext xmlns:c16="http://schemas.microsoft.com/office/drawing/2014/chart" uri="{C3380CC4-5D6E-409C-BE32-E72D297353CC}">
                  <c16:uniqueId val="{00000011-0AC3-4126-BE54-E524683DAD23}"/>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{21DC58A2-77D9-40C9-8C1E-E867E9B4E491}</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0AC3-4126-BE54-E524683DAD23}"/>
                </c:ext>
              </c:extLst>
            </c:dLbl>
            <c:dLbl>
              <c:idx val="19"/>
              <c:tx>
                <c:strRef>
                  <c:f>Daten_Diagramme!$E$33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{B160FEAB-2AE2-4AA2-B463-285B7235D11F}</c15:txfldGUID>
                      <c15:f>Daten_Diagramme!$E$33</c15:f>
                      <c15:dlblFieldTableCache>
                        <c:ptCount val="1"/>
                        <c:pt idx="0">
                          <c:v>6.0</c:v>
                        </c:pt>
                      </c15:dlblFieldTableCache>
                    </c15:dlblFTEntry>
                  </c15:dlblFieldTable>
                  <c15:showDataLabelsRange val="0"/>
                </c:ext>
                <c:ext xmlns:c16="http://schemas.microsoft.com/office/drawing/2014/chart" uri="{C3380CC4-5D6E-409C-BE32-E72D297353CC}">
                  <c16:uniqueId val="{00000013-0AC3-4126-BE54-E524683DAD23}"/>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{146D2099-82EB-4332-B87C-02C079A5CB0C}</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0AC3-4126-BE54-E524683DAD2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{D1308436-5C82-4494-8B04-C4D84E6861A0}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AC3-4126-BE54-E524683DAD2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{51FC9116-4959-4FC5-9693-C7DBA7992CFE}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AC3-4126-BE54-E524683DAD23}"/>
                </c:ext>
              </c:extLst>
            </c:dLbl>
            <c:dLbl>
              <c:idx val="23"/>
              <c:tx>
                <c:strRef>
                  <c:f>Daten_Diagramme!$E$37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{554308C0-A1C0-4EEE-9C75-E56C12279584}</c15:txfldGUID>
                      <c15:f>Daten_Diagramme!$E$37</c15:f>
                      <c15:dlblFieldTableCache>
                        <c:ptCount val="1"/>
                        <c:pt idx="0">
                          <c:v>1.7</c:v>
                        </c:pt>
                      </c15:dlblFieldTableCache>
                    </c15:dlblFTEntry>
                  </c15:dlblFieldTable>
                  <c15:showDataLabelsRange val="0"/>
                </c:ext>
                <c:ext xmlns:c16="http://schemas.microsoft.com/office/drawing/2014/chart" uri="{C3380CC4-5D6E-409C-BE32-E72D297353CC}">
                  <c16:uniqueId val="{00000017-0AC3-4126-BE54-E524683DAD23}"/>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{C51AAE57-9630-47CA-A54F-4024A0D8EAE2}</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0AC3-4126-BE54-E524683DAD23}"/>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{78046485-95BE-4D10-B7C3-3C3E76322397}</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0AC3-4126-BE54-E524683DAD2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{AA42D9A3-328B-412C-8649-DBD1150A1286}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AC3-4126-BE54-E524683DAD2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{0C1E4243-6445-4680-9C36-D2B0660D1D42}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AC3-4126-BE54-E524683DAD2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{E66C71E6-C45A-4E18-B79F-6959A3E659CE}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AC3-4126-BE54-E524683DAD2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{EBFC8F8F-7A86-4107-94BF-067A892D59E0}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AC3-4126-BE54-E524683DAD2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{3EFAD6B1-B0C8-4ADE-9BE1-D563C06832B4}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AC3-4126-BE54-E524683DAD23}"/>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{5049E47B-1E60-4DE4-9964-4FEA6E0C9143}</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0AC3-4126-BE54-E524683DAD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-2.1494655320332972</c:v>
                </c:pt>
                <c:pt idx="1">
                  <c:v>1.7241379310344827</c:v>
                </c:pt>
                <c:pt idx="2">
                  <c:v>1.5444015444015444</c:v>
                </c:pt>
                <c:pt idx="3">
                  <c:v>-7.4053452115812917</c:v>
                </c:pt>
                <c:pt idx="4">
                  <c:v>-2.4067956583294006</c:v>
                </c:pt>
                <c:pt idx="5">
                  <c:v>-11.292719167904904</c:v>
                </c:pt>
                <c:pt idx="6">
                  <c:v>-7.625649913344887</c:v>
                </c:pt>
                <c:pt idx="7">
                  <c:v>1.9457013574660633</c:v>
                </c:pt>
                <c:pt idx="8">
                  <c:v>-0.64738292011019283</c:v>
                </c:pt>
                <c:pt idx="9">
                  <c:v>4.2720139494333047</c:v>
                </c:pt>
                <c:pt idx="10">
                  <c:v>-10.047619047619047</c:v>
                </c:pt>
                <c:pt idx="11">
                  <c:v>1.9726858877086495</c:v>
                </c:pt>
                <c:pt idx="12">
                  <c:v>2.3880597014925371</c:v>
                </c:pt>
                <c:pt idx="13">
                  <c:v>-4.798578199052133</c:v>
                </c:pt>
                <c:pt idx="14">
                  <c:v>-0.83418891170431209</c:v>
                </c:pt>
                <c:pt idx="15">
                  <c:v>75</c:v>
                </c:pt>
                <c:pt idx="16">
                  <c:v>5.0436469447138697</c:v>
                </c:pt>
                <c:pt idx="17">
                  <c:v>5.7934508816120909</c:v>
                </c:pt>
                <c:pt idx="18">
                  <c:v>0.82564351627003396</c:v>
                </c:pt>
                <c:pt idx="19">
                  <c:v>5.9986366734832997</c:v>
                </c:pt>
                <c:pt idx="20">
                  <c:v>-4.6012269938650308</c:v>
                </c:pt>
                <c:pt idx="21">
                  <c:v>0</c:v>
                </c:pt>
                <c:pt idx="23">
                  <c:v>1.7241379310344827</c:v>
                </c:pt>
                <c:pt idx="24">
                  <c:v>-4.4800814560264728</c:v>
                </c:pt>
                <c:pt idx="25">
                  <c:v>-1.6835501323817199</c:v>
                </c:pt>
              </c:numCache>
            </c:numRef>
          </c:val>
          <c:extLst>
            <c:ext xmlns:c16="http://schemas.microsoft.com/office/drawing/2014/chart" uri="{C3380CC4-5D6E-409C-BE32-E72D297353CC}">
              <c16:uniqueId val="{00000020-0AC3-4126-BE54-E524683DAD2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{24D41158-3FC1-439B-84CF-0543AEC3563F}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AC3-4126-BE54-E524683DAD2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{7A666535-0181-493D-A6F1-848D3F2EA30B}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AC3-4126-BE54-E524683DAD2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{2F9BBD00-D0EE-4602-AFCA-A0E4F6BC9D68}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AC3-4126-BE54-E524683DAD2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{1F06219A-5EF3-4710-9278-EC321BB8CFE6}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AC3-4126-BE54-E524683DAD2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{18144E5E-C230-42E0-8155-22489C1B7638}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AC3-4126-BE54-E524683DAD2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{1553CA0B-A233-4794-B7F6-DDA0DB283487}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AC3-4126-BE54-E524683DAD2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{54B9A8A7-34C7-458D-9B80-294362D65C74}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AC3-4126-BE54-E524683DAD2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{19587A34-C19F-4307-9802-1A35D08EB12C}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AC3-4126-BE54-E524683DAD2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{57C009B8-9186-4495-BC28-052AFA39FBB8}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AC3-4126-BE54-E524683DAD2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{DC69F9E2-2A70-4703-AD3F-B27ABF51643B}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AC3-4126-BE54-E524683DAD2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{300A8AD7-BDFA-4146-B75B-E78DEAD9D17B}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AC3-4126-BE54-E524683DAD2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{ABEBDC1C-3ABA-46AE-8B18-F04609CBDEA4}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AC3-4126-BE54-E524683DAD2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{C5D7BB14-53C9-4BD3-80FB-2BFD68991768}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AC3-4126-BE54-E524683DAD2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{9C093A1A-CBC5-4299-A282-AE2E15C4DDEE}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AC3-4126-BE54-E524683DAD2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{97FA16A3-DF76-4777-A79F-CFDC56F8E233}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AC3-4126-BE54-E524683DAD23}"/>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{8E27253A-78E5-4EA7-8602-FA0C9DF09AC2}</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0AC3-4126-BE54-E524683DAD2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{EAAA5067-D44A-4A79-94CA-247BBA1DDC92}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AC3-4126-BE54-E524683DAD2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{233EAA60-78DB-486A-9B46-7DA06800D793}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AC3-4126-BE54-E524683DAD2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{C4BE3306-5B2A-4C69-ACB5-8FFDE9F8F2AD}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AC3-4126-BE54-E524683DAD2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{51FBDACE-6EA9-4C87-ABDB-989B2FEC26C8}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AC3-4126-BE54-E524683DAD2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{5D90F241-A180-4BC1-9CA2-DE89385645BB}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AC3-4126-BE54-E524683DAD2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{C45C7820-3EAC-4851-AEA3-5B32D8C37328}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AC3-4126-BE54-E524683DAD2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{F6F55513-0D9B-49DA-A347-D011DA1F8500}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AC3-4126-BE54-E524683DAD2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{CF545184-971B-4D33-BEFD-27551EA1B8DB}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AC3-4126-BE54-E524683DAD2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{22D523ED-6305-4FF3-99AC-4CD9C08F9C0F}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AC3-4126-BE54-E524683DAD2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{156DC239-4B58-49A0-B9E1-20CE7BECD39F}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AC3-4126-BE54-E524683DAD2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{2B0087CB-120D-4FF9-A36D-7E652686AE65}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AC3-4126-BE54-E524683DAD2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{F60D345E-DE18-4E91-8374-66596FCF13CF}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AC3-4126-BE54-E524683DAD2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{1E837144-69AA-4238-AB36-A9850A38023B}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AC3-4126-BE54-E524683DAD2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{0EB668B5-E613-461C-97BD-7B152CCD31AF}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AC3-4126-BE54-E524683DAD2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{6F5A4159-CB57-4570-9A08-70C3C17CED4E}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AC3-4126-BE54-E524683DAD2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{3C9526BA-24FD-4DD3-BA47-5D1CD38B46AB}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AC3-4126-BE54-E524683DAD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AC3-4126-BE54-E524683DAD2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AC3-4126-BE54-E524683DAD2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{2FF10792-4F33-4EF4-9FD4-B6E8AFE2C1DE}</c15:txfldGUID>
                      <c15:f>Diagramm!$I$46</c15:f>
                      <c15:dlblFieldTableCache>
                        <c:ptCount val="1"/>
                      </c15:dlblFieldTableCache>
                    </c15:dlblFTEntry>
                  </c15:dlblFieldTable>
                  <c15:showDataLabelsRange val="0"/>
                </c:ext>
                <c:ext xmlns:c16="http://schemas.microsoft.com/office/drawing/2014/chart" uri="{C3380CC4-5D6E-409C-BE32-E72D297353CC}">
                  <c16:uniqueId val="{00000000-275D-431B-9F82-18650FE0F2A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{44A3F232-C346-4A03-A003-E03B552C06CF}</c15:txfldGUID>
                      <c15:f>Diagramm!$I$47</c15:f>
                      <c15:dlblFieldTableCache>
                        <c:ptCount val="1"/>
                      </c15:dlblFieldTableCache>
                    </c15:dlblFTEntry>
                  </c15:dlblFieldTable>
                  <c15:showDataLabelsRange val="0"/>
                </c:ext>
                <c:ext xmlns:c16="http://schemas.microsoft.com/office/drawing/2014/chart" uri="{C3380CC4-5D6E-409C-BE32-E72D297353CC}">
                  <c16:uniqueId val="{00000001-275D-431B-9F82-18650FE0F2A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{DEC0C281-8F20-4DC5-91D1-46F4231937AD}</c15:txfldGUID>
                      <c15:f>Diagramm!$I$48</c15:f>
                      <c15:dlblFieldTableCache>
                        <c:ptCount val="1"/>
                      </c15:dlblFieldTableCache>
                    </c15:dlblFTEntry>
                  </c15:dlblFieldTable>
                  <c15:showDataLabelsRange val="0"/>
                </c:ext>
                <c:ext xmlns:c16="http://schemas.microsoft.com/office/drawing/2014/chart" uri="{C3380CC4-5D6E-409C-BE32-E72D297353CC}">
                  <c16:uniqueId val="{00000002-275D-431B-9F82-18650FE0F2A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{A0B5FAB7-E98F-4995-AE4C-8284447B39DB}</c15:txfldGUID>
                      <c15:f>Diagramm!$I$49</c15:f>
                      <c15:dlblFieldTableCache>
                        <c:ptCount val="1"/>
                      </c15:dlblFieldTableCache>
                    </c15:dlblFTEntry>
                  </c15:dlblFieldTable>
                  <c15:showDataLabelsRange val="0"/>
                </c:ext>
                <c:ext xmlns:c16="http://schemas.microsoft.com/office/drawing/2014/chart" uri="{C3380CC4-5D6E-409C-BE32-E72D297353CC}">
                  <c16:uniqueId val="{00000003-275D-431B-9F82-18650FE0F2A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{ED51D66A-6198-41DE-BD39-A89C4F2BADC6}</c15:txfldGUID>
                      <c15:f>Diagramm!$I$50</c15:f>
                      <c15:dlblFieldTableCache>
                        <c:ptCount val="1"/>
                      </c15:dlblFieldTableCache>
                    </c15:dlblFTEntry>
                  </c15:dlblFieldTable>
                  <c15:showDataLabelsRange val="0"/>
                </c:ext>
                <c:ext xmlns:c16="http://schemas.microsoft.com/office/drawing/2014/chart" uri="{C3380CC4-5D6E-409C-BE32-E72D297353CC}">
                  <c16:uniqueId val="{00000004-275D-431B-9F82-18650FE0F2A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{017215B0-B3C5-4278-BCC5-AEC708BC8A96}</c15:txfldGUID>
                      <c15:f>Diagramm!$I$51</c15:f>
                      <c15:dlblFieldTableCache>
                        <c:ptCount val="1"/>
                      </c15:dlblFieldTableCache>
                    </c15:dlblFTEntry>
                  </c15:dlblFieldTable>
                  <c15:showDataLabelsRange val="0"/>
                </c:ext>
                <c:ext xmlns:c16="http://schemas.microsoft.com/office/drawing/2014/chart" uri="{C3380CC4-5D6E-409C-BE32-E72D297353CC}">
                  <c16:uniqueId val="{00000005-275D-431B-9F82-18650FE0F2A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{73FFF24A-989C-4515-B57D-C1540778C718}</c15:txfldGUID>
                      <c15:f>Diagramm!$I$52</c15:f>
                      <c15:dlblFieldTableCache>
                        <c:ptCount val="1"/>
                      </c15:dlblFieldTableCache>
                    </c15:dlblFTEntry>
                  </c15:dlblFieldTable>
                  <c15:showDataLabelsRange val="0"/>
                </c:ext>
                <c:ext xmlns:c16="http://schemas.microsoft.com/office/drawing/2014/chart" uri="{C3380CC4-5D6E-409C-BE32-E72D297353CC}">
                  <c16:uniqueId val="{00000006-275D-431B-9F82-18650FE0F2A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{1B484387-66BF-4D27-B228-ED9ED0407E04}</c15:txfldGUID>
                      <c15:f>Diagramm!$I$53</c15:f>
                      <c15:dlblFieldTableCache>
                        <c:ptCount val="1"/>
                      </c15:dlblFieldTableCache>
                    </c15:dlblFTEntry>
                  </c15:dlblFieldTable>
                  <c15:showDataLabelsRange val="0"/>
                </c:ext>
                <c:ext xmlns:c16="http://schemas.microsoft.com/office/drawing/2014/chart" uri="{C3380CC4-5D6E-409C-BE32-E72D297353CC}">
                  <c16:uniqueId val="{00000007-275D-431B-9F82-18650FE0F2A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{51D02B9F-2D3D-42EF-A194-038B7CD3741E}</c15:txfldGUID>
                      <c15:f>Diagramm!$I$54</c15:f>
                      <c15:dlblFieldTableCache>
                        <c:ptCount val="1"/>
                      </c15:dlblFieldTableCache>
                    </c15:dlblFTEntry>
                  </c15:dlblFieldTable>
                  <c15:showDataLabelsRange val="0"/>
                </c:ext>
                <c:ext xmlns:c16="http://schemas.microsoft.com/office/drawing/2014/chart" uri="{C3380CC4-5D6E-409C-BE32-E72D297353CC}">
                  <c16:uniqueId val="{00000008-275D-431B-9F82-18650FE0F2A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{8B1E489A-DB3E-4320-81D3-CC70C666984A}</c15:txfldGUID>
                      <c15:f>Diagramm!$I$55</c15:f>
                      <c15:dlblFieldTableCache>
                        <c:ptCount val="1"/>
                      </c15:dlblFieldTableCache>
                    </c15:dlblFTEntry>
                  </c15:dlblFieldTable>
                  <c15:showDataLabelsRange val="0"/>
                </c:ext>
                <c:ext xmlns:c16="http://schemas.microsoft.com/office/drawing/2014/chart" uri="{C3380CC4-5D6E-409C-BE32-E72D297353CC}">
                  <c16:uniqueId val="{00000009-275D-431B-9F82-18650FE0F2A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{F6FD2602-D580-4C57-9B6F-7EAC0F6DF1D7}</c15:txfldGUID>
                      <c15:f>Diagramm!$I$56</c15:f>
                      <c15:dlblFieldTableCache>
                        <c:ptCount val="1"/>
                      </c15:dlblFieldTableCache>
                    </c15:dlblFTEntry>
                  </c15:dlblFieldTable>
                  <c15:showDataLabelsRange val="0"/>
                </c:ext>
                <c:ext xmlns:c16="http://schemas.microsoft.com/office/drawing/2014/chart" uri="{C3380CC4-5D6E-409C-BE32-E72D297353CC}">
                  <c16:uniqueId val="{0000000A-275D-431B-9F82-18650FE0F2A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{BBF5EF2A-37DB-48AA-A504-FD7C3F6F90CE}</c15:txfldGUID>
                      <c15:f>Diagramm!$I$57</c15:f>
                      <c15:dlblFieldTableCache>
                        <c:ptCount val="1"/>
                      </c15:dlblFieldTableCache>
                    </c15:dlblFTEntry>
                  </c15:dlblFieldTable>
                  <c15:showDataLabelsRange val="0"/>
                </c:ext>
                <c:ext xmlns:c16="http://schemas.microsoft.com/office/drawing/2014/chart" uri="{C3380CC4-5D6E-409C-BE32-E72D297353CC}">
                  <c16:uniqueId val="{0000000B-275D-431B-9F82-18650FE0F2A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{74C301D1-2D68-4FAA-B3C5-D272A19E14D8}</c15:txfldGUID>
                      <c15:f>Diagramm!$I$58</c15:f>
                      <c15:dlblFieldTableCache>
                        <c:ptCount val="1"/>
                      </c15:dlblFieldTableCache>
                    </c15:dlblFTEntry>
                  </c15:dlblFieldTable>
                  <c15:showDataLabelsRange val="0"/>
                </c:ext>
                <c:ext xmlns:c16="http://schemas.microsoft.com/office/drawing/2014/chart" uri="{C3380CC4-5D6E-409C-BE32-E72D297353CC}">
                  <c16:uniqueId val="{0000000C-275D-431B-9F82-18650FE0F2A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{195C70BB-32E5-4106-AADE-3D21E295BAF1}</c15:txfldGUID>
                      <c15:f>Diagramm!$I$59</c15:f>
                      <c15:dlblFieldTableCache>
                        <c:ptCount val="1"/>
                      </c15:dlblFieldTableCache>
                    </c15:dlblFTEntry>
                  </c15:dlblFieldTable>
                  <c15:showDataLabelsRange val="0"/>
                </c:ext>
                <c:ext xmlns:c16="http://schemas.microsoft.com/office/drawing/2014/chart" uri="{C3380CC4-5D6E-409C-BE32-E72D297353CC}">
                  <c16:uniqueId val="{0000000D-275D-431B-9F82-18650FE0F2A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{E1830B73-D227-4CC7-9580-96D3DCA50AED}</c15:txfldGUID>
                      <c15:f>Diagramm!$I$60</c15:f>
                      <c15:dlblFieldTableCache>
                        <c:ptCount val="1"/>
                      </c15:dlblFieldTableCache>
                    </c15:dlblFTEntry>
                  </c15:dlblFieldTable>
                  <c15:showDataLabelsRange val="0"/>
                </c:ext>
                <c:ext xmlns:c16="http://schemas.microsoft.com/office/drawing/2014/chart" uri="{C3380CC4-5D6E-409C-BE32-E72D297353CC}">
                  <c16:uniqueId val="{0000000E-275D-431B-9F82-18650FE0F2A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{E4A3DD2E-2C9D-4DCB-BAFD-DC1D86996C6F}</c15:txfldGUID>
                      <c15:f>Diagramm!$I$61</c15:f>
                      <c15:dlblFieldTableCache>
                        <c:ptCount val="1"/>
                      </c15:dlblFieldTableCache>
                    </c15:dlblFTEntry>
                  </c15:dlblFieldTable>
                  <c15:showDataLabelsRange val="0"/>
                </c:ext>
                <c:ext xmlns:c16="http://schemas.microsoft.com/office/drawing/2014/chart" uri="{C3380CC4-5D6E-409C-BE32-E72D297353CC}">
                  <c16:uniqueId val="{0000000F-275D-431B-9F82-18650FE0F2A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{67B1E94D-7FA0-44B1-9655-EE6C79D60488}</c15:txfldGUID>
                      <c15:f>Diagramm!$I$62</c15:f>
                      <c15:dlblFieldTableCache>
                        <c:ptCount val="1"/>
                      </c15:dlblFieldTableCache>
                    </c15:dlblFTEntry>
                  </c15:dlblFieldTable>
                  <c15:showDataLabelsRange val="0"/>
                </c:ext>
                <c:ext xmlns:c16="http://schemas.microsoft.com/office/drawing/2014/chart" uri="{C3380CC4-5D6E-409C-BE32-E72D297353CC}">
                  <c16:uniqueId val="{00000010-275D-431B-9F82-18650FE0F2A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{1D683DB4-8A82-46B4-9EDD-385B6BF73FED}</c15:txfldGUID>
                      <c15:f>Diagramm!$I$63</c15:f>
                      <c15:dlblFieldTableCache>
                        <c:ptCount val="1"/>
                      </c15:dlblFieldTableCache>
                    </c15:dlblFTEntry>
                  </c15:dlblFieldTable>
                  <c15:showDataLabelsRange val="0"/>
                </c:ext>
                <c:ext xmlns:c16="http://schemas.microsoft.com/office/drawing/2014/chart" uri="{C3380CC4-5D6E-409C-BE32-E72D297353CC}">
                  <c16:uniqueId val="{00000011-275D-431B-9F82-18650FE0F2A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{5D6EEC8E-428B-4538-BA68-6FA68E243BD8}</c15:txfldGUID>
                      <c15:f>Diagramm!$I$64</c15:f>
                      <c15:dlblFieldTableCache>
                        <c:ptCount val="1"/>
                      </c15:dlblFieldTableCache>
                    </c15:dlblFTEntry>
                  </c15:dlblFieldTable>
                  <c15:showDataLabelsRange val="0"/>
                </c:ext>
                <c:ext xmlns:c16="http://schemas.microsoft.com/office/drawing/2014/chart" uri="{C3380CC4-5D6E-409C-BE32-E72D297353CC}">
                  <c16:uniqueId val="{00000012-275D-431B-9F82-18650FE0F2A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{310C97EB-E8FB-4793-85A6-29D0AF3B390A}</c15:txfldGUID>
                      <c15:f>Diagramm!$I$65</c15:f>
                      <c15:dlblFieldTableCache>
                        <c:ptCount val="1"/>
                      </c15:dlblFieldTableCache>
                    </c15:dlblFTEntry>
                  </c15:dlblFieldTable>
                  <c15:showDataLabelsRange val="0"/>
                </c:ext>
                <c:ext xmlns:c16="http://schemas.microsoft.com/office/drawing/2014/chart" uri="{C3380CC4-5D6E-409C-BE32-E72D297353CC}">
                  <c16:uniqueId val="{00000013-275D-431B-9F82-18650FE0F2A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{C3170425-8DCB-40D4-A4A1-3E2D90A1443A}</c15:txfldGUID>
                      <c15:f>Diagramm!$I$66</c15:f>
                      <c15:dlblFieldTableCache>
                        <c:ptCount val="1"/>
                      </c15:dlblFieldTableCache>
                    </c15:dlblFTEntry>
                  </c15:dlblFieldTable>
                  <c15:showDataLabelsRange val="0"/>
                </c:ext>
                <c:ext xmlns:c16="http://schemas.microsoft.com/office/drawing/2014/chart" uri="{C3380CC4-5D6E-409C-BE32-E72D297353CC}">
                  <c16:uniqueId val="{00000014-275D-431B-9F82-18650FE0F2A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{B2257543-7AF6-4563-9498-CE13EC7254E2}</c15:txfldGUID>
                      <c15:f>Diagramm!$I$67</c15:f>
                      <c15:dlblFieldTableCache>
                        <c:ptCount val="1"/>
                      </c15:dlblFieldTableCache>
                    </c15:dlblFTEntry>
                  </c15:dlblFieldTable>
                  <c15:showDataLabelsRange val="0"/>
                </c:ext>
                <c:ext xmlns:c16="http://schemas.microsoft.com/office/drawing/2014/chart" uri="{C3380CC4-5D6E-409C-BE32-E72D297353CC}">
                  <c16:uniqueId val="{00000015-275D-431B-9F82-18650FE0F2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5D-431B-9F82-18650FE0F2A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{BFD5E8B2-B248-45B3-A29E-A59F4FFE71A9}</c15:txfldGUID>
                      <c15:f>Diagramm!$K$46</c15:f>
                      <c15:dlblFieldTableCache>
                        <c:ptCount val="1"/>
                      </c15:dlblFieldTableCache>
                    </c15:dlblFTEntry>
                  </c15:dlblFieldTable>
                  <c15:showDataLabelsRange val="0"/>
                </c:ext>
                <c:ext xmlns:c16="http://schemas.microsoft.com/office/drawing/2014/chart" uri="{C3380CC4-5D6E-409C-BE32-E72D297353CC}">
                  <c16:uniqueId val="{00000017-275D-431B-9F82-18650FE0F2A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{BB2F23B1-B2D3-49C6-9DA7-CADADA511E8F}</c15:txfldGUID>
                      <c15:f>Diagramm!$K$47</c15:f>
                      <c15:dlblFieldTableCache>
                        <c:ptCount val="1"/>
                      </c15:dlblFieldTableCache>
                    </c15:dlblFTEntry>
                  </c15:dlblFieldTable>
                  <c15:showDataLabelsRange val="0"/>
                </c:ext>
                <c:ext xmlns:c16="http://schemas.microsoft.com/office/drawing/2014/chart" uri="{C3380CC4-5D6E-409C-BE32-E72D297353CC}">
                  <c16:uniqueId val="{00000018-275D-431B-9F82-18650FE0F2A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{673996C8-4D22-494A-ADA5-1E600DC1B620}</c15:txfldGUID>
                      <c15:f>Diagramm!$K$48</c15:f>
                      <c15:dlblFieldTableCache>
                        <c:ptCount val="1"/>
                      </c15:dlblFieldTableCache>
                    </c15:dlblFTEntry>
                  </c15:dlblFieldTable>
                  <c15:showDataLabelsRange val="0"/>
                </c:ext>
                <c:ext xmlns:c16="http://schemas.microsoft.com/office/drawing/2014/chart" uri="{C3380CC4-5D6E-409C-BE32-E72D297353CC}">
                  <c16:uniqueId val="{00000019-275D-431B-9F82-18650FE0F2A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{F8C6E4BC-EB72-4143-A035-A78161B6231B}</c15:txfldGUID>
                      <c15:f>Diagramm!$K$49</c15:f>
                      <c15:dlblFieldTableCache>
                        <c:ptCount val="1"/>
                      </c15:dlblFieldTableCache>
                    </c15:dlblFTEntry>
                  </c15:dlblFieldTable>
                  <c15:showDataLabelsRange val="0"/>
                </c:ext>
                <c:ext xmlns:c16="http://schemas.microsoft.com/office/drawing/2014/chart" uri="{C3380CC4-5D6E-409C-BE32-E72D297353CC}">
                  <c16:uniqueId val="{0000001A-275D-431B-9F82-18650FE0F2A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{6B22EBA8-2838-46C9-8D30-6A6441962659}</c15:txfldGUID>
                      <c15:f>Diagramm!$K$50</c15:f>
                      <c15:dlblFieldTableCache>
                        <c:ptCount val="1"/>
                      </c15:dlblFieldTableCache>
                    </c15:dlblFTEntry>
                  </c15:dlblFieldTable>
                  <c15:showDataLabelsRange val="0"/>
                </c:ext>
                <c:ext xmlns:c16="http://schemas.microsoft.com/office/drawing/2014/chart" uri="{C3380CC4-5D6E-409C-BE32-E72D297353CC}">
                  <c16:uniqueId val="{0000001B-275D-431B-9F82-18650FE0F2A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{E6926E9E-4370-4E2D-84CF-A810D41A4980}</c15:txfldGUID>
                      <c15:f>Diagramm!$K$51</c15:f>
                      <c15:dlblFieldTableCache>
                        <c:ptCount val="1"/>
                      </c15:dlblFieldTableCache>
                    </c15:dlblFTEntry>
                  </c15:dlblFieldTable>
                  <c15:showDataLabelsRange val="0"/>
                </c:ext>
                <c:ext xmlns:c16="http://schemas.microsoft.com/office/drawing/2014/chart" uri="{C3380CC4-5D6E-409C-BE32-E72D297353CC}">
                  <c16:uniqueId val="{0000001C-275D-431B-9F82-18650FE0F2A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{5D99F5C7-544F-4204-8215-5CEDC2482B45}</c15:txfldGUID>
                      <c15:f>Diagramm!$K$52</c15:f>
                      <c15:dlblFieldTableCache>
                        <c:ptCount val="1"/>
                      </c15:dlblFieldTableCache>
                    </c15:dlblFTEntry>
                  </c15:dlblFieldTable>
                  <c15:showDataLabelsRange val="0"/>
                </c:ext>
                <c:ext xmlns:c16="http://schemas.microsoft.com/office/drawing/2014/chart" uri="{C3380CC4-5D6E-409C-BE32-E72D297353CC}">
                  <c16:uniqueId val="{0000001D-275D-431B-9F82-18650FE0F2A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{AAA58E88-9C13-4FD4-8E43-CE61199C2CFC}</c15:txfldGUID>
                      <c15:f>Diagramm!$K$53</c15:f>
                      <c15:dlblFieldTableCache>
                        <c:ptCount val="1"/>
                      </c15:dlblFieldTableCache>
                    </c15:dlblFTEntry>
                  </c15:dlblFieldTable>
                  <c15:showDataLabelsRange val="0"/>
                </c:ext>
                <c:ext xmlns:c16="http://schemas.microsoft.com/office/drawing/2014/chart" uri="{C3380CC4-5D6E-409C-BE32-E72D297353CC}">
                  <c16:uniqueId val="{0000001E-275D-431B-9F82-18650FE0F2A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{8786B68E-BB49-437C-8B2B-28A27D058A05}</c15:txfldGUID>
                      <c15:f>Diagramm!$K$54</c15:f>
                      <c15:dlblFieldTableCache>
                        <c:ptCount val="1"/>
                      </c15:dlblFieldTableCache>
                    </c15:dlblFTEntry>
                  </c15:dlblFieldTable>
                  <c15:showDataLabelsRange val="0"/>
                </c:ext>
                <c:ext xmlns:c16="http://schemas.microsoft.com/office/drawing/2014/chart" uri="{C3380CC4-5D6E-409C-BE32-E72D297353CC}">
                  <c16:uniqueId val="{0000001F-275D-431B-9F82-18650FE0F2A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{9C06E8BA-34C9-4388-A651-7B76566D1DDC}</c15:txfldGUID>
                      <c15:f>Diagramm!$K$55</c15:f>
                      <c15:dlblFieldTableCache>
                        <c:ptCount val="1"/>
                      </c15:dlblFieldTableCache>
                    </c15:dlblFTEntry>
                  </c15:dlblFieldTable>
                  <c15:showDataLabelsRange val="0"/>
                </c:ext>
                <c:ext xmlns:c16="http://schemas.microsoft.com/office/drawing/2014/chart" uri="{C3380CC4-5D6E-409C-BE32-E72D297353CC}">
                  <c16:uniqueId val="{00000020-275D-431B-9F82-18650FE0F2A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{28DC24DC-08D1-4633-92D4-E1AD9EBD3A49}</c15:txfldGUID>
                      <c15:f>Diagramm!$K$56</c15:f>
                      <c15:dlblFieldTableCache>
                        <c:ptCount val="1"/>
                      </c15:dlblFieldTableCache>
                    </c15:dlblFTEntry>
                  </c15:dlblFieldTable>
                  <c15:showDataLabelsRange val="0"/>
                </c:ext>
                <c:ext xmlns:c16="http://schemas.microsoft.com/office/drawing/2014/chart" uri="{C3380CC4-5D6E-409C-BE32-E72D297353CC}">
                  <c16:uniqueId val="{00000021-275D-431B-9F82-18650FE0F2A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{3084376F-C7B3-4BF3-9267-05FF23BD8439}</c15:txfldGUID>
                      <c15:f>Diagramm!$K$57</c15:f>
                      <c15:dlblFieldTableCache>
                        <c:ptCount val="1"/>
                      </c15:dlblFieldTableCache>
                    </c15:dlblFTEntry>
                  </c15:dlblFieldTable>
                  <c15:showDataLabelsRange val="0"/>
                </c:ext>
                <c:ext xmlns:c16="http://schemas.microsoft.com/office/drawing/2014/chart" uri="{C3380CC4-5D6E-409C-BE32-E72D297353CC}">
                  <c16:uniqueId val="{00000022-275D-431B-9F82-18650FE0F2A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{C8BC7413-7FFA-43CC-A551-A22AC22E03C7}</c15:txfldGUID>
                      <c15:f>Diagramm!$K$58</c15:f>
                      <c15:dlblFieldTableCache>
                        <c:ptCount val="1"/>
                      </c15:dlblFieldTableCache>
                    </c15:dlblFTEntry>
                  </c15:dlblFieldTable>
                  <c15:showDataLabelsRange val="0"/>
                </c:ext>
                <c:ext xmlns:c16="http://schemas.microsoft.com/office/drawing/2014/chart" uri="{C3380CC4-5D6E-409C-BE32-E72D297353CC}">
                  <c16:uniqueId val="{00000023-275D-431B-9F82-18650FE0F2A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{ED486149-6274-44DB-8266-4E313725CE4D}</c15:txfldGUID>
                      <c15:f>Diagramm!$K$59</c15:f>
                      <c15:dlblFieldTableCache>
                        <c:ptCount val="1"/>
                      </c15:dlblFieldTableCache>
                    </c15:dlblFTEntry>
                  </c15:dlblFieldTable>
                  <c15:showDataLabelsRange val="0"/>
                </c:ext>
                <c:ext xmlns:c16="http://schemas.microsoft.com/office/drawing/2014/chart" uri="{C3380CC4-5D6E-409C-BE32-E72D297353CC}">
                  <c16:uniqueId val="{00000024-275D-431B-9F82-18650FE0F2A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{94FFCD3D-471A-45EC-920E-95A66D273573}</c15:txfldGUID>
                      <c15:f>Diagramm!$K$60</c15:f>
                      <c15:dlblFieldTableCache>
                        <c:ptCount val="1"/>
                      </c15:dlblFieldTableCache>
                    </c15:dlblFTEntry>
                  </c15:dlblFieldTable>
                  <c15:showDataLabelsRange val="0"/>
                </c:ext>
                <c:ext xmlns:c16="http://schemas.microsoft.com/office/drawing/2014/chart" uri="{C3380CC4-5D6E-409C-BE32-E72D297353CC}">
                  <c16:uniqueId val="{00000025-275D-431B-9F82-18650FE0F2A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{63958B53-4E44-4D33-8671-A6468CE11B14}</c15:txfldGUID>
                      <c15:f>Diagramm!$K$61</c15:f>
                      <c15:dlblFieldTableCache>
                        <c:ptCount val="1"/>
                      </c15:dlblFieldTableCache>
                    </c15:dlblFTEntry>
                  </c15:dlblFieldTable>
                  <c15:showDataLabelsRange val="0"/>
                </c:ext>
                <c:ext xmlns:c16="http://schemas.microsoft.com/office/drawing/2014/chart" uri="{C3380CC4-5D6E-409C-BE32-E72D297353CC}">
                  <c16:uniqueId val="{00000026-275D-431B-9F82-18650FE0F2A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{6511DFE1-7145-496A-853F-2DD109BC7374}</c15:txfldGUID>
                      <c15:f>Diagramm!$K$62</c15:f>
                      <c15:dlblFieldTableCache>
                        <c:ptCount val="1"/>
                      </c15:dlblFieldTableCache>
                    </c15:dlblFTEntry>
                  </c15:dlblFieldTable>
                  <c15:showDataLabelsRange val="0"/>
                </c:ext>
                <c:ext xmlns:c16="http://schemas.microsoft.com/office/drawing/2014/chart" uri="{C3380CC4-5D6E-409C-BE32-E72D297353CC}">
                  <c16:uniqueId val="{00000027-275D-431B-9F82-18650FE0F2A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{25B4E8FE-C974-4C7E-AD8B-3097C00E4E12}</c15:txfldGUID>
                      <c15:f>Diagramm!$K$63</c15:f>
                      <c15:dlblFieldTableCache>
                        <c:ptCount val="1"/>
                      </c15:dlblFieldTableCache>
                    </c15:dlblFTEntry>
                  </c15:dlblFieldTable>
                  <c15:showDataLabelsRange val="0"/>
                </c:ext>
                <c:ext xmlns:c16="http://schemas.microsoft.com/office/drawing/2014/chart" uri="{C3380CC4-5D6E-409C-BE32-E72D297353CC}">
                  <c16:uniqueId val="{00000028-275D-431B-9F82-18650FE0F2A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{A46F869D-DCD3-482B-9F72-6D9EF4D2C9A0}</c15:txfldGUID>
                      <c15:f>Diagramm!$K$64</c15:f>
                      <c15:dlblFieldTableCache>
                        <c:ptCount val="1"/>
                      </c15:dlblFieldTableCache>
                    </c15:dlblFTEntry>
                  </c15:dlblFieldTable>
                  <c15:showDataLabelsRange val="0"/>
                </c:ext>
                <c:ext xmlns:c16="http://schemas.microsoft.com/office/drawing/2014/chart" uri="{C3380CC4-5D6E-409C-BE32-E72D297353CC}">
                  <c16:uniqueId val="{00000029-275D-431B-9F82-18650FE0F2A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{A13EFB9E-884A-42F4-A605-2173F6393EEF}</c15:txfldGUID>
                      <c15:f>Diagramm!$K$65</c15:f>
                      <c15:dlblFieldTableCache>
                        <c:ptCount val="1"/>
                      </c15:dlblFieldTableCache>
                    </c15:dlblFTEntry>
                  </c15:dlblFieldTable>
                  <c15:showDataLabelsRange val="0"/>
                </c:ext>
                <c:ext xmlns:c16="http://schemas.microsoft.com/office/drawing/2014/chart" uri="{C3380CC4-5D6E-409C-BE32-E72D297353CC}">
                  <c16:uniqueId val="{0000002A-275D-431B-9F82-18650FE0F2A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{835F5FB0-78EE-4CF5-8951-DCB0535B5D2E}</c15:txfldGUID>
                      <c15:f>Diagramm!$K$66</c15:f>
                      <c15:dlblFieldTableCache>
                        <c:ptCount val="1"/>
                      </c15:dlblFieldTableCache>
                    </c15:dlblFTEntry>
                  </c15:dlblFieldTable>
                  <c15:showDataLabelsRange val="0"/>
                </c:ext>
                <c:ext xmlns:c16="http://schemas.microsoft.com/office/drawing/2014/chart" uri="{C3380CC4-5D6E-409C-BE32-E72D297353CC}">
                  <c16:uniqueId val="{0000002B-275D-431B-9F82-18650FE0F2A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{670B5929-9E7C-44A4-B997-F39F4E58B5B9}</c15:txfldGUID>
                      <c15:f>Diagramm!$K$67</c15:f>
                      <c15:dlblFieldTableCache>
                        <c:ptCount val="1"/>
                      </c15:dlblFieldTableCache>
                    </c15:dlblFTEntry>
                  </c15:dlblFieldTable>
                  <c15:showDataLabelsRange val="0"/>
                </c:ext>
                <c:ext xmlns:c16="http://schemas.microsoft.com/office/drawing/2014/chart" uri="{C3380CC4-5D6E-409C-BE32-E72D297353CC}">
                  <c16:uniqueId val="{0000002C-275D-431B-9F82-18650FE0F2A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5D-431B-9F82-18650FE0F2A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{D0F3981D-A471-4CBE-B8D1-7AA96138272B}</c15:txfldGUID>
                      <c15:f>Diagramm!$J$46</c15:f>
                      <c15:dlblFieldTableCache>
                        <c:ptCount val="1"/>
                      </c15:dlblFieldTableCache>
                    </c15:dlblFTEntry>
                  </c15:dlblFieldTable>
                  <c15:showDataLabelsRange val="0"/>
                </c:ext>
                <c:ext xmlns:c16="http://schemas.microsoft.com/office/drawing/2014/chart" uri="{C3380CC4-5D6E-409C-BE32-E72D297353CC}">
                  <c16:uniqueId val="{0000002E-275D-431B-9F82-18650FE0F2A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{D6F1C417-379C-4C5F-BD4B-927D5FD6003E}</c15:txfldGUID>
                      <c15:f>Diagramm!$J$47</c15:f>
                      <c15:dlblFieldTableCache>
                        <c:ptCount val="1"/>
                      </c15:dlblFieldTableCache>
                    </c15:dlblFTEntry>
                  </c15:dlblFieldTable>
                  <c15:showDataLabelsRange val="0"/>
                </c:ext>
                <c:ext xmlns:c16="http://schemas.microsoft.com/office/drawing/2014/chart" uri="{C3380CC4-5D6E-409C-BE32-E72D297353CC}">
                  <c16:uniqueId val="{0000002F-275D-431B-9F82-18650FE0F2A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{89DC399C-5CFA-41C6-AA5E-69072303A94F}</c15:txfldGUID>
                      <c15:f>Diagramm!$J$48</c15:f>
                      <c15:dlblFieldTableCache>
                        <c:ptCount val="1"/>
                      </c15:dlblFieldTableCache>
                    </c15:dlblFTEntry>
                  </c15:dlblFieldTable>
                  <c15:showDataLabelsRange val="0"/>
                </c:ext>
                <c:ext xmlns:c16="http://schemas.microsoft.com/office/drawing/2014/chart" uri="{C3380CC4-5D6E-409C-BE32-E72D297353CC}">
                  <c16:uniqueId val="{00000030-275D-431B-9F82-18650FE0F2A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{44BBDC45-9422-41DC-A856-688911EA8B00}</c15:txfldGUID>
                      <c15:f>Diagramm!$J$49</c15:f>
                      <c15:dlblFieldTableCache>
                        <c:ptCount val="1"/>
                      </c15:dlblFieldTableCache>
                    </c15:dlblFTEntry>
                  </c15:dlblFieldTable>
                  <c15:showDataLabelsRange val="0"/>
                </c:ext>
                <c:ext xmlns:c16="http://schemas.microsoft.com/office/drawing/2014/chart" uri="{C3380CC4-5D6E-409C-BE32-E72D297353CC}">
                  <c16:uniqueId val="{00000031-275D-431B-9F82-18650FE0F2A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{04828658-887C-42CB-90CD-BEBCC6A9BF12}</c15:txfldGUID>
                      <c15:f>Diagramm!$J$50</c15:f>
                      <c15:dlblFieldTableCache>
                        <c:ptCount val="1"/>
                      </c15:dlblFieldTableCache>
                    </c15:dlblFTEntry>
                  </c15:dlblFieldTable>
                  <c15:showDataLabelsRange val="0"/>
                </c:ext>
                <c:ext xmlns:c16="http://schemas.microsoft.com/office/drawing/2014/chart" uri="{C3380CC4-5D6E-409C-BE32-E72D297353CC}">
                  <c16:uniqueId val="{00000032-275D-431B-9F82-18650FE0F2A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{94DF926A-BC89-426E-9D70-3A4C59240D21}</c15:txfldGUID>
                      <c15:f>Diagramm!$J$51</c15:f>
                      <c15:dlblFieldTableCache>
                        <c:ptCount val="1"/>
                      </c15:dlblFieldTableCache>
                    </c15:dlblFTEntry>
                  </c15:dlblFieldTable>
                  <c15:showDataLabelsRange val="0"/>
                </c:ext>
                <c:ext xmlns:c16="http://schemas.microsoft.com/office/drawing/2014/chart" uri="{C3380CC4-5D6E-409C-BE32-E72D297353CC}">
                  <c16:uniqueId val="{00000033-275D-431B-9F82-18650FE0F2A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{33CA97EE-2163-44C6-B8C6-F87BF037FE16}</c15:txfldGUID>
                      <c15:f>Diagramm!$J$52</c15:f>
                      <c15:dlblFieldTableCache>
                        <c:ptCount val="1"/>
                      </c15:dlblFieldTableCache>
                    </c15:dlblFTEntry>
                  </c15:dlblFieldTable>
                  <c15:showDataLabelsRange val="0"/>
                </c:ext>
                <c:ext xmlns:c16="http://schemas.microsoft.com/office/drawing/2014/chart" uri="{C3380CC4-5D6E-409C-BE32-E72D297353CC}">
                  <c16:uniqueId val="{00000034-275D-431B-9F82-18650FE0F2A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{D2B89EF8-3E74-45B2-8E54-4372A99FB7DC}</c15:txfldGUID>
                      <c15:f>Diagramm!$J$53</c15:f>
                      <c15:dlblFieldTableCache>
                        <c:ptCount val="1"/>
                      </c15:dlblFieldTableCache>
                    </c15:dlblFTEntry>
                  </c15:dlblFieldTable>
                  <c15:showDataLabelsRange val="0"/>
                </c:ext>
                <c:ext xmlns:c16="http://schemas.microsoft.com/office/drawing/2014/chart" uri="{C3380CC4-5D6E-409C-BE32-E72D297353CC}">
                  <c16:uniqueId val="{00000035-275D-431B-9F82-18650FE0F2A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{7A25D80D-E392-419C-87DC-502FC8D56679}</c15:txfldGUID>
                      <c15:f>Diagramm!$J$54</c15:f>
                      <c15:dlblFieldTableCache>
                        <c:ptCount val="1"/>
                      </c15:dlblFieldTableCache>
                    </c15:dlblFTEntry>
                  </c15:dlblFieldTable>
                  <c15:showDataLabelsRange val="0"/>
                </c:ext>
                <c:ext xmlns:c16="http://schemas.microsoft.com/office/drawing/2014/chart" uri="{C3380CC4-5D6E-409C-BE32-E72D297353CC}">
                  <c16:uniqueId val="{00000036-275D-431B-9F82-18650FE0F2A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{5A97BEE6-5550-4BF4-B006-9514289F4218}</c15:txfldGUID>
                      <c15:f>Diagramm!$J$55</c15:f>
                      <c15:dlblFieldTableCache>
                        <c:ptCount val="1"/>
                      </c15:dlblFieldTableCache>
                    </c15:dlblFTEntry>
                  </c15:dlblFieldTable>
                  <c15:showDataLabelsRange val="0"/>
                </c:ext>
                <c:ext xmlns:c16="http://schemas.microsoft.com/office/drawing/2014/chart" uri="{C3380CC4-5D6E-409C-BE32-E72D297353CC}">
                  <c16:uniqueId val="{00000037-275D-431B-9F82-18650FE0F2A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{60F06855-77E2-4CFB-8949-3E2009C00D99}</c15:txfldGUID>
                      <c15:f>Diagramm!$J$56</c15:f>
                      <c15:dlblFieldTableCache>
                        <c:ptCount val="1"/>
                      </c15:dlblFieldTableCache>
                    </c15:dlblFTEntry>
                  </c15:dlblFieldTable>
                  <c15:showDataLabelsRange val="0"/>
                </c:ext>
                <c:ext xmlns:c16="http://schemas.microsoft.com/office/drawing/2014/chart" uri="{C3380CC4-5D6E-409C-BE32-E72D297353CC}">
                  <c16:uniqueId val="{00000038-275D-431B-9F82-18650FE0F2A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{E5C4C528-32B1-43E7-941A-D0FD3831F8A8}</c15:txfldGUID>
                      <c15:f>Diagramm!$J$57</c15:f>
                      <c15:dlblFieldTableCache>
                        <c:ptCount val="1"/>
                      </c15:dlblFieldTableCache>
                    </c15:dlblFTEntry>
                  </c15:dlblFieldTable>
                  <c15:showDataLabelsRange val="0"/>
                </c:ext>
                <c:ext xmlns:c16="http://schemas.microsoft.com/office/drawing/2014/chart" uri="{C3380CC4-5D6E-409C-BE32-E72D297353CC}">
                  <c16:uniqueId val="{00000039-275D-431B-9F82-18650FE0F2A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{7FAAEACE-2DDF-4364-B471-33BA854212E2}</c15:txfldGUID>
                      <c15:f>Diagramm!$J$58</c15:f>
                      <c15:dlblFieldTableCache>
                        <c:ptCount val="1"/>
                      </c15:dlblFieldTableCache>
                    </c15:dlblFTEntry>
                  </c15:dlblFieldTable>
                  <c15:showDataLabelsRange val="0"/>
                </c:ext>
                <c:ext xmlns:c16="http://schemas.microsoft.com/office/drawing/2014/chart" uri="{C3380CC4-5D6E-409C-BE32-E72D297353CC}">
                  <c16:uniqueId val="{0000003A-275D-431B-9F82-18650FE0F2A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{19530567-BF8F-4C18-B096-90E488DA073A}</c15:txfldGUID>
                      <c15:f>Diagramm!$J$59</c15:f>
                      <c15:dlblFieldTableCache>
                        <c:ptCount val="1"/>
                      </c15:dlblFieldTableCache>
                    </c15:dlblFTEntry>
                  </c15:dlblFieldTable>
                  <c15:showDataLabelsRange val="0"/>
                </c:ext>
                <c:ext xmlns:c16="http://schemas.microsoft.com/office/drawing/2014/chart" uri="{C3380CC4-5D6E-409C-BE32-E72D297353CC}">
                  <c16:uniqueId val="{0000003B-275D-431B-9F82-18650FE0F2A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{E7949B33-DB8C-4BA2-AA94-11B4E8A2B9BA}</c15:txfldGUID>
                      <c15:f>Diagramm!$J$60</c15:f>
                      <c15:dlblFieldTableCache>
                        <c:ptCount val="1"/>
                      </c15:dlblFieldTableCache>
                    </c15:dlblFTEntry>
                  </c15:dlblFieldTable>
                  <c15:showDataLabelsRange val="0"/>
                </c:ext>
                <c:ext xmlns:c16="http://schemas.microsoft.com/office/drawing/2014/chart" uri="{C3380CC4-5D6E-409C-BE32-E72D297353CC}">
                  <c16:uniqueId val="{0000003C-275D-431B-9F82-18650FE0F2A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{77217625-84AF-456C-94FF-DB69EF76F1C6}</c15:txfldGUID>
                      <c15:f>Diagramm!$J$61</c15:f>
                      <c15:dlblFieldTableCache>
                        <c:ptCount val="1"/>
                      </c15:dlblFieldTableCache>
                    </c15:dlblFTEntry>
                  </c15:dlblFieldTable>
                  <c15:showDataLabelsRange val="0"/>
                </c:ext>
                <c:ext xmlns:c16="http://schemas.microsoft.com/office/drawing/2014/chart" uri="{C3380CC4-5D6E-409C-BE32-E72D297353CC}">
                  <c16:uniqueId val="{0000003D-275D-431B-9F82-18650FE0F2A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{5A492014-D9A5-4FD3-BEF5-7B7CAEE71553}</c15:txfldGUID>
                      <c15:f>Diagramm!$J$62</c15:f>
                      <c15:dlblFieldTableCache>
                        <c:ptCount val="1"/>
                      </c15:dlblFieldTableCache>
                    </c15:dlblFTEntry>
                  </c15:dlblFieldTable>
                  <c15:showDataLabelsRange val="0"/>
                </c:ext>
                <c:ext xmlns:c16="http://schemas.microsoft.com/office/drawing/2014/chart" uri="{C3380CC4-5D6E-409C-BE32-E72D297353CC}">
                  <c16:uniqueId val="{0000003E-275D-431B-9F82-18650FE0F2A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{1FB86BF0-D848-44CF-A844-43F6F0A4BC2B}</c15:txfldGUID>
                      <c15:f>Diagramm!$J$63</c15:f>
                      <c15:dlblFieldTableCache>
                        <c:ptCount val="1"/>
                      </c15:dlblFieldTableCache>
                    </c15:dlblFTEntry>
                  </c15:dlblFieldTable>
                  <c15:showDataLabelsRange val="0"/>
                </c:ext>
                <c:ext xmlns:c16="http://schemas.microsoft.com/office/drawing/2014/chart" uri="{C3380CC4-5D6E-409C-BE32-E72D297353CC}">
                  <c16:uniqueId val="{0000003F-275D-431B-9F82-18650FE0F2A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{F7DDC41A-94E4-4B4A-A19F-579AFE907A5D}</c15:txfldGUID>
                      <c15:f>Diagramm!$J$64</c15:f>
                      <c15:dlblFieldTableCache>
                        <c:ptCount val="1"/>
                      </c15:dlblFieldTableCache>
                    </c15:dlblFTEntry>
                  </c15:dlblFieldTable>
                  <c15:showDataLabelsRange val="0"/>
                </c:ext>
                <c:ext xmlns:c16="http://schemas.microsoft.com/office/drawing/2014/chart" uri="{C3380CC4-5D6E-409C-BE32-E72D297353CC}">
                  <c16:uniqueId val="{00000040-275D-431B-9F82-18650FE0F2A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{B90B030B-A19D-4159-BCD3-1A952E57CB5B}</c15:txfldGUID>
                      <c15:f>Diagramm!$J$65</c15:f>
                      <c15:dlblFieldTableCache>
                        <c:ptCount val="1"/>
                      </c15:dlblFieldTableCache>
                    </c15:dlblFTEntry>
                  </c15:dlblFieldTable>
                  <c15:showDataLabelsRange val="0"/>
                </c:ext>
                <c:ext xmlns:c16="http://schemas.microsoft.com/office/drawing/2014/chart" uri="{C3380CC4-5D6E-409C-BE32-E72D297353CC}">
                  <c16:uniqueId val="{00000041-275D-431B-9F82-18650FE0F2A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{C64B9701-58C9-4ACC-988B-33E27F976DD4}</c15:txfldGUID>
                      <c15:f>Diagramm!$J$66</c15:f>
                      <c15:dlblFieldTableCache>
                        <c:ptCount val="1"/>
                      </c15:dlblFieldTableCache>
                    </c15:dlblFTEntry>
                  </c15:dlblFieldTable>
                  <c15:showDataLabelsRange val="0"/>
                </c:ext>
                <c:ext xmlns:c16="http://schemas.microsoft.com/office/drawing/2014/chart" uri="{C3380CC4-5D6E-409C-BE32-E72D297353CC}">
                  <c16:uniqueId val="{00000042-275D-431B-9F82-18650FE0F2A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{C9E93EA1-BD97-40EB-A1B8-E84D97878EB4}</c15:txfldGUID>
                      <c15:f>Diagramm!$J$67</c15:f>
                      <c15:dlblFieldTableCache>
                        <c:ptCount val="1"/>
                      </c15:dlblFieldTableCache>
                    </c15:dlblFTEntry>
                  </c15:dlblFieldTable>
                  <c15:showDataLabelsRange val="0"/>
                </c:ext>
                <c:ext xmlns:c16="http://schemas.microsoft.com/office/drawing/2014/chart" uri="{C3380CC4-5D6E-409C-BE32-E72D297353CC}">
                  <c16:uniqueId val="{00000043-275D-431B-9F82-18650FE0F2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5D-431B-9F82-18650FE0F2A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1C-48C6-BF90-0FB67FE9F8F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1C-48C6-BF90-0FB67FE9F8F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1C-48C6-BF90-0FB67FE9F8F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1C-48C6-BF90-0FB67FE9F8F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1C-48C6-BF90-0FB67FE9F8F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1C-48C6-BF90-0FB67FE9F8F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1C-48C6-BF90-0FB67FE9F8F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1C-48C6-BF90-0FB67FE9F8F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1C-48C6-BF90-0FB67FE9F8F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1C-48C6-BF90-0FB67FE9F8F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1C-48C6-BF90-0FB67FE9F8F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1C-48C6-BF90-0FB67FE9F8F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1C-48C6-BF90-0FB67FE9F8F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1C-48C6-BF90-0FB67FE9F8F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1C-48C6-BF90-0FB67FE9F8F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1C-48C6-BF90-0FB67FE9F8F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1C-48C6-BF90-0FB67FE9F8F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1C-48C6-BF90-0FB67FE9F8F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1C-48C6-BF90-0FB67FE9F8F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1C-48C6-BF90-0FB67FE9F8F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1C-48C6-BF90-0FB67FE9F8F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1C-48C6-BF90-0FB67FE9F8F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1C-48C6-BF90-0FB67FE9F8F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1C-48C6-BF90-0FB67FE9F8F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1C-48C6-BF90-0FB67FE9F8F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1C-48C6-BF90-0FB67FE9F8F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1C-48C6-BF90-0FB67FE9F8F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1C-48C6-BF90-0FB67FE9F8F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1C-48C6-BF90-0FB67FE9F8F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1C-48C6-BF90-0FB67FE9F8F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1C-48C6-BF90-0FB67FE9F8F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1C-48C6-BF90-0FB67FE9F8F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1C-48C6-BF90-0FB67FE9F8F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1C-48C6-BF90-0FB67FE9F8F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1C-48C6-BF90-0FB67FE9F8F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1C-48C6-BF90-0FB67FE9F8F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1C-48C6-BF90-0FB67FE9F8F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1C-48C6-BF90-0FB67FE9F8F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1C-48C6-BF90-0FB67FE9F8F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1C-48C6-BF90-0FB67FE9F8F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1C-48C6-BF90-0FB67FE9F8F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1C-48C6-BF90-0FB67FE9F8F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1C-48C6-BF90-0FB67FE9F8F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1C-48C6-BF90-0FB67FE9F8F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1C-48C6-BF90-0FB67FE9F8F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1C-48C6-BF90-0FB67FE9F8F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1C-48C6-BF90-0FB67FE9F8F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1C-48C6-BF90-0FB67FE9F8F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1C-48C6-BF90-0FB67FE9F8F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1C-48C6-BF90-0FB67FE9F8F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1C-48C6-BF90-0FB67FE9F8F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1C-48C6-BF90-0FB67FE9F8F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1C-48C6-BF90-0FB67FE9F8F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1C-48C6-BF90-0FB67FE9F8F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1C-48C6-BF90-0FB67FE9F8F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1C-48C6-BF90-0FB67FE9F8F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1C-48C6-BF90-0FB67FE9F8F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1C-48C6-BF90-0FB67FE9F8F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1C-48C6-BF90-0FB67FE9F8F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1C-48C6-BF90-0FB67FE9F8F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1C-48C6-BF90-0FB67FE9F8F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1C-48C6-BF90-0FB67FE9F8F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1C-48C6-BF90-0FB67FE9F8F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1C-48C6-BF90-0FB67FE9F8F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1C-48C6-BF90-0FB67FE9F8F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1C-48C6-BF90-0FB67FE9F8F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1C-48C6-BF90-0FB67FE9F8F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1C-48C6-BF90-0FB67FE9F8F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1C-48C6-BF90-0FB67FE9F8F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100.96668265505664</c:v>
                </c:pt>
                <c:pt idx="2">
                  <c:v>102.37612072464304</c:v>
                </c:pt>
                <c:pt idx="3">
                  <c:v>101.88318636313323</c:v>
                </c:pt>
                <c:pt idx="4">
                  <c:v>101.99830277091098</c:v>
                </c:pt>
                <c:pt idx="5">
                  <c:v>102.80116592259159</c:v>
                </c:pt>
                <c:pt idx="6">
                  <c:v>104.43936095635169</c:v>
                </c:pt>
                <c:pt idx="7">
                  <c:v>103.96930229125927</c:v>
                </c:pt>
                <c:pt idx="8">
                  <c:v>104.85850274877319</c:v>
                </c:pt>
                <c:pt idx="9">
                  <c:v>105.7838615651404</c:v>
                </c:pt>
                <c:pt idx="10">
                  <c:v>107.59177950780357</c:v>
                </c:pt>
                <c:pt idx="11">
                  <c:v>107.32317455632219</c:v>
                </c:pt>
                <c:pt idx="12">
                  <c:v>107.80282625539608</c:v>
                </c:pt>
                <c:pt idx="13">
                  <c:v>109.07205844371472</c:v>
                </c:pt>
                <c:pt idx="14">
                  <c:v>110.84234217614286</c:v>
                </c:pt>
                <c:pt idx="15">
                  <c:v>110.91392096815851</c:v>
                </c:pt>
                <c:pt idx="16">
                  <c:v>111.1087333505516</c:v>
                </c:pt>
                <c:pt idx="17">
                  <c:v>111.75146662731063</c:v>
                </c:pt>
                <c:pt idx="18">
                  <c:v>113.24502822565768</c:v>
                </c:pt>
                <c:pt idx="19">
                  <c:v>112.95945098328599</c:v>
                </c:pt>
                <c:pt idx="20">
                  <c:v>112.92107884736006</c:v>
                </c:pt>
                <c:pt idx="21">
                  <c:v>113.12031878389845</c:v>
                </c:pt>
                <c:pt idx="22">
                  <c:v>114.39693022912594</c:v>
                </c:pt>
                <c:pt idx="23">
                  <c:v>113.66859757222447</c:v>
                </c:pt>
                <c:pt idx="24">
                  <c:v>113.11736708113493</c:v>
                </c:pt>
              </c:numCache>
            </c:numRef>
          </c:val>
          <c:smooth val="0"/>
          <c:extLst>
            <c:ext xmlns:c16="http://schemas.microsoft.com/office/drawing/2014/chart" uri="{C3380CC4-5D6E-409C-BE32-E72D297353CC}">
              <c16:uniqueId val="{00000000-4289-472D-83A7-0E7EEA05A5D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102.30933548871313</c:v>
                </c:pt>
                <c:pt idx="2">
                  <c:v>105.01125801050748</c:v>
                </c:pt>
                <c:pt idx="3">
                  <c:v>103.94896368569944</c:v>
                </c:pt>
                <c:pt idx="4">
                  <c:v>101.51838808382887</c:v>
                </c:pt>
                <c:pt idx="5">
                  <c:v>104.01247041163906</c:v>
                </c:pt>
                <c:pt idx="6">
                  <c:v>104.79187113907973</c:v>
                </c:pt>
                <c:pt idx="7">
                  <c:v>105.15559147855204</c:v>
                </c:pt>
                <c:pt idx="8">
                  <c:v>106.09664569020265</c:v>
                </c:pt>
                <c:pt idx="9">
                  <c:v>106.76057964320766</c:v>
                </c:pt>
                <c:pt idx="10">
                  <c:v>109.2719819871832</c:v>
                </c:pt>
                <c:pt idx="11">
                  <c:v>108.59650135673459</c:v>
                </c:pt>
                <c:pt idx="12">
                  <c:v>107.02037988568789</c:v>
                </c:pt>
                <c:pt idx="13">
                  <c:v>108.74660816350095</c:v>
                </c:pt>
                <c:pt idx="14">
                  <c:v>111.03862363604873</c:v>
                </c:pt>
                <c:pt idx="15">
                  <c:v>110.83078344206454</c:v>
                </c:pt>
                <c:pt idx="16">
                  <c:v>110.80769008717741</c:v>
                </c:pt>
                <c:pt idx="17">
                  <c:v>113.79827954506089</c:v>
                </c:pt>
                <c:pt idx="18">
                  <c:v>116.52906876046418</c:v>
                </c:pt>
                <c:pt idx="19">
                  <c:v>115.53028116159577</c:v>
                </c:pt>
                <c:pt idx="20">
                  <c:v>113.42301252814502</c:v>
                </c:pt>
                <c:pt idx="21">
                  <c:v>116.11338837249581</c:v>
                </c:pt>
                <c:pt idx="22">
                  <c:v>118.31880376421684</c:v>
                </c:pt>
                <c:pt idx="23">
                  <c:v>117.58558974655043</c:v>
                </c:pt>
                <c:pt idx="24">
                  <c:v>113.75786617400843</c:v>
                </c:pt>
              </c:numCache>
            </c:numRef>
          </c:val>
          <c:smooth val="0"/>
          <c:extLst>
            <c:ext xmlns:c16="http://schemas.microsoft.com/office/drawing/2014/chart" uri="{C3380CC4-5D6E-409C-BE32-E72D297353CC}">
              <c16:uniqueId val="{00000001-4289-472D-83A7-0E7EEA05A5D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102.03727785002168</c:v>
                </c:pt>
                <c:pt idx="2">
                  <c:v>100.84328328801671</c:v>
                </c:pt>
                <c:pt idx="3">
                  <c:v>100.84722386412895</c:v>
                </c:pt>
                <c:pt idx="4">
                  <c:v>98.569570871261377</c:v>
                </c:pt>
                <c:pt idx="5">
                  <c:v>100.22855341450921</c:v>
                </c:pt>
                <c:pt idx="6">
                  <c:v>97.84844544272373</c:v>
                </c:pt>
                <c:pt idx="7">
                  <c:v>98.557749142924706</c:v>
                </c:pt>
                <c:pt idx="8">
                  <c:v>98.845411199117308</c:v>
                </c:pt>
                <c:pt idx="9">
                  <c:v>99.645348149899519</c:v>
                </c:pt>
                <c:pt idx="10">
                  <c:v>97.710525278795757</c:v>
                </c:pt>
                <c:pt idx="11">
                  <c:v>98.021830791661742</c:v>
                </c:pt>
                <c:pt idx="12">
                  <c:v>96.670213185167668</c:v>
                </c:pt>
                <c:pt idx="13">
                  <c:v>97.261299602001813</c:v>
                </c:pt>
                <c:pt idx="14">
                  <c:v>95.811167592702049</c:v>
                </c:pt>
                <c:pt idx="15">
                  <c:v>95.878157386609914</c:v>
                </c:pt>
                <c:pt idx="16">
                  <c:v>94.944240848011987</c:v>
                </c:pt>
                <c:pt idx="17">
                  <c:v>96.575639358474206</c:v>
                </c:pt>
                <c:pt idx="18">
                  <c:v>93.490168262599994</c:v>
                </c:pt>
                <c:pt idx="19">
                  <c:v>93.383772707569847</c:v>
                </c:pt>
                <c:pt idx="20">
                  <c:v>92.528667691216455</c:v>
                </c:pt>
                <c:pt idx="21">
                  <c:v>94.11277928833195</c:v>
                </c:pt>
                <c:pt idx="22">
                  <c:v>91.874532056586673</c:v>
                </c:pt>
                <c:pt idx="23">
                  <c:v>91.484415021476138</c:v>
                </c:pt>
                <c:pt idx="24">
                  <c:v>88.647200220672261</c:v>
                </c:pt>
              </c:numCache>
            </c:numRef>
          </c:val>
          <c:smooth val="0"/>
          <c:extLst>
            <c:ext xmlns:c16="http://schemas.microsoft.com/office/drawing/2014/chart" uri="{C3380CC4-5D6E-409C-BE32-E72D297353CC}">
              <c16:uniqueId val="{00000002-4289-472D-83A7-0E7EEA05A5D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289-472D-83A7-0E7EEA05A5D9}"/>
                </c:ext>
              </c:extLst>
            </c:dLbl>
            <c:dLbl>
              <c:idx val="1"/>
              <c:delete val="1"/>
              <c:extLst>
                <c:ext xmlns:c15="http://schemas.microsoft.com/office/drawing/2012/chart" uri="{CE6537A1-D6FC-4f65-9D91-7224C49458BB}"/>
                <c:ext xmlns:c16="http://schemas.microsoft.com/office/drawing/2014/chart" uri="{C3380CC4-5D6E-409C-BE32-E72D297353CC}">
                  <c16:uniqueId val="{00000004-4289-472D-83A7-0E7EEA05A5D9}"/>
                </c:ext>
              </c:extLst>
            </c:dLbl>
            <c:dLbl>
              <c:idx val="2"/>
              <c:delete val="1"/>
              <c:extLst>
                <c:ext xmlns:c15="http://schemas.microsoft.com/office/drawing/2012/chart" uri="{CE6537A1-D6FC-4f65-9D91-7224C49458BB}"/>
                <c:ext xmlns:c16="http://schemas.microsoft.com/office/drawing/2014/chart" uri="{C3380CC4-5D6E-409C-BE32-E72D297353CC}">
                  <c16:uniqueId val="{00000005-4289-472D-83A7-0E7EEA05A5D9}"/>
                </c:ext>
              </c:extLst>
            </c:dLbl>
            <c:dLbl>
              <c:idx val="3"/>
              <c:delete val="1"/>
              <c:extLst>
                <c:ext xmlns:c15="http://schemas.microsoft.com/office/drawing/2012/chart" uri="{CE6537A1-D6FC-4f65-9D91-7224C49458BB}"/>
                <c:ext xmlns:c16="http://schemas.microsoft.com/office/drawing/2014/chart" uri="{C3380CC4-5D6E-409C-BE32-E72D297353CC}">
                  <c16:uniqueId val="{00000006-4289-472D-83A7-0E7EEA05A5D9}"/>
                </c:ext>
              </c:extLst>
            </c:dLbl>
            <c:dLbl>
              <c:idx val="4"/>
              <c:delete val="1"/>
              <c:extLst>
                <c:ext xmlns:c15="http://schemas.microsoft.com/office/drawing/2012/chart" uri="{CE6537A1-D6FC-4f65-9D91-7224C49458BB}"/>
                <c:ext xmlns:c16="http://schemas.microsoft.com/office/drawing/2014/chart" uri="{C3380CC4-5D6E-409C-BE32-E72D297353CC}">
                  <c16:uniqueId val="{00000007-4289-472D-83A7-0E7EEA05A5D9}"/>
                </c:ext>
              </c:extLst>
            </c:dLbl>
            <c:dLbl>
              <c:idx val="5"/>
              <c:delete val="1"/>
              <c:extLst>
                <c:ext xmlns:c15="http://schemas.microsoft.com/office/drawing/2012/chart" uri="{CE6537A1-D6FC-4f65-9D91-7224C49458BB}"/>
                <c:ext xmlns:c16="http://schemas.microsoft.com/office/drawing/2014/chart" uri="{C3380CC4-5D6E-409C-BE32-E72D297353CC}">
                  <c16:uniqueId val="{00000008-4289-472D-83A7-0E7EEA05A5D9}"/>
                </c:ext>
              </c:extLst>
            </c:dLbl>
            <c:dLbl>
              <c:idx val="6"/>
              <c:delete val="1"/>
              <c:extLst>
                <c:ext xmlns:c15="http://schemas.microsoft.com/office/drawing/2012/chart" uri="{CE6537A1-D6FC-4f65-9D91-7224C49458BB}"/>
                <c:ext xmlns:c16="http://schemas.microsoft.com/office/drawing/2014/chart" uri="{C3380CC4-5D6E-409C-BE32-E72D297353CC}">
                  <c16:uniqueId val="{00000009-4289-472D-83A7-0E7EEA05A5D9}"/>
                </c:ext>
              </c:extLst>
            </c:dLbl>
            <c:dLbl>
              <c:idx val="7"/>
              <c:delete val="1"/>
              <c:extLst>
                <c:ext xmlns:c15="http://schemas.microsoft.com/office/drawing/2012/chart" uri="{CE6537A1-D6FC-4f65-9D91-7224C49458BB}"/>
                <c:ext xmlns:c16="http://schemas.microsoft.com/office/drawing/2014/chart" uri="{C3380CC4-5D6E-409C-BE32-E72D297353CC}">
                  <c16:uniqueId val="{0000000A-4289-472D-83A7-0E7EEA05A5D9}"/>
                </c:ext>
              </c:extLst>
            </c:dLbl>
            <c:dLbl>
              <c:idx val="8"/>
              <c:delete val="1"/>
              <c:extLst>
                <c:ext xmlns:c15="http://schemas.microsoft.com/office/drawing/2012/chart" uri="{CE6537A1-D6FC-4f65-9D91-7224C49458BB}"/>
                <c:ext xmlns:c16="http://schemas.microsoft.com/office/drawing/2014/chart" uri="{C3380CC4-5D6E-409C-BE32-E72D297353CC}">
                  <c16:uniqueId val="{0000000B-4289-472D-83A7-0E7EEA05A5D9}"/>
                </c:ext>
              </c:extLst>
            </c:dLbl>
            <c:dLbl>
              <c:idx val="9"/>
              <c:delete val="1"/>
              <c:extLst>
                <c:ext xmlns:c15="http://schemas.microsoft.com/office/drawing/2012/chart" uri="{CE6537A1-D6FC-4f65-9D91-7224C49458BB}"/>
                <c:ext xmlns:c16="http://schemas.microsoft.com/office/drawing/2014/chart" uri="{C3380CC4-5D6E-409C-BE32-E72D297353CC}">
                  <c16:uniqueId val="{0000000C-4289-472D-83A7-0E7EEA05A5D9}"/>
                </c:ext>
              </c:extLst>
            </c:dLbl>
            <c:dLbl>
              <c:idx val="10"/>
              <c:delete val="1"/>
              <c:extLst>
                <c:ext xmlns:c15="http://schemas.microsoft.com/office/drawing/2012/chart" uri="{CE6537A1-D6FC-4f65-9D91-7224C49458BB}"/>
                <c:ext xmlns:c16="http://schemas.microsoft.com/office/drawing/2014/chart" uri="{C3380CC4-5D6E-409C-BE32-E72D297353CC}">
                  <c16:uniqueId val="{0000000D-4289-472D-83A7-0E7EEA05A5D9}"/>
                </c:ext>
              </c:extLst>
            </c:dLbl>
            <c:dLbl>
              <c:idx val="11"/>
              <c:delete val="1"/>
              <c:extLst>
                <c:ext xmlns:c15="http://schemas.microsoft.com/office/drawing/2012/chart" uri="{CE6537A1-D6FC-4f65-9D91-7224C49458BB}"/>
                <c:ext xmlns:c16="http://schemas.microsoft.com/office/drawing/2014/chart" uri="{C3380CC4-5D6E-409C-BE32-E72D297353CC}">
                  <c16:uniqueId val="{0000000E-4289-472D-83A7-0E7EEA05A5D9}"/>
                </c:ext>
              </c:extLst>
            </c:dLbl>
            <c:dLbl>
              <c:idx val="12"/>
              <c:delete val="1"/>
              <c:extLst>
                <c:ext xmlns:c15="http://schemas.microsoft.com/office/drawing/2012/chart" uri="{CE6537A1-D6FC-4f65-9D91-7224C49458BB}"/>
                <c:ext xmlns:c16="http://schemas.microsoft.com/office/drawing/2014/chart" uri="{C3380CC4-5D6E-409C-BE32-E72D297353CC}">
                  <c16:uniqueId val="{0000000F-4289-472D-83A7-0E7EEA05A5D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289-472D-83A7-0E7EEA05A5D9}"/>
                </c:ext>
              </c:extLst>
            </c:dLbl>
            <c:dLbl>
              <c:idx val="14"/>
              <c:delete val="1"/>
              <c:extLst>
                <c:ext xmlns:c15="http://schemas.microsoft.com/office/drawing/2012/chart" uri="{CE6537A1-D6FC-4f65-9D91-7224C49458BB}"/>
                <c:ext xmlns:c16="http://schemas.microsoft.com/office/drawing/2014/chart" uri="{C3380CC4-5D6E-409C-BE32-E72D297353CC}">
                  <c16:uniqueId val="{00000011-4289-472D-83A7-0E7EEA05A5D9}"/>
                </c:ext>
              </c:extLst>
            </c:dLbl>
            <c:dLbl>
              <c:idx val="15"/>
              <c:delete val="1"/>
              <c:extLst>
                <c:ext xmlns:c15="http://schemas.microsoft.com/office/drawing/2012/chart" uri="{CE6537A1-D6FC-4f65-9D91-7224C49458BB}"/>
                <c:ext xmlns:c16="http://schemas.microsoft.com/office/drawing/2014/chart" uri="{C3380CC4-5D6E-409C-BE32-E72D297353CC}">
                  <c16:uniqueId val="{00000012-4289-472D-83A7-0E7EEA05A5D9}"/>
                </c:ext>
              </c:extLst>
            </c:dLbl>
            <c:dLbl>
              <c:idx val="16"/>
              <c:delete val="1"/>
              <c:extLst>
                <c:ext xmlns:c15="http://schemas.microsoft.com/office/drawing/2012/chart" uri="{CE6537A1-D6FC-4f65-9D91-7224C49458BB}"/>
                <c:ext xmlns:c16="http://schemas.microsoft.com/office/drawing/2014/chart" uri="{C3380CC4-5D6E-409C-BE32-E72D297353CC}">
                  <c16:uniqueId val="{00000013-4289-472D-83A7-0E7EEA05A5D9}"/>
                </c:ext>
              </c:extLst>
            </c:dLbl>
            <c:dLbl>
              <c:idx val="17"/>
              <c:delete val="1"/>
              <c:extLst>
                <c:ext xmlns:c15="http://schemas.microsoft.com/office/drawing/2012/chart" uri="{CE6537A1-D6FC-4f65-9D91-7224C49458BB}"/>
                <c:ext xmlns:c16="http://schemas.microsoft.com/office/drawing/2014/chart" uri="{C3380CC4-5D6E-409C-BE32-E72D297353CC}">
                  <c16:uniqueId val="{00000014-4289-472D-83A7-0E7EEA05A5D9}"/>
                </c:ext>
              </c:extLst>
            </c:dLbl>
            <c:dLbl>
              <c:idx val="18"/>
              <c:delete val="1"/>
              <c:extLst>
                <c:ext xmlns:c15="http://schemas.microsoft.com/office/drawing/2012/chart" uri="{CE6537A1-D6FC-4f65-9D91-7224C49458BB}"/>
                <c:ext xmlns:c16="http://schemas.microsoft.com/office/drawing/2014/chart" uri="{C3380CC4-5D6E-409C-BE32-E72D297353CC}">
                  <c16:uniqueId val="{00000015-4289-472D-83A7-0E7EEA05A5D9}"/>
                </c:ext>
              </c:extLst>
            </c:dLbl>
            <c:dLbl>
              <c:idx val="19"/>
              <c:delete val="1"/>
              <c:extLst>
                <c:ext xmlns:c15="http://schemas.microsoft.com/office/drawing/2012/chart" uri="{CE6537A1-D6FC-4f65-9D91-7224C49458BB}"/>
                <c:ext xmlns:c16="http://schemas.microsoft.com/office/drawing/2014/chart" uri="{C3380CC4-5D6E-409C-BE32-E72D297353CC}">
                  <c16:uniqueId val="{00000016-4289-472D-83A7-0E7EEA05A5D9}"/>
                </c:ext>
              </c:extLst>
            </c:dLbl>
            <c:dLbl>
              <c:idx val="20"/>
              <c:delete val="1"/>
              <c:extLst>
                <c:ext xmlns:c15="http://schemas.microsoft.com/office/drawing/2012/chart" uri="{CE6537A1-D6FC-4f65-9D91-7224C49458BB}"/>
                <c:ext xmlns:c16="http://schemas.microsoft.com/office/drawing/2014/chart" uri="{C3380CC4-5D6E-409C-BE32-E72D297353CC}">
                  <c16:uniqueId val="{00000017-4289-472D-83A7-0E7EEA05A5D9}"/>
                </c:ext>
              </c:extLst>
            </c:dLbl>
            <c:dLbl>
              <c:idx val="21"/>
              <c:delete val="1"/>
              <c:extLst>
                <c:ext xmlns:c15="http://schemas.microsoft.com/office/drawing/2012/chart" uri="{CE6537A1-D6FC-4f65-9D91-7224C49458BB}"/>
                <c:ext xmlns:c16="http://schemas.microsoft.com/office/drawing/2014/chart" uri="{C3380CC4-5D6E-409C-BE32-E72D297353CC}">
                  <c16:uniqueId val="{00000018-4289-472D-83A7-0E7EEA05A5D9}"/>
                </c:ext>
              </c:extLst>
            </c:dLbl>
            <c:dLbl>
              <c:idx val="22"/>
              <c:delete val="1"/>
              <c:extLst>
                <c:ext xmlns:c15="http://schemas.microsoft.com/office/drawing/2012/chart" uri="{CE6537A1-D6FC-4f65-9D91-7224C49458BB}"/>
                <c:ext xmlns:c16="http://schemas.microsoft.com/office/drawing/2014/chart" uri="{C3380CC4-5D6E-409C-BE32-E72D297353CC}">
                  <c16:uniqueId val="{00000019-4289-472D-83A7-0E7EEA05A5D9}"/>
                </c:ext>
              </c:extLst>
            </c:dLbl>
            <c:dLbl>
              <c:idx val="23"/>
              <c:delete val="1"/>
              <c:extLst>
                <c:ext xmlns:c15="http://schemas.microsoft.com/office/drawing/2012/chart" uri="{CE6537A1-D6FC-4f65-9D91-7224C49458BB}"/>
                <c:ext xmlns:c16="http://schemas.microsoft.com/office/drawing/2014/chart" uri="{C3380CC4-5D6E-409C-BE32-E72D297353CC}">
                  <c16:uniqueId val="{0000001A-4289-472D-83A7-0E7EEA05A5D9}"/>
                </c:ext>
              </c:extLst>
            </c:dLbl>
            <c:dLbl>
              <c:idx val="24"/>
              <c:delete val="1"/>
              <c:extLst>
                <c:ext xmlns:c15="http://schemas.microsoft.com/office/drawing/2012/chart" uri="{CE6537A1-D6FC-4f65-9D91-7224C49458BB}"/>
                <c:ext xmlns:c16="http://schemas.microsoft.com/office/drawing/2014/chart" uri="{C3380CC4-5D6E-409C-BE32-E72D297353CC}">
                  <c16:uniqueId val="{0000001B-4289-472D-83A7-0E7EEA05A5D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289-472D-83A7-0E7EEA05A5D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Waiblingen (671)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153291</v>
      </c>
      <c r="F11" s="238">
        <v>154038</v>
      </c>
      <c r="G11" s="238">
        <v>155025</v>
      </c>
      <c r="H11" s="238">
        <v>153295</v>
      </c>
      <c r="I11" s="265">
        <v>153025</v>
      </c>
      <c r="J11" s="263">
        <v>266</v>
      </c>
      <c r="K11" s="266">
        <v>0.17382780591406632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15.962450502638772</v>
      </c>
      <c r="E13" s="115">
        <v>24469</v>
      </c>
      <c r="F13" s="114">
        <v>24504</v>
      </c>
      <c r="G13" s="114">
        <v>25239</v>
      </c>
      <c r="H13" s="114">
        <v>25562</v>
      </c>
      <c r="I13" s="140">
        <v>25086</v>
      </c>
      <c r="J13" s="115">
        <v>-617</v>
      </c>
      <c r="K13" s="116">
        <v>-2.4595391852029018</v>
      </c>
    </row>
    <row r="14" spans="1:255" ht="14.1" customHeight="1" x14ac:dyDescent="0.2">
      <c r="A14" s="306" t="s">
        <v>230</v>
      </c>
      <c r="B14" s="307"/>
      <c r="C14" s="308"/>
      <c r="D14" s="113">
        <v>57.205576322158507</v>
      </c>
      <c r="E14" s="115">
        <v>87691</v>
      </c>
      <c r="F14" s="114">
        <v>88388</v>
      </c>
      <c r="G14" s="114">
        <v>88803</v>
      </c>
      <c r="H14" s="114">
        <v>87233</v>
      </c>
      <c r="I14" s="140">
        <v>87590</v>
      </c>
      <c r="J14" s="115">
        <v>101</v>
      </c>
      <c r="K14" s="116">
        <v>0.11530996689119763</v>
      </c>
    </row>
    <row r="15" spans="1:255" ht="14.1" customHeight="1" x14ac:dyDescent="0.2">
      <c r="A15" s="306" t="s">
        <v>231</v>
      </c>
      <c r="B15" s="307"/>
      <c r="C15" s="308"/>
      <c r="D15" s="113">
        <v>13.430012199020164</v>
      </c>
      <c r="E15" s="115">
        <v>20587</v>
      </c>
      <c r="F15" s="114">
        <v>20673</v>
      </c>
      <c r="G15" s="114">
        <v>20636</v>
      </c>
      <c r="H15" s="114">
        <v>20334</v>
      </c>
      <c r="I15" s="140">
        <v>20316</v>
      </c>
      <c r="J15" s="115">
        <v>271</v>
      </c>
      <c r="K15" s="116">
        <v>1.3339240007875566</v>
      </c>
    </row>
    <row r="16" spans="1:255" ht="14.1" customHeight="1" x14ac:dyDescent="0.2">
      <c r="A16" s="306" t="s">
        <v>232</v>
      </c>
      <c r="B16" s="307"/>
      <c r="C16" s="308"/>
      <c r="D16" s="113">
        <v>12.197715456223783</v>
      </c>
      <c r="E16" s="115">
        <v>18698</v>
      </c>
      <c r="F16" s="114">
        <v>18610</v>
      </c>
      <c r="G16" s="114">
        <v>18479</v>
      </c>
      <c r="H16" s="114">
        <v>18315</v>
      </c>
      <c r="I16" s="140">
        <v>18170</v>
      </c>
      <c r="J16" s="115">
        <v>528</v>
      </c>
      <c r="K16" s="116">
        <v>2.9058888277380297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0.39271711972653317</v>
      </c>
      <c r="E18" s="115">
        <v>602</v>
      </c>
      <c r="F18" s="114">
        <v>567</v>
      </c>
      <c r="G18" s="114">
        <v>787</v>
      </c>
      <c r="H18" s="114">
        <v>741</v>
      </c>
      <c r="I18" s="140">
        <v>640</v>
      </c>
      <c r="J18" s="115">
        <v>-38</v>
      </c>
      <c r="K18" s="116">
        <v>-5.9375</v>
      </c>
    </row>
    <row r="19" spans="1:255" ht="14.1" customHeight="1" x14ac:dyDescent="0.2">
      <c r="A19" s="306" t="s">
        <v>235</v>
      </c>
      <c r="B19" s="307" t="s">
        <v>236</v>
      </c>
      <c r="C19" s="308"/>
      <c r="D19" s="113">
        <v>0.24528511132421343</v>
      </c>
      <c r="E19" s="115">
        <v>376</v>
      </c>
      <c r="F19" s="114">
        <v>298</v>
      </c>
      <c r="G19" s="114">
        <v>513</v>
      </c>
      <c r="H19" s="114">
        <v>464</v>
      </c>
      <c r="I19" s="140">
        <v>375</v>
      </c>
      <c r="J19" s="115">
        <v>1</v>
      </c>
      <c r="K19" s="116">
        <v>0.26666666666666666</v>
      </c>
    </row>
    <row r="20" spans="1:255" ht="14.1" customHeight="1" x14ac:dyDescent="0.2">
      <c r="A20" s="306">
        <v>12</v>
      </c>
      <c r="B20" s="307" t="s">
        <v>237</v>
      </c>
      <c r="C20" s="308"/>
      <c r="D20" s="113">
        <v>1.0118010842123804</v>
      </c>
      <c r="E20" s="115">
        <v>1551</v>
      </c>
      <c r="F20" s="114">
        <v>1504</v>
      </c>
      <c r="G20" s="114">
        <v>1638</v>
      </c>
      <c r="H20" s="114">
        <v>1602</v>
      </c>
      <c r="I20" s="140">
        <v>1505</v>
      </c>
      <c r="J20" s="115">
        <v>46</v>
      </c>
      <c r="K20" s="116">
        <v>3.0564784053156147</v>
      </c>
    </row>
    <row r="21" spans="1:255" ht="14.1" customHeight="1" x14ac:dyDescent="0.2">
      <c r="A21" s="306">
        <v>21</v>
      </c>
      <c r="B21" s="307" t="s">
        <v>238</v>
      </c>
      <c r="C21" s="308"/>
      <c r="D21" s="113">
        <v>0.12786138781794104</v>
      </c>
      <c r="E21" s="115">
        <v>196</v>
      </c>
      <c r="F21" s="114">
        <v>199</v>
      </c>
      <c r="G21" s="114">
        <v>199</v>
      </c>
      <c r="H21" s="114">
        <v>197</v>
      </c>
      <c r="I21" s="140">
        <v>198</v>
      </c>
      <c r="J21" s="115">
        <v>-2</v>
      </c>
      <c r="K21" s="116">
        <v>-1.0101010101010102</v>
      </c>
    </row>
    <row r="22" spans="1:255" ht="14.1" customHeight="1" x14ac:dyDescent="0.2">
      <c r="A22" s="306">
        <v>22</v>
      </c>
      <c r="B22" s="307" t="s">
        <v>239</v>
      </c>
      <c r="C22" s="308"/>
      <c r="D22" s="113">
        <v>1.5610831686139435</v>
      </c>
      <c r="E22" s="115">
        <v>2393</v>
      </c>
      <c r="F22" s="114">
        <v>2427</v>
      </c>
      <c r="G22" s="114">
        <v>2465</v>
      </c>
      <c r="H22" s="114">
        <v>2448</v>
      </c>
      <c r="I22" s="140">
        <v>2454</v>
      </c>
      <c r="J22" s="115">
        <v>-61</v>
      </c>
      <c r="K22" s="116">
        <v>-2.4857375713121432</v>
      </c>
    </row>
    <row r="23" spans="1:255" ht="14.1" customHeight="1" x14ac:dyDescent="0.2">
      <c r="A23" s="306">
        <v>23</v>
      </c>
      <c r="B23" s="307" t="s">
        <v>240</v>
      </c>
      <c r="C23" s="308"/>
      <c r="D23" s="113">
        <v>0.89633442276454589</v>
      </c>
      <c r="E23" s="115">
        <v>1374</v>
      </c>
      <c r="F23" s="114">
        <v>1407</v>
      </c>
      <c r="G23" s="114">
        <v>1415</v>
      </c>
      <c r="H23" s="114">
        <v>1397</v>
      </c>
      <c r="I23" s="140">
        <v>1387</v>
      </c>
      <c r="J23" s="115">
        <v>-13</v>
      </c>
      <c r="K23" s="116">
        <v>-0.9372746935832732</v>
      </c>
    </row>
    <row r="24" spans="1:255" ht="14.1" customHeight="1" x14ac:dyDescent="0.2">
      <c r="A24" s="306">
        <v>24</v>
      </c>
      <c r="B24" s="307" t="s">
        <v>241</v>
      </c>
      <c r="C24" s="308"/>
      <c r="D24" s="113">
        <v>5.4771643475481273</v>
      </c>
      <c r="E24" s="115">
        <v>8396</v>
      </c>
      <c r="F24" s="114">
        <v>8553</v>
      </c>
      <c r="G24" s="114">
        <v>8724</v>
      </c>
      <c r="H24" s="114">
        <v>8818</v>
      </c>
      <c r="I24" s="140">
        <v>8951</v>
      </c>
      <c r="J24" s="115">
        <v>-555</v>
      </c>
      <c r="K24" s="116">
        <v>-6.2004245335716677</v>
      </c>
    </row>
    <row r="25" spans="1:255" ht="14.1" customHeight="1" x14ac:dyDescent="0.2">
      <c r="A25" s="306">
        <v>25</v>
      </c>
      <c r="B25" s="307" t="s">
        <v>242</v>
      </c>
      <c r="C25" s="308"/>
      <c r="D25" s="113">
        <v>7.9130542562838002</v>
      </c>
      <c r="E25" s="115">
        <v>12130</v>
      </c>
      <c r="F25" s="114">
        <v>12249</v>
      </c>
      <c r="G25" s="114">
        <v>12444</v>
      </c>
      <c r="H25" s="114">
        <v>12394</v>
      </c>
      <c r="I25" s="140">
        <v>12486</v>
      </c>
      <c r="J25" s="115">
        <v>-356</v>
      </c>
      <c r="K25" s="116">
        <v>-2.8511933365369213</v>
      </c>
    </row>
    <row r="26" spans="1:255" ht="14.1" customHeight="1" x14ac:dyDescent="0.2">
      <c r="A26" s="306">
        <v>26</v>
      </c>
      <c r="B26" s="307" t="s">
        <v>243</v>
      </c>
      <c r="C26" s="308"/>
      <c r="D26" s="113">
        <v>3.4450815768701357</v>
      </c>
      <c r="E26" s="115">
        <v>5281</v>
      </c>
      <c r="F26" s="114">
        <v>5303</v>
      </c>
      <c r="G26" s="114">
        <v>5334</v>
      </c>
      <c r="H26" s="114">
        <v>5244</v>
      </c>
      <c r="I26" s="140">
        <v>5238</v>
      </c>
      <c r="J26" s="115">
        <v>43</v>
      </c>
      <c r="K26" s="116">
        <v>0.82092401680030547</v>
      </c>
    </row>
    <row r="27" spans="1:255" ht="14.1" customHeight="1" x14ac:dyDescent="0.2">
      <c r="A27" s="306">
        <v>27</v>
      </c>
      <c r="B27" s="307" t="s">
        <v>244</v>
      </c>
      <c r="C27" s="308"/>
      <c r="D27" s="113">
        <v>4.9813752927438664</v>
      </c>
      <c r="E27" s="115">
        <v>7636</v>
      </c>
      <c r="F27" s="114">
        <v>7668</v>
      </c>
      <c r="G27" s="114">
        <v>7626</v>
      </c>
      <c r="H27" s="114">
        <v>7525</v>
      </c>
      <c r="I27" s="140">
        <v>7663</v>
      </c>
      <c r="J27" s="115">
        <v>-27</v>
      </c>
      <c r="K27" s="116">
        <v>-0.3523424246378703</v>
      </c>
    </row>
    <row r="28" spans="1:255" ht="14.1" customHeight="1" x14ac:dyDescent="0.2">
      <c r="A28" s="306">
        <v>28</v>
      </c>
      <c r="B28" s="307" t="s">
        <v>245</v>
      </c>
      <c r="C28" s="308"/>
      <c r="D28" s="113">
        <v>0.32943877983704195</v>
      </c>
      <c r="E28" s="115">
        <v>505</v>
      </c>
      <c r="F28" s="114">
        <v>504</v>
      </c>
      <c r="G28" s="114">
        <v>557</v>
      </c>
      <c r="H28" s="114">
        <v>553</v>
      </c>
      <c r="I28" s="140">
        <v>544</v>
      </c>
      <c r="J28" s="115">
        <v>-39</v>
      </c>
      <c r="K28" s="116">
        <v>-7.1691176470588234</v>
      </c>
    </row>
    <row r="29" spans="1:255" ht="14.1" customHeight="1" x14ac:dyDescent="0.2">
      <c r="A29" s="306">
        <v>29</v>
      </c>
      <c r="B29" s="307" t="s">
        <v>246</v>
      </c>
      <c r="C29" s="308"/>
      <c r="D29" s="113">
        <v>2.1782100710413528</v>
      </c>
      <c r="E29" s="115">
        <v>3339</v>
      </c>
      <c r="F29" s="114">
        <v>3407</v>
      </c>
      <c r="G29" s="114">
        <v>3394</v>
      </c>
      <c r="H29" s="114">
        <v>3386</v>
      </c>
      <c r="I29" s="140">
        <v>3411</v>
      </c>
      <c r="J29" s="115">
        <v>-72</v>
      </c>
      <c r="K29" s="116">
        <v>-2.1108179419525066</v>
      </c>
    </row>
    <row r="30" spans="1:255" ht="14.1" customHeight="1" x14ac:dyDescent="0.2">
      <c r="A30" s="306" t="s">
        <v>247</v>
      </c>
      <c r="B30" s="307" t="s">
        <v>248</v>
      </c>
      <c r="C30" s="308"/>
      <c r="D30" s="113">
        <v>0.92438564560215541</v>
      </c>
      <c r="E30" s="115">
        <v>1417</v>
      </c>
      <c r="F30" s="114">
        <v>1426</v>
      </c>
      <c r="G30" s="114">
        <v>1421</v>
      </c>
      <c r="H30" s="114">
        <v>1425</v>
      </c>
      <c r="I30" s="140">
        <v>1428</v>
      </c>
      <c r="J30" s="115">
        <v>-11</v>
      </c>
      <c r="K30" s="116">
        <v>-0.77030812324929976</v>
      </c>
    </row>
    <row r="31" spans="1:255" ht="14.1" customHeight="1" x14ac:dyDescent="0.2">
      <c r="A31" s="306" t="s">
        <v>249</v>
      </c>
      <c r="B31" s="307" t="s">
        <v>250</v>
      </c>
      <c r="C31" s="308"/>
      <c r="D31" s="113">
        <v>1.1918507935886646</v>
      </c>
      <c r="E31" s="115">
        <v>1827</v>
      </c>
      <c r="F31" s="114">
        <v>1886</v>
      </c>
      <c r="G31" s="114">
        <v>1876</v>
      </c>
      <c r="H31" s="114">
        <v>1868</v>
      </c>
      <c r="I31" s="140">
        <v>1892</v>
      </c>
      <c r="J31" s="115">
        <v>-65</v>
      </c>
      <c r="K31" s="116">
        <v>-3.4355179704016914</v>
      </c>
    </row>
    <row r="32" spans="1:255" ht="14.1" customHeight="1" x14ac:dyDescent="0.2">
      <c r="A32" s="306">
        <v>31</v>
      </c>
      <c r="B32" s="307" t="s">
        <v>251</v>
      </c>
      <c r="C32" s="308"/>
      <c r="D32" s="113">
        <v>0.71237058927138575</v>
      </c>
      <c r="E32" s="115">
        <v>1092</v>
      </c>
      <c r="F32" s="114">
        <v>1086</v>
      </c>
      <c r="G32" s="114">
        <v>1103</v>
      </c>
      <c r="H32" s="114">
        <v>1090</v>
      </c>
      <c r="I32" s="140">
        <v>1069</v>
      </c>
      <c r="J32" s="115">
        <v>23</v>
      </c>
      <c r="K32" s="116">
        <v>2.1515434985968196</v>
      </c>
    </row>
    <row r="33" spans="1:11" ht="14.1" customHeight="1" x14ac:dyDescent="0.2">
      <c r="A33" s="306">
        <v>32</v>
      </c>
      <c r="B33" s="307" t="s">
        <v>252</v>
      </c>
      <c r="C33" s="308"/>
      <c r="D33" s="113">
        <v>1.5349890078347719</v>
      </c>
      <c r="E33" s="115">
        <v>2353</v>
      </c>
      <c r="F33" s="114">
        <v>2332</v>
      </c>
      <c r="G33" s="114">
        <v>2400</v>
      </c>
      <c r="H33" s="114">
        <v>2365</v>
      </c>
      <c r="I33" s="140">
        <v>2305</v>
      </c>
      <c r="J33" s="115">
        <v>48</v>
      </c>
      <c r="K33" s="116">
        <v>2.0824295010845986</v>
      </c>
    </row>
    <row r="34" spans="1:11" ht="14.1" customHeight="1" x14ac:dyDescent="0.2">
      <c r="A34" s="306">
        <v>33</v>
      </c>
      <c r="B34" s="307" t="s">
        <v>253</v>
      </c>
      <c r="C34" s="308"/>
      <c r="D34" s="113">
        <v>1.5408601940100854</v>
      </c>
      <c r="E34" s="115">
        <v>2362</v>
      </c>
      <c r="F34" s="114">
        <v>2342</v>
      </c>
      <c r="G34" s="114">
        <v>2386</v>
      </c>
      <c r="H34" s="114">
        <v>2328</v>
      </c>
      <c r="I34" s="140">
        <v>2375</v>
      </c>
      <c r="J34" s="115">
        <v>-13</v>
      </c>
      <c r="K34" s="116">
        <v>-0.54736842105263162</v>
      </c>
    </row>
    <row r="35" spans="1:11" ht="14.1" customHeight="1" x14ac:dyDescent="0.2">
      <c r="A35" s="306">
        <v>34</v>
      </c>
      <c r="B35" s="307" t="s">
        <v>254</v>
      </c>
      <c r="C35" s="308"/>
      <c r="D35" s="113">
        <v>2.2016948157426071</v>
      </c>
      <c r="E35" s="115">
        <v>3375</v>
      </c>
      <c r="F35" s="114">
        <v>3358</v>
      </c>
      <c r="G35" s="114">
        <v>3392</v>
      </c>
      <c r="H35" s="114">
        <v>3328</v>
      </c>
      <c r="I35" s="140">
        <v>3328</v>
      </c>
      <c r="J35" s="115">
        <v>47</v>
      </c>
      <c r="K35" s="116">
        <v>1.4122596153846154</v>
      </c>
    </row>
    <row r="36" spans="1:11" ht="14.1" customHeight="1" x14ac:dyDescent="0.2">
      <c r="A36" s="306">
        <v>41</v>
      </c>
      <c r="B36" s="307" t="s">
        <v>255</v>
      </c>
      <c r="C36" s="308"/>
      <c r="D36" s="113">
        <v>0.7162847133882615</v>
      </c>
      <c r="E36" s="115">
        <v>1098</v>
      </c>
      <c r="F36" s="114">
        <v>1076</v>
      </c>
      <c r="G36" s="114">
        <v>1084</v>
      </c>
      <c r="H36" s="114">
        <v>1056</v>
      </c>
      <c r="I36" s="140">
        <v>1034</v>
      </c>
      <c r="J36" s="115">
        <v>64</v>
      </c>
      <c r="K36" s="116">
        <v>6.1895551257253381</v>
      </c>
    </row>
    <row r="37" spans="1:11" ht="14.1" customHeight="1" x14ac:dyDescent="0.2">
      <c r="A37" s="306">
        <v>42</v>
      </c>
      <c r="B37" s="307" t="s">
        <v>256</v>
      </c>
      <c r="C37" s="308"/>
      <c r="D37" s="113">
        <v>6.2625985870011933E-2</v>
      </c>
      <c r="E37" s="115">
        <v>96</v>
      </c>
      <c r="F37" s="114">
        <v>94</v>
      </c>
      <c r="G37" s="114">
        <v>97</v>
      </c>
      <c r="H37" s="114">
        <v>96</v>
      </c>
      <c r="I37" s="140">
        <v>101</v>
      </c>
      <c r="J37" s="115">
        <v>-5</v>
      </c>
      <c r="K37" s="116">
        <v>-4.9504950495049505</v>
      </c>
    </row>
    <row r="38" spans="1:11" ht="14.1" customHeight="1" x14ac:dyDescent="0.2">
      <c r="A38" s="306">
        <v>43</v>
      </c>
      <c r="B38" s="307" t="s">
        <v>257</v>
      </c>
      <c r="C38" s="308"/>
      <c r="D38" s="113">
        <v>2.302157334742418</v>
      </c>
      <c r="E38" s="115">
        <v>3529</v>
      </c>
      <c r="F38" s="114">
        <v>3568</v>
      </c>
      <c r="G38" s="114">
        <v>3535</v>
      </c>
      <c r="H38" s="114">
        <v>3460</v>
      </c>
      <c r="I38" s="140">
        <v>3435</v>
      </c>
      <c r="J38" s="115">
        <v>94</v>
      </c>
      <c r="K38" s="116">
        <v>2.7365356622998545</v>
      </c>
    </row>
    <row r="39" spans="1:11" ht="14.1" customHeight="1" x14ac:dyDescent="0.2">
      <c r="A39" s="306">
        <v>51</v>
      </c>
      <c r="B39" s="307" t="s">
        <v>258</v>
      </c>
      <c r="C39" s="308"/>
      <c r="D39" s="113">
        <v>6.3363145912023535</v>
      </c>
      <c r="E39" s="115">
        <v>9713</v>
      </c>
      <c r="F39" s="114">
        <v>9779</v>
      </c>
      <c r="G39" s="114">
        <v>9846</v>
      </c>
      <c r="H39" s="114">
        <v>9786</v>
      </c>
      <c r="I39" s="140">
        <v>9759</v>
      </c>
      <c r="J39" s="115">
        <v>-46</v>
      </c>
      <c r="K39" s="116">
        <v>-0.4713597704682857</v>
      </c>
    </row>
    <row r="40" spans="1:11" ht="14.1" customHeight="1" x14ac:dyDescent="0.2">
      <c r="A40" s="306" t="s">
        <v>259</v>
      </c>
      <c r="B40" s="307" t="s">
        <v>260</v>
      </c>
      <c r="C40" s="308"/>
      <c r="D40" s="113">
        <v>5.5684939102752278</v>
      </c>
      <c r="E40" s="115">
        <v>8536</v>
      </c>
      <c r="F40" s="114">
        <v>8576</v>
      </c>
      <c r="G40" s="114">
        <v>8644</v>
      </c>
      <c r="H40" s="114">
        <v>8627</v>
      </c>
      <c r="I40" s="140">
        <v>8604</v>
      </c>
      <c r="J40" s="115">
        <v>-68</v>
      </c>
      <c r="K40" s="116">
        <v>-0.79033007903300789</v>
      </c>
    </row>
    <row r="41" spans="1:11" ht="14.1" customHeight="1" x14ac:dyDescent="0.2">
      <c r="A41" s="306"/>
      <c r="B41" s="307" t="s">
        <v>261</v>
      </c>
      <c r="C41" s="308"/>
      <c r="D41" s="113">
        <v>4.215511673875179</v>
      </c>
      <c r="E41" s="115">
        <v>6462</v>
      </c>
      <c r="F41" s="114">
        <v>6448</v>
      </c>
      <c r="G41" s="114">
        <v>6566</v>
      </c>
      <c r="H41" s="114">
        <v>6648</v>
      </c>
      <c r="I41" s="140">
        <v>6627</v>
      </c>
      <c r="J41" s="115">
        <v>-165</v>
      </c>
      <c r="K41" s="116">
        <v>-2.4898143956541423</v>
      </c>
    </row>
    <row r="42" spans="1:11" ht="14.1" customHeight="1" x14ac:dyDescent="0.2">
      <c r="A42" s="306">
        <v>52</v>
      </c>
      <c r="B42" s="307" t="s">
        <v>262</v>
      </c>
      <c r="C42" s="308"/>
      <c r="D42" s="113">
        <v>2.6381196547742527</v>
      </c>
      <c r="E42" s="115">
        <v>4044</v>
      </c>
      <c r="F42" s="114">
        <v>4023</v>
      </c>
      <c r="G42" s="114">
        <v>4057</v>
      </c>
      <c r="H42" s="114">
        <v>3950</v>
      </c>
      <c r="I42" s="140">
        <v>3919</v>
      </c>
      <c r="J42" s="115">
        <v>125</v>
      </c>
      <c r="K42" s="116">
        <v>3.1895891809134982</v>
      </c>
    </row>
    <row r="43" spans="1:11" ht="14.1" customHeight="1" x14ac:dyDescent="0.2">
      <c r="A43" s="306" t="s">
        <v>263</v>
      </c>
      <c r="B43" s="307" t="s">
        <v>264</v>
      </c>
      <c r="C43" s="308"/>
      <c r="D43" s="113">
        <v>2.3582597804176371</v>
      </c>
      <c r="E43" s="115">
        <v>3615</v>
      </c>
      <c r="F43" s="114">
        <v>3599</v>
      </c>
      <c r="G43" s="114">
        <v>3619</v>
      </c>
      <c r="H43" s="114">
        <v>3526</v>
      </c>
      <c r="I43" s="140">
        <v>3493</v>
      </c>
      <c r="J43" s="115">
        <v>122</v>
      </c>
      <c r="K43" s="116">
        <v>3.4926996850844545</v>
      </c>
    </row>
    <row r="44" spans="1:11" ht="14.1" customHeight="1" x14ac:dyDescent="0.2">
      <c r="A44" s="306">
        <v>53</v>
      </c>
      <c r="B44" s="307" t="s">
        <v>265</v>
      </c>
      <c r="C44" s="308"/>
      <c r="D44" s="113">
        <v>1.0111487301929012</v>
      </c>
      <c r="E44" s="115">
        <v>1550</v>
      </c>
      <c r="F44" s="114">
        <v>1588</v>
      </c>
      <c r="G44" s="114">
        <v>1644</v>
      </c>
      <c r="H44" s="114">
        <v>1641</v>
      </c>
      <c r="I44" s="140">
        <v>1604</v>
      </c>
      <c r="J44" s="115">
        <v>-54</v>
      </c>
      <c r="K44" s="116">
        <v>-3.3665835411471323</v>
      </c>
    </row>
    <row r="45" spans="1:11" ht="14.1" customHeight="1" x14ac:dyDescent="0.2">
      <c r="A45" s="306" t="s">
        <v>266</v>
      </c>
      <c r="B45" s="307" t="s">
        <v>267</v>
      </c>
      <c r="C45" s="308"/>
      <c r="D45" s="113">
        <v>0.96613630284883001</v>
      </c>
      <c r="E45" s="115">
        <v>1481</v>
      </c>
      <c r="F45" s="114">
        <v>1525</v>
      </c>
      <c r="G45" s="114">
        <v>1579</v>
      </c>
      <c r="H45" s="114">
        <v>1576</v>
      </c>
      <c r="I45" s="140">
        <v>1537</v>
      </c>
      <c r="J45" s="115">
        <v>-56</v>
      </c>
      <c r="K45" s="116">
        <v>-3.6434612882238127</v>
      </c>
    </row>
    <row r="46" spans="1:11" ht="14.1" customHeight="1" x14ac:dyDescent="0.2">
      <c r="A46" s="306">
        <v>54</v>
      </c>
      <c r="B46" s="307" t="s">
        <v>268</v>
      </c>
      <c r="C46" s="308"/>
      <c r="D46" s="113">
        <v>3.4450815768701357</v>
      </c>
      <c r="E46" s="115">
        <v>5281</v>
      </c>
      <c r="F46" s="114">
        <v>5322</v>
      </c>
      <c r="G46" s="114">
        <v>5383</v>
      </c>
      <c r="H46" s="114">
        <v>5412</v>
      </c>
      <c r="I46" s="140">
        <v>5316</v>
      </c>
      <c r="J46" s="115">
        <v>-35</v>
      </c>
      <c r="K46" s="116">
        <v>-0.65838976674191119</v>
      </c>
    </row>
    <row r="47" spans="1:11" ht="14.1" customHeight="1" x14ac:dyDescent="0.2">
      <c r="A47" s="306">
        <v>61</v>
      </c>
      <c r="B47" s="307" t="s">
        <v>269</v>
      </c>
      <c r="C47" s="308"/>
      <c r="D47" s="113">
        <v>3.9819689349015923</v>
      </c>
      <c r="E47" s="115">
        <v>6104</v>
      </c>
      <c r="F47" s="114">
        <v>6129</v>
      </c>
      <c r="G47" s="114">
        <v>6133</v>
      </c>
      <c r="H47" s="114">
        <v>6031</v>
      </c>
      <c r="I47" s="140">
        <v>5975</v>
      </c>
      <c r="J47" s="115">
        <v>129</v>
      </c>
      <c r="K47" s="116">
        <v>2.1589958158995817</v>
      </c>
    </row>
    <row r="48" spans="1:11" ht="14.1" customHeight="1" x14ac:dyDescent="0.2">
      <c r="A48" s="306">
        <v>62</v>
      </c>
      <c r="B48" s="307" t="s">
        <v>270</v>
      </c>
      <c r="C48" s="308"/>
      <c r="D48" s="113">
        <v>6.383284080604863</v>
      </c>
      <c r="E48" s="115">
        <v>9785</v>
      </c>
      <c r="F48" s="114">
        <v>9842</v>
      </c>
      <c r="G48" s="114">
        <v>9817</v>
      </c>
      <c r="H48" s="114">
        <v>9657</v>
      </c>
      <c r="I48" s="140">
        <v>9637</v>
      </c>
      <c r="J48" s="115">
        <v>148</v>
      </c>
      <c r="K48" s="116">
        <v>1.5357476393068383</v>
      </c>
    </row>
    <row r="49" spans="1:11" ht="14.1" customHeight="1" x14ac:dyDescent="0.2">
      <c r="A49" s="306">
        <v>63</v>
      </c>
      <c r="B49" s="307" t="s">
        <v>271</v>
      </c>
      <c r="C49" s="308"/>
      <c r="D49" s="113">
        <v>1.4625777116725704</v>
      </c>
      <c r="E49" s="115">
        <v>2242</v>
      </c>
      <c r="F49" s="114">
        <v>2330</v>
      </c>
      <c r="G49" s="114">
        <v>2381</v>
      </c>
      <c r="H49" s="114">
        <v>2399</v>
      </c>
      <c r="I49" s="140">
        <v>2343</v>
      </c>
      <c r="J49" s="115">
        <v>-101</v>
      </c>
      <c r="K49" s="116">
        <v>-4.3107127614169869</v>
      </c>
    </row>
    <row r="50" spans="1:11" ht="14.1" customHeight="1" x14ac:dyDescent="0.2">
      <c r="A50" s="306" t="s">
        <v>272</v>
      </c>
      <c r="B50" s="307" t="s">
        <v>273</v>
      </c>
      <c r="C50" s="308"/>
      <c r="D50" s="113">
        <v>0.22506213672035541</v>
      </c>
      <c r="E50" s="115">
        <v>345</v>
      </c>
      <c r="F50" s="114">
        <v>350</v>
      </c>
      <c r="G50" s="114">
        <v>349</v>
      </c>
      <c r="H50" s="114">
        <v>340</v>
      </c>
      <c r="I50" s="140">
        <v>348</v>
      </c>
      <c r="J50" s="115">
        <v>-3</v>
      </c>
      <c r="K50" s="116">
        <v>-0.86206896551724133</v>
      </c>
    </row>
    <row r="51" spans="1:11" ht="14.1" customHeight="1" x14ac:dyDescent="0.2">
      <c r="A51" s="306" t="s">
        <v>274</v>
      </c>
      <c r="B51" s="307" t="s">
        <v>275</v>
      </c>
      <c r="C51" s="308"/>
      <c r="D51" s="113">
        <v>0.99744929578383601</v>
      </c>
      <c r="E51" s="115">
        <v>1529</v>
      </c>
      <c r="F51" s="114">
        <v>1589</v>
      </c>
      <c r="G51" s="114">
        <v>1628</v>
      </c>
      <c r="H51" s="114">
        <v>1676</v>
      </c>
      <c r="I51" s="140">
        <v>1617</v>
      </c>
      <c r="J51" s="115">
        <v>-88</v>
      </c>
      <c r="K51" s="116">
        <v>-5.4421768707482991</v>
      </c>
    </row>
    <row r="52" spans="1:11" ht="14.1" customHeight="1" x14ac:dyDescent="0.2">
      <c r="A52" s="306">
        <v>71</v>
      </c>
      <c r="B52" s="307" t="s">
        <v>276</v>
      </c>
      <c r="C52" s="308"/>
      <c r="D52" s="113">
        <v>12.15531244495763</v>
      </c>
      <c r="E52" s="115">
        <v>18633</v>
      </c>
      <c r="F52" s="114">
        <v>18674</v>
      </c>
      <c r="G52" s="114">
        <v>18746</v>
      </c>
      <c r="H52" s="114">
        <v>18371</v>
      </c>
      <c r="I52" s="140">
        <v>18379</v>
      </c>
      <c r="J52" s="115">
        <v>254</v>
      </c>
      <c r="K52" s="116">
        <v>1.3820120790032102</v>
      </c>
    </row>
    <row r="53" spans="1:11" ht="14.1" customHeight="1" x14ac:dyDescent="0.2">
      <c r="A53" s="306" t="s">
        <v>277</v>
      </c>
      <c r="B53" s="307" t="s">
        <v>278</v>
      </c>
      <c r="C53" s="308"/>
      <c r="D53" s="113">
        <v>5.0472630487112751</v>
      </c>
      <c r="E53" s="115">
        <v>7737</v>
      </c>
      <c r="F53" s="114">
        <v>7765</v>
      </c>
      <c r="G53" s="114">
        <v>7791</v>
      </c>
      <c r="H53" s="114">
        <v>7589</v>
      </c>
      <c r="I53" s="140">
        <v>7579</v>
      </c>
      <c r="J53" s="115">
        <v>158</v>
      </c>
      <c r="K53" s="116">
        <v>2.0847077450851037</v>
      </c>
    </row>
    <row r="54" spans="1:11" ht="14.1" customHeight="1" x14ac:dyDescent="0.2">
      <c r="A54" s="306" t="s">
        <v>279</v>
      </c>
      <c r="B54" s="307" t="s">
        <v>280</v>
      </c>
      <c r="C54" s="308"/>
      <c r="D54" s="113">
        <v>5.8920615039369562</v>
      </c>
      <c r="E54" s="115">
        <v>9032</v>
      </c>
      <c r="F54" s="114">
        <v>9078</v>
      </c>
      <c r="G54" s="114">
        <v>9110</v>
      </c>
      <c r="H54" s="114">
        <v>8996</v>
      </c>
      <c r="I54" s="140">
        <v>9000</v>
      </c>
      <c r="J54" s="115">
        <v>32</v>
      </c>
      <c r="K54" s="116">
        <v>0.35555555555555557</v>
      </c>
    </row>
    <row r="55" spans="1:11" ht="14.1" customHeight="1" x14ac:dyDescent="0.2">
      <c r="A55" s="306">
        <v>72</v>
      </c>
      <c r="B55" s="307" t="s">
        <v>281</v>
      </c>
      <c r="C55" s="308"/>
      <c r="D55" s="113">
        <v>3.4757422157856626</v>
      </c>
      <c r="E55" s="115">
        <v>5328</v>
      </c>
      <c r="F55" s="114">
        <v>5376</v>
      </c>
      <c r="G55" s="114">
        <v>5366</v>
      </c>
      <c r="H55" s="114">
        <v>5465</v>
      </c>
      <c r="I55" s="140">
        <v>5496</v>
      </c>
      <c r="J55" s="115">
        <v>-168</v>
      </c>
      <c r="K55" s="116">
        <v>-3.0567685589519651</v>
      </c>
    </row>
    <row r="56" spans="1:11" ht="14.1" customHeight="1" x14ac:dyDescent="0.2">
      <c r="A56" s="306" t="s">
        <v>282</v>
      </c>
      <c r="B56" s="307" t="s">
        <v>283</v>
      </c>
      <c r="C56" s="308"/>
      <c r="D56" s="113">
        <v>1.6928586805487602</v>
      </c>
      <c r="E56" s="115">
        <v>2595</v>
      </c>
      <c r="F56" s="114">
        <v>2633</v>
      </c>
      <c r="G56" s="114">
        <v>2651</v>
      </c>
      <c r="H56" s="114">
        <v>2803</v>
      </c>
      <c r="I56" s="140">
        <v>2847</v>
      </c>
      <c r="J56" s="115">
        <v>-252</v>
      </c>
      <c r="K56" s="116">
        <v>-8.8514225500526873</v>
      </c>
    </row>
    <row r="57" spans="1:11" ht="14.1" customHeight="1" x14ac:dyDescent="0.2">
      <c r="A57" s="306" t="s">
        <v>284</v>
      </c>
      <c r="B57" s="307" t="s">
        <v>285</v>
      </c>
      <c r="C57" s="308"/>
      <c r="D57" s="113">
        <v>1.3301498457182743</v>
      </c>
      <c r="E57" s="115">
        <v>2039</v>
      </c>
      <c r="F57" s="114">
        <v>2048</v>
      </c>
      <c r="G57" s="114">
        <v>2029</v>
      </c>
      <c r="H57" s="114">
        <v>2002</v>
      </c>
      <c r="I57" s="140">
        <v>1988</v>
      </c>
      <c r="J57" s="115">
        <v>51</v>
      </c>
      <c r="K57" s="116">
        <v>2.5653923541247483</v>
      </c>
    </row>
    <row r="58" spans="1:11" ht="14.1" customHeight="1" x14ac:dyDescent="0.2">
      <c r="A58" s="306">
        <v>73</v>
      </c>
      <c r="B58" s="307" t="s">
        <v>286</v>
      </c>
      <c r="C58" s="308"/>
      <c r="D58" s="113">
        <v>2.8279546744427266</v>
      </c>
      <c r="E58" s="115">
        <v>4335</v>
      </c>
      <c r="F58" s="114">
        <v>4370</v>
      </c>
      <c r="G58" s="114">
        <v>4356</v>
      </c>
      <c r="H58" s="114">
        <v>4291</v>
      </c>
      <c r="I58" s="140">
        <v>4276</v>
      </c>
      <c r="J58" s="115">
        <v>59</v>
      </c>
      <c r="K58" s="116">
        <v>1.3797942001870906</v>
      </c>
    </row>
    <row r="59" spans="1:11" ht="14.1" customHeight="1" x14ac:dyDescent="0.2">
      <c r="A59" s="306" t="s">
        <v>287</v>
      </c>
      <c r="B59" s="307" t="s">
        <v>288</v>
      </c>
      <c r="C59" s="308"/>
      <c r="D59" s="113">
        <v>2.422842828346087</v>
      </c>
      <c r="E59" s="115">
        <v>3714</v>
      </c>
      <c r="F59" s="114">
        <v>3762</v>
      </c>
      <c r="G59" s="114">
        <v>3765</v>
      </c>
      <c r="H59" s="114">
        <v>3717</v>
      </c>
      <c r="I59" s="140">
        <v>3692</v>
      </c>
      <c r="J59" s="115">
        <v>22</v>
      </c>
      <c r="K59" s="116">
        <v>0.59588299024918745</v>
      </c>
    </row>
    <row r="60" spans="1:11" ht="14.1" customHeight="1" x14ac:dyDescent="0.2">
      <c r="A60" s="306">
        <v>81</v>
      </c>
      <c r="B60" s="307" t="s">
        <v>289</v>
      </c>
      <c r="C60" s="308"/>
      <c r="D60" s="113">
        <v>5.8072554814046491</v>
      </c>
      <c r="E60" s="115">
        <v>8902</v>
      </c>
      <c r="F60" s="114">
        <v>8889</v>
      </c>
      <c r="G60" s="114">
        <v>8782</v>
      </c>
      <c r="H60" s="114">
        <v>8553</v>
      </c>
      <c r="I60" s="140">
        <v>8517</v>
      </c>
      <c r="J60" s="115">
        <v>385</v>
      </c>
      <c r="K60" s="116">
        <v>4.5203710226605613</v>
      </c>
    </row>
    <row r="61" spans="1:11" ht="14.1" customHeight="1" x14ac:dyDescent="0.2">
      <c r="A61" s="306" t="s">
        <v>290</v>
      </c>
      <c r="B61" s="307" t="s">
        <v>291</v>
      </c>
      <c r="C61" s="308"/>
      <c r="D61" s="113">
        <v>1.9538002883404766</v>
      </c>
      <c r="E61" s="115">
        <v>2995</v>
      </c>
      <c r="F61" s="114">
        <v>2997</v>
      </c>
      <c r="G61" s="114">
        <v>3031</v>
      </c>
      <c r="H61" s="114">
        <v>2921</v>
      </c>
      <c r="I61" s="140">
        <v>2930</v>
      </c>
      <c r="J61" s="115">
        <v>65</v>
      </c>
      <c r="K61" s="116">
        <v>2.218430034129693</v>
      </c>
    </row>
    <row r="62" spans="1:11" ht="14.1" customHeight="1" x14ac:dyDescent="0.2">
      <c r="A62" s="306" t="s">
        <v>292</v>
      </c>
      <c r="B62" s="307" t="s">
        <v>293</v>
      </c>
      <c r="C62" s="308"/>
      <c r="D62" s="113">
        <v>2.1703818228076011</v>
      </c>
      <c r="E62" s="115">
        <v>3327</v>
      </c>
      <c r="F62" s="114">
        <v>3329</v>
      </c>
      <c r="G62" s="114">
        <v>3218</v>
      </c>
      <c r="H62" s="114">
        <v>3134</v>
      </c>
      <c r="I62" s="140">
        <v>3109</v>
      </c>
      <c r="J62" s="115">
        <v>218</v>
      </c>
      <c r="K62" s="116">
        <v>7.0119009327758119</v>
      </c>
    </row>
    <row r="63" spans="1:11" ht="14.1" customHeight="1" x14ac:dyDescent="0.2">
      <c r="A63" s="306"/>
      <c r="B63" s="307" t="s">
        <v>294</v>
      </c>
      <c r="C63" s="308"/>
      <c r="D63" s="113">
        <v>1.8435524590484764</v>
      </c>
      <c r="E63" s="115">
        <v>2826</v>
      </c>
      <c r="F63" s="114">
        <v>2820</v>
      </c>
      <c r="G63" s="114">
        <v>2759</v>
      </c>
      <c r="H63" s="114">
        <v>2676</v>
      </c>
      <c r="I63" s="140">
        <v>2654</v>
      </c>
      <c r="J63" s="115">
        <v>172</v>
      </c>
      <c r="K63" s="116">
        <v>6.4807837226827427</v>
      </c>
    </row>
    <row r="64" spans="1:11" ht="14.1" customHeight="1" x14ac:dyDescent="0.2">
      <c r="A64" s="306" t="s">
        <v>295</v>
      </c>
      <c r="B64" s="307" t="s">
        <v>296</v>
      </c>
      <c r="C64" s="308"/>
      <c r="D64" s="113">
        <v>0.52775440175874644</v>
      </c>
      <c r="E64" s="115">
        <v>809</v>
      </c>
      <c r="F64" s="114">
        <v>786</v>
      </c>
      <c r="G64" s="114">
        <v>776</v>
      </c>
      <c r="H64" s="114">
        <v>762</v>
      </c>
      <c r="I64" s="140">
        <v>765</v>
      </c>
      <c r="J64" s="115">
        <v>44</v>
      </c>
      <c r="K64" s="116">
        <v>5.7516339869281046</v>
      </c>
    </row>
    <row r="65" spans="1:11" ht="14.1" customHeight="1" x14ac:dyDescent="0.2">
      <c r="A65" s="306" t="s">
        <v>297</v>
      </c>
      <c r="B65" s="307" t="s">
        <v>298</v>
      </c>
      <c r="C65" s="308"/>
      <c r="D65" s="113">
        <v>0.55776268665479378</v>
      </c>
      <c r="E65" s="115">
        <v>855</v>
      </c>
      <c r="F65" s="114">
        <v>867</v>
      </c>
      <c r="G65" s="114">
        <v>859</v>
      </c>
      <c r="H65" s="114">
        <v>848</v>
      </c>
      <c r="I65" s="140">
        <v>831</v>
      </c>
      <c r="J65" s="115">
        <v>24</v>
      </c>
      <c r="K65" s="116">
        <v>2.8880866425992782</v>
      </c>
    </row>
    <row r="66" spans="1:11" ht="14.1" customHeight="1" x14ac:dyDescent="0.2">
      <c r="A66" s="306">
        <v>82</v>
      </c>
      <c r="B66" s="307" t="s">
        <v>299</v>
      </c>
      <c r="C66" s="308"/>
      <c r="D66" s="113">
        <v>2.6361625927158152</v>
      </c>
      <c r="E66" s="115">
        <v>4041</v>
      </c>
      <c r="F66" s="114">
        <v>4053</v>
      </c>
      <c r="G66" s="114">
        <v>3983</v>
      </c>
      <c r="H66" s="114">
        <v>3991</v>
      </c>
      <c r="I66" s="140">
        <v>4016</v>
      </c>
      <c r="J66" s="115">
        <v>25</v>
      </c>
      <c r="K66" s="116">
        <v>0.62250996015936255</v>
      </c>
    </row>
    <row r="67" spans="1:11" ht="14.1" customHeight="1" x14ac:dyDescent="0.2">
      <c r="A67" s="306" t="s">
        <v>300</v>
      </c>
      <c r="B67" s="307" t="s">
        <v>301</v>
      </c>
      <c r="C67" s="308"/>
      <c r="D67" s="113">
        <v>1.7026439908409496</v>
      </c>
      <c r="E67" s="115">
        <v>2610</v>
      </c>
      <c r="F67" s="114">
        <v>2624</v>
      </c>
      <c r="G67" s="114">
        <v>2552</v>
      </c>
      <c r="H67" s="114">
        <v>2564</v>
      </c>
      <c r="I67" s="140">
        <v>2564</v>
      </c>
      <c r="J67" s="115">
        <v>46</v>
      </c>
      <c r="K67" s="116">
        <v>1.7940717628705147</v>
      </c>
    </row>
    <row r="68" spans="1:11" ht="14.1" customHeight="1" x14ac:dyDescent="0.2">
      <c r="A68" s="306" t="s">
        <v>302</v>
      </c>
      <c r="B68" s="307" t="s">
        <v>303</v>
      </c>
      <c r="C68" s="308"/>
      <c r="D68" s="113">
        <v>0.50687907313540914</v>
      </c>
      <c r="E68" s="115">
        <v>777</v>
      </c>
      <c r="F68" s="114">
        <v>768</v>
      </c>
      <c r="G68" s="114">
        <v>773</v>
      </c>
      <c r="H68" s="114">
        <v>759</v>
      </c>
      <c r="I68" s="140">
        <v>786</v>
      </c>
      <c r="J68" s="115">
        <v>-9</v>
      </c>
      <c r="K68" s="116">
        <v>-1.1450381679389312</v>
      </c>
    </row>
    <row r="69" spans="1:11" ht="14.1" customHeight="1" x14ac:dyDescent="0.2">
      <c r="A69" s="306">
        <v>83</v>
      </c>
      <c r="B69" s="307" t="s">
        <v>304</v>
      </c>
      <c r="C69" s="308"/>
      <c r="D69" s="113">
        <v>6.2078008493649337</v>
      </c>
      <c r="E69" s="115">
        <v>9516</v>
      </c>
      <c r="F69" s="114">
        <v>9538</v>
      </c>
      <c r="G69" s="114">
        <v>9477</v>
      </c>
      <c r="H69" s="114">
        <v>9242</v>
      </c>
      <c r="I69" s="140">
        <v>9221</v>
      </c>
      <c r="J69" s="115">
        <v>295</v>
      </c>
      <c r="K69" s="116">
        <v>3.1992191736254201</v>
      </c>
    </row>
    <row r="70" spans="1:11" ht="14.1" customHeight="1" x14ac:dyDescent="0.2">
      <c r="A70" s="306" t="s">
        <v>305</v>
      </c>
      <c r="B70" s="307" t="s">
        <v>306</v>
      </c>
      <c r="C70" s="308"/>
      <c r="D70" s="113">
        <v>5.4047530513859261</v>
      </c>
      <c r="E70" s="115">
        <v>8285</v>
      </c>
      <c r="F70" s="114">
        <v>8312</v>
      </c>
      <c r="G70" s="114">
        <v>8251</v>
      </c>
      <c r="H70" s="114">
        <v>8039</v>
      </c>
      <c r="I70" s="140">
        <v>8010</v>
      </c>
      <c r="J70" s="115">
        <v>275</v>
      </c>
      <c r="K70" s="116">
        <v>3.4332084893882646</v>
      </c>
    </row>
    <row r="71" spans="1:11" ht="14.1" customHeight="1" x14ac:dyDescent="0.2">
      <c r="A71" s="306"/>
      <c r="B71" s="307" t="s">
        <v>307</v>
      </c>
      <c r="C71" s="308"/>
      <c r="D71" s="113">
        <v>3.0093090918579697</v>
      </c>
      <c r="E71" s="115">
        <v>4613</v>
      </c>
      <c r="F71" s="114">
        <v>4606</v>
      </c>
      <c r="G71" s="114">
        <v>4568</v>
      </c>
      <c r="H71" s="114">
        <v>4403</v>
      </c>
      <c r="I71" s="140">
        <v>4376</v>
      </c>
      <c r="J71" s="115">
        <v>237</v>
      </c>
      <c r="K71" s="116">
        <v>5.4159049360146252</v>
      </c>
    </row>
    <row r="72" spans="1:11" ht="14.1" customHeight="1" x14ac:dyDescent="0.2">
      <c r="A72" s="306">
        <v>84</v>
      </c>
      <c r="B72" s="307" t="s">
        <v>308</v>
      </c>
      <c r="C72" s="308"/>
      <c r="D72" s="113">
        <v>1.3007939148417063</v>
      </c>
      <c r="E72" s="115">
        <v>1994</v>
      </c>
      <c r="F72" s="114">
        <v>1967</v>
      </c>
      <c r="G72" s="114">
        <v>1956</v>
      </c>
      <c r="H72" s="114">
        <v>2030</v>
      </c>
      <c r="I72" s="140">
        <v>2026</v>
      </c>
      <c r="J72" s="115">
        <v>-32</v>
      </c>
      <c r="K72" s="116">
        <v>-1.579466929911155</v>
      </c>
    </row>
    <row r="73" spans="1:11" ht="14.1" customHeight="1" x14ac:dyDescent="0.2">
      <c r="A73" s="306" t="s">
        <v>309</v>
      </c>
      <c r="B73" s="307" t="s">
        <v>310</v>
      </c>
      <c r="C73" s="308"/>
      <c r="D73" s="113">
        <v>0.27529339622026083</v>
      </c>
      <c r="E73" s="115">
        <v>422</v>
      </c>
      <c r="F73" s="114">
        <v>413</v>
      </c>
      <c r="G73" s="114">
        <v>412</v>
      </c>
      <c r="H73" s="114">
        <v>465</v>
      </c>
      <c r="I73" s="140">
        <v>469</v>
      </c>
      <c r="J73" s="115">
        <v>-47</v>
      </c>
      <c r="K73" s="116">
        <v>-10.021321961620469</v>
      </c>
    </row>
    <row r="74" spans="1:11" ht="14.1" customHeight="1" x14ac:dyDescent="0.2">
      <c r="A74" s="306" t="s">
        <v>311</v>
      </c>
      <c r="B74" s="307" t="s">
        <v>312</v>
      </c>
      <c r="C74" s="308"/>
      <c r="D74" s="113">
        <v>0.3190011155253733</v>
      </c>
      <c r="E74" s="115">
        <v>489</v>
      </c>
      <c r="F74" s="114">
        <v>477</v>
      </c>
      <c r="G74" s="114">
        <v>475</v>
      </c>
      <c r="H74" s="114">
        <v>496</v>
      </c>
      <c r="I74" s="140">
        <v>500</v>
      </c>
      <c r="J74" s="115">
        <v>-11</v>
      </c>
      <c r="K74" s="116">
        <v>-2.2000000000000002</v>
      </c>
    </row>
    <row r="75" spans="1:11" ht="14.1" customHeight="1" x14ac:dyDescent="0.2">
      <c r="A75" s="306" t="s">
        <v>313</v>
      </c>
      <c r="B75" s="307" t="s">
        <v>314</v>
      </c>
      <c r="C75" s="308"/>
      <c r="D75" s="113">
        <v>2.3484744701254476E-2</v>
      </c>
      <c r="E75" s="115">
        <v>36</v>
      </c>
      <c r="F75" s="114">
        <v>36</v>
      </c>
      <c r="G75" s="114">
        <v>38</v>
      </c>
      <c r="H75" s="114">
        <v>37</v>
      </c>
      <c r="I75" s="140">
        <v>35</v>
      </c>
      <c r="J75" s="115">
        <v>1</v>
      </c>
      <c r="K75" s="116">
        <v>2.8571428571428572</v>
      </c>
    </row>
    <row r="76" spans="1:11" ht="14.1" customHeight="1" x14ac:dyDescent="0.2">
      <c r="A76" s="306">
        <v>91</v>
      </c>
      <c r="B76" s="307" t="s">
        <v>315</v>
      </c>
      <c r="C76" s="308"/>
      <c r="D76" s="113">
        <v>0.16765498300617779</v>
      </c>
      <c r="E76" s="115">
        <v>257</v>
      </c>
      <c r="F76" s="114">
        <v>247</v>
      </c>
      <c r="G76" s="114">
        <v>248</v>
      </c>
      <c r="H76" s="114">
        <v>243</v>
      </c>
      <c r="I76" s="140">
        <v>224</v>
      </c>
      <c r="J76" s="115">
        <v>33</v>
      </c>
      <c r="K76" s="116">
        <v>14.732142857142858</v>
      </c>
    </row>
    <row r="77" spans="1:11" ht="14.1" customHeight="1" x14ac:dyDescent="0.2">
      <c r="A77" s="306">
        <v>92</v>
      </c>
      <c r="B77" s="307" t="s">
        <v>316</v>
      </c>
      <c r="C77" s="308"/>
      <c r="D77" s="113">
        <v>1.199026687802937</v>
      </c>
      <c r="E77" s="115">
        <v>1838</v>
      </c>
      <c r="F77" s="114">
        <v>1830</v>
      </c>
      <c r="G77" s="114">
        <v>1818</v>
      </c>
      <c r="H77" s="114">
        <v>1788</v>
      </c>
      <c r="I77" s="140">
        <v>1782</v>
      </c>
      <c r="J77" s="115">
        <v>56</v>
      </c>
      <c r="K77" s="116">
        <v>3.1425364758698091</v>
      </c>
    </row>
    <row r="78" spans="1:11" ht="14.1" customHeight="1" x14ac:dyDescent="0.2">
      <c r="A78" s="306">
        <v>93</v>
      </c>
      <c r="B78" s="307" t="s">
        <v>317</v>
      </c>
      <c r="C78" s="308"/>
      <c r="D78" s="113">
        <v>0.22180036662295896</v>
      </c>
      <c r="E78" s="115">
        <v>340</v>
      </c>
      <c r="F78" s="114">
        <v>345</v>
      </c>
      <c r="G78" s="114">
        <v>342</v>
      </c>
      <c r="H78" s="114">
        <v>333</v>
      </c>
      <c r="I78" s="140">
        <v>328</v>
      </c>
      <c r="J78" s="115">
        <v>12</v>
      </c>
      <c r="K78" s="116">
        <v>3.6585365853658538</v>
      </c>
    </row>
    <row r="79" spans="1:11" ht="14.1" customHeight="1" x14ac:dyDescent="0.2">
      <c r="A79" s="306">
        <v>94</v>
      </c>
      <c r="B79" s="307" t="s">
        <v>318</v>
      </c>
      <c r="C79" s="308"/>
      <c r="D79" s="113">
        <v>0.15069377849971621</v>
      </c>
      <c r="E79" s="115">
        <v>231</v>
      </c>
      <c r="F79" s="114">
        <v>226</v>
      </c>
      <c r="G79" s="114">
        <v>239</v>
      </c>
      <c r="H79" s="114">
        <v>230</v>
      </c>
      <c r="I79" s="140">
        <v>217</v>
      </c>
      <c r="J79" s="115">
        <v>14</v>
      </c>
      <c r="K79" s="116">
        <v>6.4516129032258061</v>
      </c>
    </row>
    <row r="80" spans="1:11" ht="14.1" customHeight="1" x14ac:dyDescent="0.2">
      <c r="A80" s="306" t="s">
        <v>319</v>
      </c>
      <c r="B80" s="307" t="s">
        <v>320</v>
      </c>
      <c r="C80" s="308"/>
      <c r="D80" s="113">
        <v>1.9570620584378729E-3</v>
      </c>
      <c r="E80" s="115">
        <v>3</v>
      </c>
      <c r="F80" s="114">
        <v>3</v>
      </c>
      <c r="G80" s="114">
        <v>3</v>
      </c>
      <c r="H80" s="114">
        <v>3</v>
      </c>
      <c r="I80" s="140">
        <v>3</v>
      </c>
      <c r="J80" s="115">
        <v>0</v>
      </c>
      <c r="K80" s="116">
        <v>0</v>
      </c>
    </row>
    <row r="81" spans="1:11" ht="14.1" customHeight="1" x14ac:dyDescent="0.2">
      <c r="A81" s="310" t="s">
        <v>321</v>
      </c>
      <c r="B81" s="311" t="s">
        <v>224</v>
      </c>
      <c r="C81" s="312"/>
      <c r="D81" s="125">
        <v>1.2042455199587712</v>
      </c>
      <c r="E81" s="143">
        <v>1846</v>
      </c>
      <c r="F81" s="144">
        <v>1863</v>
      </c>
      <c r="G81" s="144">
        <v>1868</v>
      </c>
      <c r="H81" s="144">
        <v>1851</v>
      </c>
      <c r="I81" s="145">
        <v>1863</v>
      </c>
      <c r="J81" s="143">
        <v>-17</v>
      </c>
      <c r="K81" s="146">
        <v>-0.91250670960815883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42200</v>
      </c>
      <c r="E12" s="114">
        <v>43583</v>
      </c>
      <c r="F12" s="114">
        <v>43809</v>
      </c>
      <c r="G12" s="114">
        <v>43995</v>
      </c>
      <c r="H12" s="140">
        <v>43127</v>
      </c>
      <c r="I12" s="115">
        <v>-927</v>
      </c>
      <c r="J12" s="116">
        <v>-2.1494655320332972</v>
      </c>
      <c r="K12"/>
      <c r="L12"/>
      <c r="M12"/>
      <c r="N12"/>
      <c r="O12"/>
      <c r="P12"/>
    </row>
    <row r="13" spans="1:16" s="110" customFormat="1" ht="14.45" customHeight="1" x14ac:dyDescent="0.2">
      <c r="A13" s="120" t="s">
        <v>105</v>
      </c>
      <c r="B13" s="119" t="s">
        <v>106</v>
      </c>
      <c r="C13" s="113">
        <v>39.905213270142177</v>
      </c>
      <c r="D13" s="115">
        <v>16840</v>
      </c>
      <c r="E13" s="114">
        <v>17346</v>
      </c>
      <c r="F13" s="114">
        <v>17351</v>
      </c>
      <c r="G13" s="114">
        <v>17338</v>
      </c>
      <c r="H13" s="140">
        <v>16916</v>
      </c>
      <c r="I13" s="115">
        <v>-76</v>
      </c>
      <c r="J13" s="116">
        <v>-0.44927878931189408</v>
      </c>
      <c r="K13"/>
      <c r="L13"/>
      <c r="M13"/>
      <c r="N13"/>
      <c r="O13"/>
      <c r="P13"/>
    </row>
    <row r="14" spans="1:16" s="110" customFormat="1" ht="14.45" customHeight="1" x14ac:dyDescent="0.2">
      <c r="A14" s="120"/>
      <c r="B14" s="119" t="s">
        <v>107</v>
      </c>
      <c r="C14" s="113">
        <v>60.094786729857823</v>
      </c>
      <c r="D14" s="115">
        <v>25360</v>
      </c>
      <c r="E14" s="114">
        <v>26237</v>
      </c>
      <c r="F14" s="114">
        <v>26458</v>
      </c>
      <c r="G14" s="114">
        <v>26657</v>
      </c>
      <c r="H14" s="140">
        <v>26211</v>
      </c>
      <c r="I14" s="115">
        <v>-851</v>
      </c>
      <c r="J14" s="116">
        <v>-3.2467284727786043</v>
      </c>
      <c r="K14"/>
      <c r="L14"/>
      <c r="M14"/>
      <c r="N14"/>
      <c r="O14"/>
      <c r="P14"/>
    </row>
    <row r="15" spans="1:16" s="110" customFormat="1" ht="14.45" customHeight="1" x14ac:dyDescent="0.2">
      <c r="A15" s="118" t="s">
        <v>105</v>
      </c>
      <c r="B15" s="121" t="s">
        <v>108</v>
      </c>
      <c r="C15" s="113">
        <v>14.59478672985782</v>
      </c>
      <c r="D15" s="115">
        <v>6159</v>
      </c>
      <c r="E15" s="114">
        <v>6486</v>
      </c>
      <c r="F15" s="114">
        <v>6546</v>
      </c>
      <c r="G15" s="114">
        <v>6753</v>
      </c>
      <c r="H15" s="140">
        <v>6396</v>
      </c>
      <c r="I15" s="115">
        <v>-237</v>
      </c>
      <c r="J15" s="116">
        <v>-3.7054409005628517</v>
      </c>
      <c r="K15"/>
      <c r="L15"/>
      <c r="M15"/>
      <c r="N15"/>
      <c r="O15"/>
      <c r="P15"/>
    </row>
    <row r="16" spans="1:16" s="110" customFormat="1" ht="14.45" customHeight="1" x14ac:dyDescent="0.2">
      <c r="A16" s="118"/>
      <c r="B16" s="121" t="s">
        <v>109</v>
      </c>
      <c r="C16" s="113">
        <v>52.419431279620852</v>
      </c>
      <c r="D16" s="115">
        <v>22121</v>
      </c>
      <c r="E16" s="114">
        <v>22993</v>
      </c>
      <c r="F16" s="114">
        <v>23190</v>
      </c>
      <c r="G16" s="114">
        <v>23213</v>
      </c>
      <c r="H16" s="140">
        <v>22994</v>
      </c>
      <c r="I16" s="115">
        <v>-873</v>
      </c>
      <c r="J16" s="116">
        <v>-3.796642602418022</v>
      </c>
      <c r="K16"/>
      <c r="L16"/>
      <c r="M16"/>
      <c r="N16"/>
      <c r="O16"/>
      <c r="P16"/>
    </row>
    <row r="17" spans="1:16" s="110" customFormat="1" ht="14.45" customHeight="1" x14ac:dyDescent="0.2">
      <c r="A17" s="118"/>
      <c r="B17" s="121" t="s">
        <v>110</v>
      </c>
      <c r="C17" s="113">
        <v>18.251184834123222</v>
      </c>
      <c r="D17" s="115">
        <v>7702</v>
      </c>
      <c r="E17" s="114">
        <v>7785</v>
      </c>
      <c r="F17" s="114">
        <v>7771</v>
      </c>
      <c r="G17" s="114">
        <v>7765</v>
      </c>
      <c r="H17" s="140">
        <v>7587</v>
      </c>
      <c r="I17" s="115">
        <v>115</v>
      </c>
      <c r="J17" s="116">
        <v>1.5157506260709108</v>
      </c>
      <c r="K17"/>
      <c r="L17"/>
      <c r="M17"/>
      <c r="N17"/>
      <c r="O17"/>
      <c r="P17"/>
    </row>
    <row r="18" spans="1:16" s="110" customFormat="1" ht="14.45" customHeight="1" x14ac:dyDescent="0.2">
      <c r="A18" s="120"/>
      <c r="B18" s="121" t="s">
        <v>111</v>
      </c>
      <c r="C18" s="113">
        <v>14.734597156398104</v>
      </c>
      <c r="D18" s="115">
        <v>6218</v>
      </c>
      <c r="E18" s="114">
        <v>6319</v>
      </c>
      <c r="F18" s="114">
        <v>6302</v>
      </c>
      <c r="G18" s="114">
        <v>6264</v>
      </c>
      <c r="H18" s="140">
        <v>6150</v>
      </c>
      <c r="I18" s="115">
        <v>68</v>
      </c>
      <c r="J18" s="116">
        <v>1.1056910569105691</v>
      </c>
      <c r="K18"/>
      <c r="L18"/>
      <c r="M18"/>
      <c r="N18"/>
      <c r="O18"/>
      <c r="P18"/>
    </row>
    <row r="19" spans="1:16" s="110" customFormat="1" ht="14.45" customHeight="1" x14ac:dyDescent="0.2">
      <c r="A19" s="120"/>
      <c r="B19" s="121" t="s">
        <v>112</v>
      </c>
      <c r="C19" s="113">
        <v>1.2227488151658767</v>
      </c>
      <c r="D19" s="115">
        <v>516</v>
      </c>
      <c r="E19" s="114">
        <v>518</v>
      </c>
      <c r="F19" s="114">
        <v>563</v>
      </c>
      <c r="G19" s="114">
        <v>524</v>
      </c>
      <c r="H19" s="140">
        <v>493</v>
      </c>
      <c r="I19" s="115">
        <v>23</v>
      </c>
      <c r="J19" s="116">
        <v>4.6653144016227177</v>
      </c>
      <c r="K19"/>
      <c r="L19"/>
      <c r="M19"/>
      <c r="N19"/>
      <c r="O19"/>
      <c r="P19"/>
    </row>
    <row r="20" spans="1:16" s="110" customFormat="1" ht="14.45" customHeight="1" x14ac:dyDescent="0.2">
      <c r="A20" s="120" t="s">
        <v>113</v>
      </c>
      <c r="B20" s="119" t="s">
        <v>116</v>
      </c>
      <c r="C20" s="113">
        <v>76.954976303317537</v>
      </c>
      <c r="D20" s="115">
        <v>32475</v>
      </c>
      <c r="E20" s="114">
        <v>33498</v>
      </c>
      <c r="F20" s="114">
        <v>33690</v>
      </c>
      <c r="G20" s="114">
        <v>33908</v>
      </c>
      <c r="H20" s="140">
        <v>33158</v>
      </c>
      <c r="I20" s="115">
        <v>-683</v>
      </c>
      <c r="J20" s="116">
        <v>-2.0598347306833946</v>
      </c>
      <c r="K20"/>
      <c r="L20"/>
      <c r="M20"/>
      <c r="N20"/>
      <c r="O20"/>
      <c r="P20"/>
    </row>
    <row r="21" spans="1:16" s="110" customFormat="1" ht="14.45" customHeight="1" x14ac:dyDescent="0.2">
      <c r="A21" s="123"/>
      <c r="B21" s="124" t="s">
        <v>117</v>
      </c>
      <c r="C21" s="125">
        <v>22.770142180094787</v>
      </c>
      <c r="D21" s="143">
        <v>9609</v>
      </c>
      <c r="E21" s="144">
        <v>9968</v>
      </c>
      <c r="F21" s="144">
        <v>10000</v>
      </c>
      <c r="G21" s="144">
        <v>9971</v>
      </c>
      <c r="H21" s="145">
        <v>9865</v>
      </c>
      <c r="I21" s="143">
        <v>-256</v>
      </c>
      <c r="J21" s="146">
        <v>-2.5950329447541813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42537</v>
      </c>
      <c r="E56" s="114">
        <v>44233</v>
      </c>
      <c r="F56" s="114">
        <v>44212</v>
      </c>
      <c r="G56" s="114">
        <v>44757</v>
      </c>
      <c r="H56" s="140">
        <v>43702</v>
      </c>
      <c r="I56" s="115">
        <v>-1165</v>
      </c>
      <c r="J56" s="116">
        <v>-2.6657818864125211</v>
      </c>
      <c r="K56"/>
      <c r="L56"/>
      <c r="M56"/>
      <c r="N56"/>
      <c r="O56"/>
      <c r="P56"/>
    </row>
    <row r="57" spans="1:16" s="110" customFormat="1" ht="14.45" customHeight="1" x14ac:dyDescent="0.2">
      <c r="A57" s="120" t="s">
        <v>105</v>
      </c>
      <c r="B57" s="119" t="s">
        <v>106</v>
      </c>
      <c r="C57" s="113">
        <v>40.331946305569268</v>
      </c>
      <c r="D57" s="115">
        <v>17156</v>
      </c>
      <c r="E57" s="114">
        <v>17819</v>
      </c>
      <c r="F57" s="114">
        <v>17788</v>
      </c>
      <c r="G57" s="114">
        <v>17907</v>
      </c>
      <c r="H57" s="140">
        <v>17375</v>
      </c>
      <c r="I57" s="115">
        <v>-219</v>
      </c>
      <c r="J57" s="116">
        <v>-1.2604316546762591</v>
      </c>
    </row>
    <row r="58" spans="1:16" s="110" customFormat="1" ht="14.45" customHeight="1" x14ac:dyDescent="0.2">
      <c r="A58" s="120"/>
      <c r="B58" s="119" t="s">
        <v>107</v>
      </c>
      <c r="C58" s="113">
        <v>59.668053694430732</v>
      </c>
      <c r="D58" s="115">
        <v>25381</v>
      </c>
      <c r="E58" s="114">
        <v>26414</v>
      </c>
      <c r="F58" s="114">
        <v>26424</v>
      </c>
      <c r="G58" s="114">
        <v>26850</v>
      </c>
      <c r="H58" s="140">
        <v>26327</v>
      </c>
      <c r="I58" s="115">
        <v>-946</v>
      </c>
      <c r="J58" s="116">
        <v>-3.5932692672921336</v>
      </c>
    </row>
    <row r="59" spans="1:16" s="110" customFormat="1" ht="14.45" customHeight="1" x14ac:dyDescent="0.2">
      <c r="A59" s="118" t="s">
        <v>105</v>
      </c>
      <c r="B59" s="121" t="s">
        <v>108</v>
      </c>
      <c r="C59" s="113">
        <v>16.611420645555633</v>
      </c>
      <c r="D59" s="115">
        <v>7066</v>
      </c>
      <c r="E59" s="114">
        <v>7494</v>
      </c>
      <c r="F59" s="114">
        <v>7467</v>
      </c>
      <c r="G59" s="114">
        <v>7806</v>
      </c>
      <c r="H59" s="140">
        <v>7335</v>
      </c>
      <c r="I59" s="115">
        <v>-269</v>
      </c>
      <c r="J59" s="116">
        <v>-3.6673483299250171</v>
      </c>
    </row>
    <row r="60" spans="1:16" s="110" customFormat="1" ht="14.45" customHeight="1" x14ac:dyDescent="0.2">
      <c r="A60" s="118"/>
      <c r="B60" s="121" t="s">
        <v>109</v>
      </c>
      <c r="C60" s="113">
        <v>51.240096856854031</v>
      </c>
      <c r="D60" s="115">
        <v>21796</v>
      </c>
      <c r="E60" s="114">
        <v>22836</v>
      </c>
      <c r="F60" s="114">
        <v>22869</v>
      </c>
      <c r="G60" s="114">
        <v>23061</v>
      </c>
      <c r="H60" s="140">
        <v>22705</v>
      </c>
      <c r="I60" s="115">
        <v>-909</v>
      </c>
      <c r="J60" s="116">
        <v>-4.0035234529839245</v>
      </c>
    </row>
    <row r="61" spans="1:16" s="110" customFormat="1" ht="14.45" customHeight="1" x14ac:dyDescent="0.2">
      <c r="A61" s="118"/>
      <c r="B61" s="121" t="s">
        <v>110</v>
      </c>
      <c r="C61" s="113">
        <v>17.584690974915954</v>
      </c>
      <c r="D61" s="115">
        <v>7480</v>
      </c>
      <c r="E61" s="114">
        <v>7541</v>
      </c>
      <c r="F61" s="114">
        <v>7550</v>
      </c>
      <c r="G61" s="114">
        <v>7586</v>
      </c>
      <c r="H61" s="140">
        <v>7476</v>
      </c>
      <c r="I61" s="115">
        <v>4</v>
      </c>
      <c r="J61" s="116">
        <v>5.3504547886570358E-2</v>
      </c>
    </row>
    <row r="62" spans="1:16" s="110" customFormat="1" ht="14.45" customHeight="1" x14ac:dyDescent="0.2">
      <c r="A62" s="120"/>
      <c r="B62" s="121" t="s">
        <v>111</v>
      </c>
      <c r="C62" s="113">
        <v>14.563791522674377</v>
      </c>
      <c r="D62" s="115">
        <v>6195</v>
      </c>
      <c r="E62" s="114">
        <v>6362</v>
      </c>
      <c r="F62" s="114">
        <v>6326</v>
      </c>
      <c r="G62" s="114">
        <v>6304</v>
      </c>
      <c r="H62" s="140">
        <v>6186</v>
      </c>
      <c r="I62" s="115">
        <v>9</v>
      </c>
      <c r="J62" s="116">
        <v>0.14548981571290009</v>
      </c>
    </row>
    <row r="63" spans="1:16" s="110" customFormat="1" ht="14.45" customHeight="1" x14ac:dyDescent="0.2">
      <c r="A63" s="120"/>
      <c r="B63" s="121" t="s">
        <v>112</v>
      </c>
      <c r="C63" s="113">
        <v>1.177798152196911</v>
      </c>
      <c r="D63" s="115">
        <v>501</v>
      </c>
      <c r="E63" s="114">
        <v>525</v>
      </c>
      <c r="F63" s="114">
        <v>562</v>
      </c>
      <c r="G63" s="114">
        <v>507</v>
      </c>
      <c r="H63" s="140">
        <v>470</v>
      </c>
      <c r="I63" s="115">
        <v>31</v>
      </c>
      <c r="J63" s="116">
        <v>6.5957446808510642</v>
      </c>
    </row>
    <row r="64" spans="1:16" s="110" customFormat="1" ht="14.45" customHeight="1" x14ac:dyDescent="0.2">
      <c r="A64" s="120" t="s">
        <v>113</v>
      </c>
      <c r="B64" s="119" t="s">
        <v>116</v>
      </c>
      <c r="C64" s="113">
        <v>78.653877800503096</v>
      </c>
      <c r="D64" s="115">
        <v>33457</v>
      </c>
      <c r="E64" s="114">
        <v>34722</v>
      </c>
      <c r="F64" s="114">
        <v>34784</v>
      </c>
      <c r="G64" s="114">
        <v>35244</v>
      </c>
      <c r="H64" s="140">
        <v>34442</v>
      </c>
      <c r="I64" s="115">
        <v>-985</v>
      </c>
      <c r="J64" s="116">
        <v>-2.8598803786075142</v>
      </c>
    </row>
    <row r="65" spans="1:10" s="110" customFormat="1" ht="14.45" customHeight="1" x14ac:dyDescent="0.2">
      <c r="A65" s="123"/>
      <c r="B65" s="124" t="s">
        <v>117</v>
      </c>
      <c r="C65" s="125">
        <v>21.064014857653337</v>
      </c>
      <c r="D65" s="143">
        <v>8960</v>
      </c>
      <c r="E65" s="144">
        <v>9389</v>
      </c>
      <c r="F65" s="144">
        <v>9310</v>
      </c>
      <c r="G65" s="144">
        <v>9387</v>
      </c>
      <c r="H65" s="145">
        <v>9138</v>
      </c>
      <c r="I65" s="143">
        <v>-178</v>
      </c>
      <c r="J65" s="146">
        <v>-1.9479098270956445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42200</v>
      </c>
      <c r="G11" s="114">
        <v>43583</v>
      </c>
      <c r="H11" s="114">
        <v>43809</v>
      </c>
      <c r="I11" s="114">
        <v>43995</v>
      </c>
      <c r="J11" s="140">
        <v>43127</v>
      </c>
      <c r="K11" s="114">
        <v>-927</v>
      </c>
      <c r="L11" s="116">
        <v>-2.1494655320332972</v>
      </c>
    </row>
    <row r="12" spans="1:17" s="110" customFormat="1" ht="24" customHeight="1" x14ac:dyDescent="0.2">
      <c r="A12" s="604" t="s">
        <v>185</v>
      </c>
      <c r="B12" s="605"/>
      <c r="C12" s="605"/>
      <c r="D12" s="606"/>
      <c r="E12" s="113">
        <v>39.905213270142177</v>
      </c>
      <c r="F12" s="115">
        <v>16840</v>
      </c>
      <c r="G12" s="114">
        <v>17346</v>
      </c>
      <c r="H12" s="114">
        <v>17351</v>
      </c>
      <c r="I12" s="114">
        <v>17338</v>
      </c>
      <c r="J12" s="140">
        <v>16916</v>
      </c>
      <c r="K12" s="114">
        <v>-76</v>
      </c>
      <c r="L12" s="116">
        <v>-0.44927878931189408</v>
      </c>
    </row>
    <row r="13" spans="1:17" s="110" customFormat="1" ht="15" customHeight="1" x14ac:dyDescent="0.2">
      <c r="A13" s="120"/>
      <c r="B13" s="612" t="s">
        <v>107</v>
      </c>
      <c r="C13" s="612"/>
      <c r="E13" s="113">
        <v>60.094786729857823</v>
      </c>
      <c r="F13" s="115">
        <v>25360</v>
      </c>
      <c r="G13" s="114">
        <v>26237</v>
      </c>
      <c r="H13" s="114">
        <v>26458</v>
      </c>
      <c r="I13" s="114">
        <v>26657</v>
      </c>
      <c r="J13" s="140">
        <v>26211</v>
      </c>
      <c r="K13" s="114">
        <v>-851</v>
      </c>
      <c r="L13" s="116">
        <v>-3.2467284727786043</v>
      </c>
    </row>
    <row r="14" spans="1:17" s="110" customFormat="1" ht="22.5" customHeight="1" x14ac:dyDescent="0.2">
      <c r="A14" s="604" t="s">
        <v>186</v>
      </c>
      <c r="B14" s="605"/>
      <c r="C14" s="605"/>
      <c r="D14" s="606"/>
      <c r="E14" s="113">
        <v>14.59478672985782</v>
      </c>
      <c r="F14" s="115">
        <v>6159</v>
      </c>
      <c r="G14" s="114">
        <v>6486</v>
      </c>
      <c r="H14" s="114">
        <v>6546</v>
      </c>
      <c r="I14" s="114">
        <v>6753</v>
      </c>
      <c r="J14" s="140">
        <v>6396</v>
      </c>
      <c r="K14" s="114">
        <v>-237</v>
      </c>
      <c r="L14" s="116">
        <v>-3.7054409005628517</v>
      </c>
    </row>
    <row r="15" spans="1:17" s="110" customFormat="1" ht="15" customHeight="1" x14ac:dyDescent="0.2">
      <c r="A15" s="120"/>
      <c r="B15" s="119"/>
      <c r="C15" s="258" t="s">
        <v>106</v>
      </c>
      <c r="E15" s="113">
        <v>48.692969637928236</v>
      </c>
      <c r="F15" s="115">
        <v>2999</v>
      </c>
      <c r="G15" s="114">
        <v>3172</v>
      </c>
      <c r="H15" s="114">
        <v>3154</v>
      </c>
      <c r="I15" s="114">
        <v>3247</v>
      </c>
      <c r="J15" s="140">
        <v>3068</v>
      </c>
      <c r="K15" s="114">
        <v>-69</v>
      </c>
      <c r="L15" s="116">
        <v>-2.2490221642764014</v>
      </c>
    </row>
    <row r="16" spans="1:17" s="110" customFormat="1" ht="15" customHeight="1" x14ac:dyDescent="0.2">
      <c r="A16" s="120"/>
      <c r="B16" s="119"/>
      <c r="C16" s="258" t="s">
        <v>107</v>
      </c>
      <c r="E16" s="113">
        <v>51.307030362071764</v>
      </c>
      <c r="F16" s="115">
        <v>3160</v>
      </c>
      <c r="G16" s="114">
        <v>3314</v>
      </c>
      <c r="H16" s="114">
        <v>3392</v>
      </c>
      <c r="I16" s="114">
        <v>3506</v>
      </c>
      <c r="J16" s="140">
        <v>3328</v>
      </c>
      <c r="K16" s="114">
        <v>-168</v>
      </c>
      <c r="L16" s="116">
        <v>-5.0480769230769234</v>
      </c>
    </row>
    <row r="17" spans="1:12" s="110" customFormat="1" ht="15" customHeight="1" x14ac:dyDescent="0.2">
      <c r="A17" s="120"/>
      <c r="B17" s="121" t="s">
        <v>109</v>
      </c>
      <c r="C17" s="258"/>
      <c r="E17" s="113">
        <v>52.419431279620852</v>
      </c>
      <c r="F17" s="115">
        <v>22121</v>
      </c>
      <c r="G17" s="114">
        <v>22993</v>
      </c>
      <c r="H17" s="114">
        <v>23190</v>
      </c>
      <c r="I17" s="114">
        <v>23213</v>
      </c>
      <c r="J17" s="140">
        <v>22994</v>
      </c>
      <c r="K17" s="114">
        <v>-873</v>
      </c>
      <c r="L17" s="116">
        <v>-3.796642602418022</v>
      </c>
    </row>
    <row r="18" spans="1:12" s="110" customFormat="1" ht="15" customHeight="1" x14ac:dyDescent="0.2">
      <c r="A18" s="120"/>
      <c r="B18" s="119"/>
      <c r="C18" s="258" t="s">
        <v>106</v>
      </c>
      <c r="E18" s="113">
        <v>36.341033407169661</v>
      </c>
      <c r="F18" s="115">
        <v>8039</v>
      </c>
      <c r="G18" s="114">
        <v>8293</v>
      </c>
      <c r="H18" s="114">
        <v>8318</v>
      </c>
      <c r="I18" s="114">
        <v>8233</v>
      </c>
      <c r="J18" s="140">
        <v>8121</v>
      </c>
      <c r="K18" s="114">
        <v>-82</v>
      </c>
      <c r="L18" s="116">
        <v>-1.0097278660263513</v>
      </c>
    </row>
    <row r="19" spans="1:12" s="110" customFormat="1" ht="15" customHeight="1" x14ac:dyDescent="0.2">
      <c r="A19" s="120"/>
      <c r="B19" s="119"/>
      <c r="C19" s="258" t="s">
        <v>107</v>
      </c>
      <c r="E19" s="113">
        <v>63.658966592830339</v>
      </c>
      <c r="F19" s="115">
        <v>14082</v>
      </c>
      <c r="G19" s="114">
        <v>14700</v>
      </c>
      <c r="H19" s="114">
        <v>14872</v>
      </c>
      <c r="I19" s="114">
        <v>14980</v>
      </c>
      <c r="J19" s="140">
        <v>14873</v>
      </c>
      <c r="K19" s="114">
        <v>-791</v>
      </c>
      <c r="L19" s="116">
        <v>-5.3183621327237276</v>
      </c>
    </row>
    <row r="20" spans="1:12" s="110" customFormat="1" ht="15" customHeight="1" x14ac:dyDescent="0.2">
      <c r="A20" s="120"/>
      <c r="B20" s="121" t="s">
        <v>110</v>
      </c>
      <c r="C20" s="258"/>
      <c r="E20" s="113">
        <v>18.251184834123222</v>
      </c>
      <c r="F20" s="115">
        <v>7702</v>
      </c>
      <c r="G20" s="114">
        <v>7785</v>
      </c>
      <c r="H20" s="114">
        <v>7771</v>
      </c>
      <c r="I20" s="114">
        <v>7765</v>
      </c>
      <c r="J20" s="140">
        <v>7587</v>
      </c>
      <c r="K20" s="114">
        <v>115</v>
      </c>
      <c r="L20" s="116">
        <v>1.5157506260709108</v>
      </c>
    </row>
    <row r="21" spans="1:12" s="110" customFormat="1" ht="15" customHeight="1" x14ac:dyDescent="0.2">
      <c r="A21" s="120"/>
      <c r="B21" s="119"/>
      <c r="C21" s="258" t="s">
        <v>106</v>
      </c>
      <c r="E21" s="113">
        <v>33.913269280706309</v>
      </c>
      <c r="F21" s="115">
        <v>2612</v>
      </c>
      <c r="G21" s="114">
        <v>2661</v>
      </c>
      <c r="H21" s="114">
        <v>2650</v>
      </c>
      <c r="I21" s="114">
        <v>2638</v>
      </c>
      <c r="J21" s="140">
        <v>2561</v>
      </c>
      <c r="K21" s="114">
        <v>51</v>
      </c>
      <c r="L21" s="116">
        <v>1.9914096056228037</v>
      </c>
    </row>
    <row r="22" spans="1:12" s="110" customFormat="1" ht="15" customHeight="1" x14ac:dyDescent="0.2">
      <c r="A22" s="120"/>
      <c r="B22" s="119"/>
      <c r="C22" s="258" t="s">
        <v>107</v>
      </c>
      <c r="E22" s="113">
        <v>66.086730719293683</v>
      </c>
      <c r="F22" s="115">
        <v>5090</v>
      </c>
      <c r="G22" s="114">
        <v>5124</v>
      </c>
      <c r="H22" s="114">
        <v>5121</v>
      </c>
      <c r="I22" s="114">
        <v>5127</v>
      </c>
      <c r="J22" s="140">
        <v>5026</v>
      </c>
      <c r="K22" s="114">
        <v>64</v>
      </c>
      <c r="L22" s="116">
        <v>1.2733784321528054</v>
      </c>
    </row>
    <row r="23" spans="1:12" s="110" customFormat="1" ht="15" customHeight="1" x14ac:dyDescent="0.2">
      <c r="A23" s="120"/>
      <c r="B23" s="121" t="s">
        <v>111</v>
      </c>
      <c r="C23" s="258"/>
      <c r="E23" s="113">
        <v>14.734597156398104</v>
      </c>
      <c r="F23" s="115">
        <v>6218</v>
      </c>
      <c r="G23" s="114">
        <v>6319</v>
      </c>
      <c r="H23" s="114">
        <v>6302</v>
      </c>
      <c r="I23" s="114">
        <v>6264</v>
      </c>
      <c r="J23" s="140">
        <v>6150</v>
      </c>
      <c r="K23" s="114">
        <v>68</v>
      </c>
      <c r="L23" s="116">
        <v>1.1056910569105691</v>
      </c>
    </row>
    <row r="24" spans="1:12" s="110" customFormat="1" ht="15" customHeight="1" x14ac:dyDescent="0.2">
      <c r="A24" s="120"/>
      <c r="B24" s="119"/>
      <c r="C24" s="258" t="s">
        <v>106</v>
      </c>
      <c r="E24" s="113">
        <v>51.302669668703764</v>
      </c>
      <c r="F24" s="115">
        <v>3190</v>
      </c>
      <c r="G24" s="114">
        <v>3220</v>
      </c>
      <c r="H24" s="114">
        <v>3229</v>
      </c>
      <c r="I24" s="114">
        <v>3220</v>
      </c>
      <c r="J24" s="140">
        <v>3166</v>
      </c>
      <c r="K24" s="114">
        <v>24</v>
      </c>
      <c r="L24" s="116">
        <v>0.75805432722678456</v>
      </c>
    </row>
    <row r="25" spans="1:12" s="110" customFormat="1" ht="15" customHeight="1" x14ac:dyDescent="0.2">
      <c r="A25" s="120"/>
      <c r="B25" s="119"/>
      <c r="C25" s="258" t="s">
        <v>107</v>
      </c>
      <c r="E25" s="113">
        <v>48.697330331296236</v>
      </c>
      <c r="F25" s="115">
        <v>3028</v>
      </c>
      <c r="G25" s="114">
        <v>3099</v>
      </c>
      <c r="H25" s="114">
        <v>3073</v>
      </c>
      <c r="I25" s="114">
        <v>3044</v>
      </c>
      <c r="J25" s="140">
        <v>2984</v>
      </c>
      <c r="K25" s="114">
        <v>44</v>
      </c>
      <c r="L25" s="116">
        <v>1.4745308310991958</v>
      </c>
    </row>
    <row r="26" spans="1:12" s="110" customFormat="1" ht="15" customHeight="1" x14ac:dyDescent="0.2">
      <c r="A26" s="120"/>
      <c r="C26" s="121" t="s">
        <v>187</v>
      </c>
      <c r="D26" s="110" t="s">
        <v>188</v>
      </c>
      <c r="E26" s="113">
        <v>1.2227488151658767</v>
      </c>
      <c r="F26" s="115">
        <v>516</v>
      </c>
      <c r="G26" s="114">
        <v>518</v>
      </c>
      <c r="H26" s="114">
        <v>563</v>
      </c>
      <c r="I26" s="114">
        <v>524</v>
      </c>
      <c r="J26" s="140">
        <v>493</v>
      </c>
      <c r="K26" s="114">
        <v>23</v>
      </c>
      <c r="L26" s="116">
        <v>4.6653144016227177</v>
      </c>
    </row>
    <row r="27" spans="1:12" s="110" customFormat="1" ht="15" customHeight="1" x14ac:dyDescent="0.2">
      <c r="A27" s="120"/>
      <c r="B27" s="119"/>
      <c r="D27" s="259" t="s">
        <v>106</v>
      </c>
      <c r="E27" s="113">
        <v>45.736434108527135</v>
      </c>
      <c r="F27" s="115">
        <v>236</v>
      </c>
      <c r="G27" s="114">
        <v>225</v>
      </c>
      <c r="H27" s="114">
        <v>266</v>
      </c>
      <c r="I27" s="114">
        <v>242</v>
      </c>
      <c r="J27" s="140">
        <v>235</v>
      </c>
      <c r="K27" s="114">
        <v>1</v>
      </c>
      <c r="L27" s="116">
        <v>0.42553191489361702</v>
      </c>
    </row>
    <row r="28" spans="1:12" s="110" customFormat="1" ht="15" customHeight="1" x14ac:dyDescent="0.2">
      <c r="A28" s="120"/>
      <c r="B28" s="119"/>
      <c r="D28" s="259" t="s">
        <v>107</v>
      </c>
      <c r="E28" s="113">
        <v>54.263565891472865</v>
      </c>
      <c r="F28" s="115">
        <v>280</v>
      </c>
      <c r="G28" s="114">
        <v>293</v>
      </c>
      <c r="H28" s="114">
        <v>297</v>
      </c>
      <c r="I28" s="114">
        <v>282</v>
      </c>
      <c r="J28" s="140">
        <v>258</v>
      </c>
      <c r="K28" s="114">
        <v>22</v>
      </c>
      <c r="L28" s="116">
        <v>8.5271317829457356</v>
      </c>
    </row>
    <row r="29" spans="1:12" s="110" customFormat="1" ht="24" customHeight="1" x14ac:dyDescent="0.2">
      <c r="A29" s="604" t="s">
        <v>189</v>
      </c>
      <c r="B29" s="605"/>
      <c r="C29" s="605"/>
      <c r="D29" s="606"/>
      <c r="E29" s="113">
        <v>76.954976303317537</v>
      </c>
      <c r="F29" s="115">
        <v>32475</v>
      </c>
      <c r="G29" s="114">
        <v>33498</v>
      </c>
      <c r="H29" s="114">
        <v>33690</v>
      </c>
      <c r="I29" s="114">
        <v>33908</v>
      </c>
      <c r="J29" s="140">
        <v>33158</v>
      </c>
      <c r="K29" s="114">
        <v>-683</v>
      </c>
      <c r="L29" s="116">
        <v>-2.0598347306833946</v>
      </c>
    </row>
    <row r="30" spans="1:12" s="110" customFormat="1" ht="15" customHeight="1" x14ac:dyDescent="0.2">
      <c r="A30" s="120"/>
      <c r="B30" s="119"/>
      <c r="C30" s="258" t="s">
        <v>106</v>
      </c>
      <c r="E30" s="113">
        <v>39.550423402617398</v>
      </c>
      <c r="F30" s="115">
        <v>12844</v>
      </c>
      <c r="G30" s="114">
        <v>13167</v>
      </c>
      <c r="H30" s="114">
        <v>13162</v>
      </c>
      <c r="I30" s="114">
        <v>13196</v>
      </c>
      <c r="J30" s="140">
        <v>12838</v>
      </c>
      <c r="K30" s="114">
        <v>6</v>
      </c>
      <c r="L30" s="116">
        <v>4.673625175260944E-2</v>
      </c>
    </row>
    <row r="31" spans="1:12" s="110" customFormat="1" ht="15" customHeight="1" x14ac:dyDescent="0.2">
      <c r="A31" s="120"/>
      <c r="B31" s="119"/>
      <c r="C31" s="258" t="s">
        <v>107</v>
      </c>
      <c r="E31" s="113">
        <v>60.449576597382602</v>
      </c>
      <c r="F31" s="115">
        <v>19631</v>
      </c>
      <c r="G31" s="114">
        <v>20331</v>
      </c>
      <c r="H31" s="114">
        <v>20528</v>
      </c>
      <c r="I31" s="114">
        <v>20712</v>
      </c>
      <c r="J31" s="140">
        <v>20320</v>
      </c>
      <c r="K31" s="114">
        <v>-689</v>
      </c>
      <c r="L31" s="116">
        <v>-3.390748031496063</v>
      </c>
    </row>
    <row r="32" spans="1:12" s="110" customFormat="1" ht="15" customHeight="1" x14ac:dyDescent="0.2">
      <c r="A32" s="120"/>
      <c r="B32" s="119" t="s">
        <v>117</v>
      </c>
      <c r="C32" s="258"/>
      <c r="E32" s="113">
        <v>22.770142180094787</v>
      </c>
      <c r="F32" s="114">
        <v>9609</v>
      </c>
      <c r="G32" s="114">
        <v>9968</v>
      </c>
      <c r="H32" s="114">
        <v>10000</v>
      </c>
      <c r="I32" s="114">
        <v>9971</v>
      </c>
      <c r="J32" s="140">
        <v>9865</v>
      </c>
      <c r="K32" s="114">
        <v>-256</v>
      </c>
      <c r="L32" s="116">
        <v>-2.5950329447541813</v>
      </c>
    </row>
    <row r="33" spans="1:12" s="110" customFormat="1" ht="15" customHeight="1" x14ac:dyDescent="0.2">
      <c r="A33" s="120"/>
      <c r="B33" s="119"/>
      <c r="C33" s="258" t="s">
        <v>106</v>
      </c>
      <c r="E33" s="113">
        <v>41.232178166302425</v>
      </c>
      <c r="F33" s="114">
        <v>3962</v>
      </c>
      <c r="G33" s="114">
        <v>4141</v>
      </c>
      <c r="H33" s="114">
        <v>4149</v>
      </c>
      <c r="I33" s="114">
        <v>4105</v>
      </c>
      <c r="J33" s="140">
        <v>4044</v>
      </c>
      <c r="K33" s="114">
        <v>-82</v>
      </c>
      <c r="L33" s="116">
        <v>-2.0276953511374876</v>
      </c>
    </row>
    <row r="34" spans="1:12" s="110" customFormat="1" ht="15" customHeight="1" x14ac:dyDescent="0.2">
      <c r="A34" s="120"/>
      <c r="B34" s="119"/>
      <c r="C34" s="258" t="s">
        <v>107</v>
      </c>
      <c r="E34" s="113">
        <v>58.767821833697575</v>
      </c>
      <c r="F34" s="114">
        <v>5647</v>
      </c>
      <c r="G34" s="114">
        <v>5827</v>
      </c>
      <c r="H34" s="114">
        <v>5851</v>
      </c>
      <c r="I34" s="114">
        <v>5866</v>
      </c>
      <c r="J34" s="140">
        <v>5821</v>
      </c>
      <c r="K34" s="114">
        <v>-174</v>
      </c>
      <c r="L34" s="116">
        <v>-2.9891771173337913</v>
      </c>
    </row>
    <row r="35" spans="1:12" s="110" customFormat="1" ht="24" customHeight="1" x14ac:dyDescent="0.2">
      <c r="A35" s="604" t="s">
        <v>192</v>
      </c>
      <c r="B35" s="605"/>
      <c r="C35" s="605"/>
      <c r="D35" s="606"/>
      <c r="E35" s="113">
        <v>21.625592417061611</v>
      </c>
      <c r="F35" s="114">
        <v>9126</v>
      </c>
      <c r="G35" s="114">
        <v>9489</v>
      </c>
      <c r="H35" s="114">
        <v>9596</v>
      </c>
      <c r="I35" s="114">
        <v>9782</v>
      </c>
      <c r="J35" s="114">
        <v>9390</v>
      </c>
      <c r="K35" s="318">
        <v>-264</v>
      </c>
      <c r="L35" s="319">
        <v>-2.8115015974440896</v>
      </c>
    </row>
    <row r="36" spans="1:12" s="110" customFormat="1" ht="15" customHeight="1" x14ac:dyDescent="0.2">
      <c r="A36" s="120"/>
      <c r="B36" s="119"/>
      <c r="C36" s="258" t="s">
        <v>106</v>
      </c>
      <c r="E36" s="113">
        <v>41.211921981152749</v>
      </c>
      <c r="F36" s="114">
        <v>3761</v>
      </c>
      <c r="G36" s="114">
        <v>3939</v>
      </c>
      <c r="H36" s="114">
        <v>3938</v>
      </c>
      <c r="I36" s="114">
        <v>4018</v>
      </c>
      <c r="J36" s="114">
        <v>3798</v>
      </c>
      <c r="K36" s="318">
        <v>-37</v>
      </c>
      <c r="L36" s="116">
        <v>-0.97419694576092686</v>
      </c>
    </row>
    <row r="37" spans="1:12" s="110" customFormat="1" ht="15" customHeight="1" x14ac:dyDescent="0.2">
      <c r="A37" s="120"/>
      <c r="B37" s="119"/>
      <c r="C37" s="258" t="s">
        <v>107</v>
      </c>
      <c r="E37" s="113">
        <v>58.788078018847251</v>
      </c>
      <c r="F37" s="114">
        <v>5365</v>
      </c>
      <c r="G37" s="114">
        <v>5550</v>
      </c>
      <c r="H37" s="114">
        <v>5658</v>
      </c>
      <c r="I37" s="114">
        <v>5764</v>
      </c>
      <c r="J37" s="140">
        <v>5592</v>
      </c>
      <c r="K37" s="114">
        <v>-227</v>
      </c>
      <c r="L37" s="116">
        <v>-4.0593705293276106</v>
      </c>
    </row>
    <row r="38" spans="1:12" s="110" customFormat="1" ht="15" customHeight="1" x14ac:dyDescent="0.2">
      <c r="A38" s="120"/>
      <c r="B38" s="119" t="s">
        <v>329</v>
      </c>
      <c r="C38" s="258"/>
      <c r="E38" s="113">
        <v>55.355450236966824</v>
      </c>
      <c r="F38" s="114">
        <v>23360</v>
      </c>
      <c r="G38" s="114">
        <v>23955</v>
      </c>
      <c r="H38" s="114">
        <v>24069</v>
      </c>
      <c r="I38" s="114">
        <v>24015</v>
      </c>
      <c r="J38" s="140">
        <v>23634</v>
      </c>
      <c r="K38" s="114">
        <v>-274</v>
      </c>
      <c r="L38" s="116">
        <v>-1.1593467039011593</v>
      </c>
    </row>
    <row r="39" spans="1:12" s="110" customFormat="1" ht="15" customHeight="1" x14ac:dyDescent="0.2">
      <c r="A39" s="120"/>
      <c r="B39" s="119"/>
      <c r="C39" s="258" t="s">
        <v>106</v>
      </c>
      <c r="E39" s="113">
        <v>40.149828767123289</v>
      </c>
      <c r="F39" s="115">
        <v>9379</v>
      </c>
      <c r="G39" s="114">
        <v>9593</v>
      </c>
      <c r="H39" s="114">
        <v>9613</v>
      </c>
      <c r="I39" s="114">
        <v>9530</v>
      </c>
      <c r="J39" s="140">
        <v>9385</v>
      </c>
      <c r="K39" s="114">
        <v>-6</v>
      </c>
      <c r="L39" s="116">
        <v>-6.3931806073521572E-2</v>
      </c>
    </row>
    <row r="40" spans="1:12" s="110" customFormat="1" ht="15" customHeight="1" x14ac:dyDescent="0.2">
      <c r="A40" s="120"/>
      <c r="B40" s="119"/>
      <c r="C40" s="258" t="s">
        <v>107</v>
      </c>
      <c r="E40" s="113">
        <v>59.850171232876711</v>
      </c>
      <c r="F40" s="115">
        <v>13981</v>
      </c>
      <c r="G40" s="114">
        <v>14362</v>
      </c>
      <c r="H40" s="114">
        <v>14456</v>
      </c>
      <c r="I40" s="114">
        <v>14485</v>
      </c>
      <c r="J40" s="140">
        <v>14249</v>
      </c>
      <c r="K40" s="114">
        <v>-268</v>
      </c>
      <c r="L40" s="116">
        <v>-1.8808337427187873</v>
      </c>
    </row>
    <row r="41" spans="1:12" s="110" customFormat="1" ht="15" customHeight="1" x14ac:dyDescent="0.2">
      <c r="A41" s="120"/>
      <c r="B41" s="320" t="s">
        <v>517</v>
      </c>
      <c r="C41" s="258"/>
      <c r="E41" s="113">
        <v>7.5876777251184837</v>
      </c>
      <c r="F41" s="115">
        <v>3202</v>
      </c>
      <c r="G41" s="114">
        <v>3312</v>
      </c>
      <c r="H41" s="114">
        <v>3234</v>
      </c>
      <c r="I41" s="114">
        <v>3208</v>
      </c>
      <c r="J41" s="140">
        <v>3029</v>
      </c>
      <c r="K41" s="114">
        <v>173</v>
      </c>
      <c r="L41" s="116">
        <v>5.7114559260482007</v>
      </c>
    </row>
    <row r="42" spans="1:12" s="110" customFormat="1" ht="15" customHeight="1" x14ac:dyDescent="0.2">
      <c r="A42" s="120"/>
      <c r="B42" s="119"/>
      <c r="C42" s="268" t="s">
        <v>106</v>
      </c>
      <c r="D42" s="182"/>
      <c r="E42" s="113">
        <v>46.064959400374768</v>
      </c>
      <c r="F42" s="115">
        <v>1475</v>
      </c>
      <c r="G42" s="114">
        <v>1512</v>
      </c>
      <c r="H42" s="114">
        <v>1465</v>
      </c>
      <c r="I42" s="114">
        <v>1459</v>
      </c>
      <c r="J42" s="140">
        <v>1381</v>
      </c>
      <c r="K42" s="114">
        <v>94</v>
      </c>
      <c r="L42" s="116">
        <v>6.8066618392469227</v>
      </c>
    </row>
    <row r="43" spans="1:12" s="110" customFormat="1" ht="15" customHeight="1" x14ac:dyDescent="0.2">
      <c r="A43" s="120"/>
      <c r="B43" s="119"/>
      <c r="C43" s="268" t="s">
        <v>107</v>
      </c>
      <c r="D43" s="182"/>
      <c r="E43" s="113">
        <v>53.935040599625232</v>
      </c>
      <c r="F43" s="115">
        <v>1727</v>
      </c>
      <c r="G43" s="114">
        <v>1800</v>
      </c>
      <c r="H43" s="114">
        <v>1769</v>
      </c>
      <c r="I43" s="114">
        <v>1749</v>
      </c>
      <c r="J43" s="140">
        <v>1648</v>
      </c>
      <c r="K43" s="114">
        <v>79</v>
      </c>
      <c r="L43" s="116">
        <v>4.7936893203883493</v>
      </c>
    </row>
    <row r="44" spans="1:12" s="110" customFormat="1" ht="15" customHeight="1" x14ac:dyDescent="0.2">
      <c r="A44" s="120"/>
      <c r="B44" s="119" t="s">
        <v>205</v>
      </c>
      <c r="C44" s="268"/>
      <c r="D44" s="182"/>
      <c r="E44" s="113">
        <v>15.431279620853081</v>
      </c>
      <c r="F44" s="115">
        <v>6512</v>
      </c>
      <c r="G44" s="114">
        <v>6827</v>
      </c>
      <c r="H44" s="114">
        <v>6910</v>
      </c>
      <c r="I44" s="114">
        <v>6990</v>
      </c>
      <c r="J44" s="140">
        <v>7074</v>
      </c>
      <c r="K44" s="114">
        <v>-562</v>
      </c>
      <c r="L44" s="116">
        <v>-7.9445858071812268</v>
      </c>
    </row>
    <row r="45" spans="1:12" s="110" customFormat="1" ht="15" customHeight="1" x14ac:dyDescent="0.2">
      <c r="A45" s="120"/>
      <c r="B45" s="119"/>
      <c r="C45" s="268" t="s">
        <v>106</v>
      </c>
      <c r="D45" s="182"/>
      <c r="E45" s="113">
        <v>34.167690417690416</v>
      </c>
      <c r="F45" s="115">
        <v>2225</v>
      </c>
      <c r="G45" s="114">
        <v>2302</v>
      </c>
      <c r="H45" s="114">
        <v>2335</v>
      </c>
      <c r="I45" s="114">
        <v>2331</v>
      </c>
      <c r="J45" s="140">
        <v>2352</v>
      </c>
      <c r="K45" s="114">
        <v>-127</v>
      </c>
      <c r="L45" s="116">
        <v>-5.399659863945578</v>
      </c>
    </row>
    <row r="46" spans="1:12" s="110" customFormat="1" ht="15" customHeight="1" x14ac:dyDescent="0.2">
      <c r="A46" s="123"/>
      <c r="B46" s="124"/>
      <c r="C46" s="260" t="s">
        <v>107</v>
      </c>
      <c r="D46" s="261"/>
      <c r="E46" s="125">
        <v>65.832309582309577</v>
      </c>
      <c r="F46" s="143">
        <v>4287</v>
      </c>
      <c r="G46" s="144">
        <v>4525</v>
      </c>
      <c r="H46" s="144">
        <v>4575</v>
      </c>
      <c r="I46" s="144">
        <v>4659</v>
      </c>
      <c r="J46" s="145">
        <v>4722</v>
      </c>
      <c r="K46" s="144">
        <v>-435</v>
      </c>
      <c r="L46" s="146">
        <v>-9.2121982210927573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42200</v>
      </c>
      <c r="E11" s="114">
        <v>43583</v>
      </c>
      <c r="F11" s="114">
        <v>43809</v>
      </c>
      <c r="G11" s="114">
        <v>43995</v>
      </c>
      <c r="H11" s="140">
        <v>43127</v>
      </c>
      <c r="I11" s="115">
        <v>-927</v>
      </c>
      <c r="J11" s="116">
        <v>-2.1494655320332972</v>
      </c>
    </row>
    <row r="12" spans="1:15" s="110" customFormat="1" ht="24.95" customHeight="1" x14ac:dyDescent="0.2">
      <c r="A12" s="193" t="s">
        <v>132</v>
      </c>
      <c r="B12" s="194" t="s">
        <v>133</v>
      </c>
      <c r="C12" s="113">
        <v>1.2582938388625593</v>
      </c>
      <c r="D12" s="115">
        <v>531</v>
      </c>
      <c r="E12" s="114">
        <v>516</v>
      </c>
      <c r="F12" s="114">
        <v>529</v>
      </c>
      <c r="G12" s="114">
        <v>553</v>
      </c>
      <c r="H12" s="140">
        <v>522</v>
      </c>
      <c r="I12" s="115">
        <v>9</v>
      </c>
      <c r="J12" s="116">
        <v>1.7241379310344827</v>
      </c>
    </row>
    <row r="13" spans="1:15" s="110" customFormat="1" ht="24.95" customHeight="1" x14ac:dyDescent="0.2">
      <c r="A13" s="193" t="s">
        <v>134</v>
      </c>
      <c r="B13" s="199" t="s">
        <v>214</v>
      </c>
      <c r="C13" s="113">
        <v>0.62322274881516593</v>
      </c>
      <c r="D13" s="115">
        <v>263</v>
      </c>
      <c r="E13" s="114">
        <v>255</v>
      </c>
      <c r="F13" s="114">
        <v>262</v>
      </c>
      <c r="G13" s="114">
        <v>261</v>
      </c>
      <c r="H13" s="140">
        <v>259</v>
      </c>
      <c r="I13" s="115">
        <v>4</v>
      </c>
      <c r="J13" s="116">
        <v>1.5444015444015444</v>
      </c>
    </row>
    <row r="14" spans="1:15" s="287" customFormat="1" ht="24.95" customHeight="1" x14ac:dyDescent="0.2">
      <c r="A14" s="193" t="s">
        <v>215</v>
      </c>
      <c r="B14" s="199" t="s">
        <v>137</v>
      </c>
      <c r="C14" s="113">
        <v>11.822274881516588</v>
      </c>
      <c r="D14" s="115">
        <v>4989</v>
      </c>
      <c r="E14" s="114">
        <v>5165</v>
      </c>
      <c r="F14" s="114">
        <v>5237</v>
      </c>
      <c r="G14" s="114">
        <v>5352</v>
      </c>
      <c r="H14" s="140">
        <v>5388</v>
      </c>
      <c r="I14" s="115">
        <v>-399</v>
      </c>
      <c r="J14" s="116">
        <v>-7.4053452115812917</v>
      </c>
      <c r="K14" s="110"/>
      <c r="L14" s="110"/>
      <c r="M14" s="110"/>
      <c r="N14" s="110"/>
      <c r="O14" s="110"/>
    </row>
    <row r="15" spans="1:15" s="110" customFormat="1" ht="24.95" customHeight="1" x14ac:dyDescent="0.2">
      <c r="A15" s="193" t="s">
        <v>216</v>
      </c>
      <c r="B15" s="199" t="s">
        <v>217</v>
      </c>
      <c r="C15" s="113">
        <v>4.9004739336492893</v>
      </c>
      <c r="D15" s="115">
        <v>2068</v>
      </c>
      <c r="E15" s="114">
        <v>2133</v>
      </c>
      <c r="F15" s="114">
        <v>2112</v>
      </c>
      <c r="G15" s="114">
        <v>2152</v>
      </c>
      <c r="H15" s="140">
        <v>2119</v>
      </c>
      <c r="I15" s="115">
        <v>-51</v>
      </c>
      <c r="J15" s="116">
        <v>-2.4067956583294006</v>
      </c>
    </row>
    <row r="16" spans="1:15" s="287" customFormat="1" ht="24.95" customHeight="1" x14ac:dyDescent="0.2">
      <c r="A16" s="193" t="s">
        <v>218</v>
      </c>
      <c r="B16" s="199" t="s">
        <v>141</v>
      </c>
      <c r="C16" s="113">
        <v>5.6587677725118484</v>
      </c>
      <c r="D16" s="115">
        <v>2388</v>
      </c>
      <c r="E16" s="114">
        <v>2492</v>
      </c>
      <c r="F16" s="114">
        <v>2566</v>
      </c>
      <c r="G16" s="114">
        <v>2630</v>
      </c>
      <c r="H16" s="140">
        <v>2692</v>
      </c>
      <c r="I16" s="115">
        <v>-304</v>
      </c>
      <c r="J16" s="116">
        <v>-11.292719167904904</v>
      </c>
      <c r="K16" s="110"/>
      <c r="L16" s="110"/>
      <c r="M16" s="110"/>
      <c r="N16" s="110"/>
      <c r="O16" s="110"/>
    </row>
    <row r="17" spans="1:15" s="110" customFormat="1" ht="24.95" customHeight="1" x14ac:dyDescent="0.2">
      <c r="A17" s="193" t="s">
        <v>142</v>
      </c>
      <c r="B17" s="199" t="s">
        <v>220</v>
      </c>
      <c r="C17" s="113">
        <v>1.2630331753554502</v>
      </c>
      <c r="D17" s="115">
        <v>533</v>
      </c>
      <c r="E17" s="114">
        <v>540</v>
      </c>
      <c r="F17" s="114">
        <v>559</v>
      </c>
      <c r="G17" s="114">
        <v>570</v>
      </c>
      <c r="H17" s="140">
        <v>577</v>
      </c>
      <c r="I17" s="115">
        <v>-44</v>
      </c>
      <c r="J17" s="116">
        <v>-7.625649913344887</v>
      </c>
    </row>
    <row r="18" spans="1:15" s="287" customFormat="1" ht="24.95" customHeight="1" x14ac:dyDescent="0.2">
      <c r="A18" s="201" t="s">
        <v>144</v>
      </c>
      <c r="B18" s="202" t="s">
        <v>145</v>
      </c>
      <c r="C18" s="113">
        <v>5.3388625592417061</v>
      </c>
      <c r="D18" s="115">
        <v>2253</v>
      </c>
      <c r="E18" s="114">
        <v>2270</v>
      </c>
      <c r="F18" s="114">
        <v>2284</v>
      </c>
      <c r="G18" s="114">
        <v>2245</v>
      </c>
      <c r="H18" s="140">
        <v>2210</v>
      </c>
      <c r="I18" s="115">
        <v>43</v>
      </c>
      <c r="J18" s="116">
        <v>1.9457013574660633</v>
      </c>
      <c r="K18" s="110"/>
      <c r="L18" s="110"/>
      <c r="M18" s="110"/>
      <c r="N18" s="110"/>
      <c r="O18" s="110"/>
    </row>
    <row r="19" spans="1:15" s="110" customFormat="1" ht="24.95" customHeight="1" x14ac:dyDescent="0.2">
      <c r="A19" s="193" t="s">
        <v>146</v>
      </c>
      <c r="B19" s="199" t="s">
        <v>147</v>
      </c>
      <c r="C19" s="113">
        <v>17.092417061611375</v>
      </c>
      <c r="D19" s="115">
        <v>7213</v>
      </c>
      <c r="E19" s="114">
        <v>7471</v>
      </c>
      <c r="F19" s="114">
        <v>7381</v>
      </c>
      <c r="G19" s="114">
        <v>7395</v>
      </c>
      <c r="H19" s="140">
        <v>7260</v>
      </c>
      <c r="I19" s="115">
        <v>-47</v>
      </c>
      <c r="J19" s="116">
        <v>-0.64738292011019283</v>
      </c>
    </row>
    <row r="20" spans="1:15" s="287" customFormat="1" ht="24.95" customHeight="1" x14ac:dyDescent="0.2">
      <c r="A20" s="193" t="s">
        <v>148</v>
      </c>
      <c r="B20" s="199" t="s">
        <v>149</v>
      </c>
      <c r="C20" s="113">
        <v>2.8341232227488153</v>
      </c>
      <c r="D20" s="115">
        <v>1196</v>
      </c>
      <c r="E20" s="114">
        <v>1199</v>
      </c>
      <c r="F20" s="114">
        <v>1201</v>
      </c>
      <c r="G20" s="114">
        <v>1184</v>
      </c>
      <c r="H20" s="140">
        <v>1147</v>
      </c>
      <c r="I20" s="115">
        <v>49</v>
      </c>
      <c r="J20" s="116">
        <v>4.2720139494333047</v>
      </c>
      <c r="K20" s="110"/>
      <c r="L20" s="110"/>
      <c r="M20" s="110"/>
      <c r="N20" s="110"/>
      <c r="O20" s="110"/>
    </row>
    <row r="21" spans="1:15" s="110" customFormat="1" ht="24.95" customHeight="1" x14ac:dyDescent="0.2">
      <c r="A21" s="201" t="s">
        <v>150</v>
      </c>
      <c r="B21" s="202" t="s">
        <v>151</v>
      </c>
      <c r="C21" s="113">
        <v>8.9526066350710902</v>
      </c>
      <c r="D21" s="115">
        <v>3778</v>
      </c>
      <c r="E21" s="114">
        <v>4313</v>
      </c>
      <c r="F21" s="114">
        <v>4507</v>
      </c>
      <c r="G21" s="114">
        <v>4632</v>
      </c>
      <c r="H21" s="140">
        <v>4200</v>
      </c>
      <c r="I21" s="115">
        <v>-422</v>
      </c>
      <c r="J21" s="116">
        <v>-10.047619047619047</v>
      </c>
    </row>
    <row r="22" spans="1:15" s="110" customFormat="1" ht="24.95" customHeight="1" x14ac:dyDescent="0.2">
      <c r="A22" s="201" t="s">
        <v>152</v>
      </c>
      <c r="B22" s="199" t="s">
        <v>153</v>
      </c>
      <c r="C22" s="113">
        <v>1.5924170616113744</v>
      </c>
      <c r="D22" s="115">
        <v>672</v>
      </c>
      <c r="E22" s="114">
        <v>690</v>
      </c>
      <c r="F22" s="114">
        <v>675</v>
      </c>
      <c r="G22" s="114">
        <v>698</v>
      </c>
      <c r="H22" s="140">
        <v>659</v>
      </c>
      <c r="I22" s="115">
        <v>13</v>
      </c>
      <c r="J22" s="116">
        <v>1.9726858877086495</v>
      </c>
    </row>
    <row r="23" spans="1:15" s="110" customFormat="1" ht="24.95" customHeight="1" x14ac:dyDescent="0.2">
      <c r="A23" s="193" t="s">
        <v>154</v>
      </c>
      <c r="B23" s="199" t="s">
        <v>155</v>
      </c>
      <c r="C23" s="113">
        <v>0.8127962085308057</v>
      </c>
      <c r="D23" s="115">
        <v>343</v>
      </c>
      <c r="E23" s="114">
        <v>352</v>
      </c>
      <c r="F23" s="114">
        <v>343</v>
      </c>
      <c r="G23" s="114">
        <v>340</v>
      </c>
      <c r="H23" s="140">
        <v>335</v>
      </c>
      <c r="I23" s="115">
        <v>8</v>
      </c>
      <c r="J23" s="116">
        <v>2.3880597014925371</v>
      </c>
    </row>
    <row r="24" spans="1:15" s="110" customFormat="1" ht="24.95" customHeight="1" x14ac:dyDescent="0.2">
      <c r="A24" s="193" t="s">
        <v>156</v>
      </c>
      <c r="B24" s="199" t="s">
        <v>221</v>
      </c>
      <c r="C24" s="113">
        <v>7.6161137440758298</v>
      </c>
      <c r="D24" s="115">
        <v>3214</v>
      </c>
      <c r="E24" s="114">
        <v>3307</v>
      </c>
      <c r="F24" s="114">
        <v>3337</v>
      </c>
      <c r="G24" s="114">
        <v>3356</v>
      </c>
      <c r="H24" s="140">
        <v>3376</v>
      </c>
      <c r="I24" s="115">
        <v>-162</v>
      </c>
      <c r="J24" s="116">
        <v>-4.798578199052133</v>
      </c>
    </row>
    <row r="25" spans="1:15" s="110" customFormat="1" ht="24.95" customHeight="1" x14ac:dyDescent="0.2">
      <c r="A25" s="193" t="s">
        <v>222</v>
      </c>
      <c r="B25" s="204" t="s">
        <v>159</v>
      </c>
      <c r="C25" s="113">
        <v>18.310426540284361</v>
      </c>
      <c r="D25" s="115">
        <v>7727</v>
      </c>
      <c r="E25" s="114">
        <v>7890</v>
      </c>
      <c r="F25" s="114">
        <v>7968</v>
      </c>
      <c r="G25" s="114">
        <v>7839</v>
      </c>
      <c r="H25" s="140">
        <v>7792</v>
      </c>
      <c r="I25" s="115">
        <v>-65</v>
      </c>
      <c r="J25" s="116">
        <v>-0.83418891170431209</v>
      </c>
    </row>
    <row r="26" spans="1:15" s="110" customFormat="1" ht="24.95" customHeight="1" x14ac:dyDescent="0.2">
      <c r="A26" s="201">
        <v>782.78300000000002</v>
      </c>
      <c r="B26" s="203" t="s">
        <v>160</v>
      </c>
      <c r="C26" s="113">
        <v>0.26540284360189575</v>
      </c>
      <c r="D26" s="115">
        <v>112</v>
      </c>
      <c r="E26" s="114">
        <v>67</v>
      </c>
      <c r="F26" s="114">
        <v>63</v>
      </c>
      <c r="G26" s="114">
        <v>73</v>
      </c>
      <c r="H26" s="140">
        <v>64</v>
      </c>
      <c r="I26" s="115">
        <v>48</v>
      </c>
      <c r="J26" s="116">
        <v>75</v>
      </c>
    </row>
    <row r="27" spans="1:15" s="110" customFormat="1" ht="24.95" customHeight="1" x14ac:dyDescent="0.2">
      <c r="A27" s="193" t="s">
        <v>161</v>
      </c>
      <c r="B27" s="199" t="s">
        <v>162</v>
      </c>
      <c r="C27" s="113">
        <v>2.566350710900474</v>
      </c>
      <c r="D27" s="115">
        <v>1083</v>
      </c>
      <c r="E27" s="114">
        <v>1083</v>
      </c>
      <c r="F27" s="114">
        <v>1088</v>
      </c>
      <c r="G27" s="114">
        <v>1091</v>
      </c>
      <c r="H27" s="140">
        <v>1031</v>
      </c>
      <c r="I27" s="115">
        <v>52</v>
      </c>
      <c r="J27" s="116">
        <v>5.0436469447138697</v>
      </c>
    </row>
    <row r="28" spans="1:15" s="110" customFormat="1" ht="24.95" customHeight="1" x14ac:dyDescent="0.2">
      <c r="A28" s="193" t="s">
        <v>163</v>
      </c>
      <c r="B28" s="199" t="s">
        <v>164</v>
      </c>
      <c r="C28" s="113">
        <v>1.9905213270142179</v>
      </c>
      <c r="D28" s="115">
        <v>840</v>
      </c>
      <c r="E28" s="114">
        <v>838</v>
      </c>
      <c r="F28" s="114">
        <v>810</v>
      </c>
      <c r="G28" s="114">
        <v>804</v>
      </c>
      <c r="H28" s="140">
        <v>794</v>
      </c>
      <c r="I28" s="115">
        <v>46</v>
      </c>
      <c r="J28" s="116">
        <v>5.7934508816120909</v>
      </c>
    </row>
    <row r="29" spans="1:15" s="110" customFormat="1" ht="24.95" customHeight="1" x14ac:dyDescent="0.2">
      <c r="A29" s="193">
        <v>86</v>
      </c>
      <c r="B29" s="199" t="s">
        <v>165</v>
      </c>
      <c r="C29" s="113">
        <v>4.919431279620853</v>
      </c>
      <c r="D29" s="115">
        <v>2076</v>
      </c>
      <c r="E29" s="114">
        <v>2098</v>
      </c>
      <c r="F29" s="114">
        <v>2064</v>
      </c>
      <c r="G29" s="114">
        <v>2069</v>
      </c>
      <c r="H29" s="140">
        <v>2059</v>
      </c>
      <c r="I29" s="115">
        <v>17</v>
      </c>
      <c r="J29" s="116">
        <v>0.82564351627003396</v>
      </c>
    </row>
    <row r="30" spans="1:15" s="110" customFormat="1" ht="24.95" customHeight="1" x14ac:dyDescent="0.2">
      <c r="A30" s="193">
        <v>87.88</v>
      </c>
      <c r="B30" s="204" t="s">
        <v>166</v>
      </c>
      <c r="C30" s="113">
        <v>3.6848341232227488</v>
      </c>
      <c r="D30" s="115">
        <v>1555</v>
      </c>
      <c r="E30" s="114">
        <v>1488</v>
      </c>
      <c r="F30" s="114">
        <v>1501</v>
      </c>
      <c r="G30" s="114">
        <v>1481</v>
      </c>
      <c r="H30" s="140">
        <v>1467</v>
      </c>
      <c r="I30" s="115">
        <v>88</v>
      </c>
      <c r="J30" s="116">
        <v>5.9986366734832997</v>
      </c>
    </row>
    <row r="31" spans="1:15" s="110" customFormat="1" ht="24.95" customHeight="1" x14ac:dyDescent="0.2">
      <c r="A31" s="193" t="s">
        <v>167</v>
      </c>
      <c r="B31" s="199" t="s">
        <v>168</v>
      </c>
      <c r="C31" s="113">
        <v>10.317535545023697</v>
      </c>
      <c r="D31" s="115">
        <v>4354</v>
      </c>
      <c r="E31" s="114">
        <v>4581</v>
      </c>
      <c r="F31" s="114">
        <v>4559</v>
      </c>
      <c r="G31" s="114">
        <v>4622</v>
      </c>
      <c r="H31" s="140">
        <v>4564</v>
      </c>
      <c r="I31" s="115">
        <v>-210</v>
      </c>
      <c r="J31" s="116">
        <v>-4.6012269938650308</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1.2582938388625593</v>
      </c>
      <c r="D34" s="115">
        <v>531</v>
      </c>
      <c r="E34" s="114">
        <v>516</v>
      </c>
      <c r="F34" s="114">
        <v>529</v>
      </c>
      <c r="G34" s="114">
        <v>553</v>
      </c>
      <c r="H34" s="140">
        <v>522</v>
      </c>
      <c r="I34" s="115">
        <v>9</v>
      </c>
      <c r="J34" s="116">
        <v>1.7241379310344827</v>
      </c>
    </row>
    <row r="35" spans="1:10" s="110" customFormat="1" ht="24.95" customHeight="1" x14ac:dyDescent="0.2">
      <c r="A35" s="292" t="s">
        <v>171</v>
      </c>
      <c r="B35" s="293" t="s">
        <v>172</v>
      </c>
      <c r="C35" s="113">
        <v>17.784360189573459</v>
      </c>
      <c r="D35" s="115">
        <v>7505</v>
      </c>
      <c r="E35" s="114">
        <v>7690</v>
      </c>
      <c r="F35" s="114">
        <v>7783</v>
      </c>
      <c r="G35" s="114">
        <v>7858</v>
      </c>
      <c r="H35" s="140">
        <v>7857</v>
      </c>
      <c r="I35" s="115">
        <v>-352</v>
      </c>
      <c r="J35" s="116">
        <v>-4.4800814560264728</v>
      </c>
    </row>
    <row r="36" spans="1:10" s="110" customFormat="1" ht="24.95" customHeight="1" x14ac:dyDescent="0.2">
      <c r="A36" s="294" t="s">
        <v>173</v>
      </c>
      <c r="B36" s="295" t="s">
        <v>174</v>
      </c>
      <c r="C36" s="125">
        <v>80.954976303317537</v>
      </c>
      <c r="D36" s="143">
        <v>34163</v>
      </c>
      <c r="E36" s="144">
        <v>35377</v>
      </c>
      <c r="F36" s="144">
        <v>35497</v>
      </c>
      <c r="G36" s="144">
        <v>35584</v>
      </c>
      <c r="H36" s="145">
        <v>34748</v>
      </c>
      <c r="I36" s="143">
        <v>-585</v>
      </c>
      <c r="J36" s="146">
        <v>-1.6835501323817199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42200</v>
      </c>
      <c r="F11" s="264">
        <v>43583</v>
      </c>
      <c r="G11" s="264">
        <v>43809</v>
      </c>
      <c r="H11" s="264">
        <v>43995</v>
      </c>
      <c r="I11" s="265">
        <v>43127</v>
      </c>
      <c r="J11" s="263">
        <v>-927</v>
      </c>
      <c r="K11" s="266">
        <v>-2.1494655320332972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45.620853080568722</v>
      </c>
      <c r="E13" s="115">
        <v>19252</v>
      </c>
      <c r="F13" s="114">
        <v>19906</v>
      </c>
      <c r="G13" s="114">
        <v>20149</v>
      </c>
      <c r="H13" s="114">
        <v>20154</v>
      </c>
      <c r="I13" s="140">
        <v>19746</v>
      </c>
      <c r="J13" s="115">
        <v>-494</v>
      </c>
      <c r="K13" s="116">
        <v>-2.5017725108882813</v>
      </c>
    </row>
    <row r="14" spans="1:15" ht="15.95" customHeight="1" x14ac:dyDescent="0.2">
      <c r="A14" s="306" t="s">
        <v>230</v>
      </c>
      <c r="B14" s="307"/>
      <c r="C14" s="308"/>
      <c r="D14" s="113">
        <v>42.872037914691944</v>
      </c>
      <c r="E14" s="115">
        <v>18092</v>
      </c>
      <c r="F14" s="114">
        <v>18738</v>
      </c>
      <c r="G14" s="114">
        <v>18856</v>
      </c>
      <c r="H14" s="114">
        <v>18989</v>
      </c>
      <c r="I14" s="140">
        <v>18570</v>
      </c>
      <c r="J14" s="115">
        <v>-478</v>
      </c>
      <c r="K14" s="116">
        <v>-2.5740441572428647</v>
      </c>
    </row>
    <row r="15" spans="1:15" ht="15.95" customHeight="1" x14ac:dyDescent="0.2">
      <c r="A15" s="306" t="s">
        <v>231</v>
      </c>
      <c r="B15" s="307"/>
      <c r="C15" s="308"/>
      <c r="D15" s="113">
        <v>5.7630331753554502</v>
      </c>
      <c r="E15" s="115">
        <v>2432</v>
      </c>
      <c r="F15" s="114">
        <v>2476</v>
      </c>
      <c r="G15" s="114">
        <v>2404</v>
      </c>
      <c r="H15" s="114">
        <v>2392</v>
      </c>
      <c r="I15" s="140">
        <v>2396</v>
      </c>
      <c r="J15" s="115">
        <v>36</v>
      </c>
      <c r="K15" s="116">
        <v>1.5025041736227045</v>
      </c>
    </row>
    <row r="16" spans="1:15" ht="15.95" customHeight="1" x14ac:dyDescent="0.2">
      <c r="A16" s="306" t="s">
        <v>232</v>
      </c>
      <c r="B16" s="307"/>
      <c r="C16" s="308"/>
      <c r="D16" s="113">
        <v>2.4597156398104265</v>
      </c>
      <c r="E16" s="115">
        <v>1038</v>
      </c>
      <c r="F16" s="114">
        <v>1038</v>
      </c>
      <c r="G16" s="114">
        <v>999</v>
      </c>
      <c r="H16" s="114">
        <v>992</v>
      </c>
      <c r="I16" s="140">
        <v>990</v>
      </c>
      <c r="J16" s="115">
        <v>48</v>
      </c>
      <c r="K16" s="116">
        <v>4.8484848484848486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0.68009478672985779</v>
      </c>
      <c r="E18" s="115">
        <v>287</v>
      </c>
      <c r="F18" s="114">
        <v>285</v>
      </c>
      <c r="G18" s="114">
        <v>275</v>
      </c>
      <c r="H18" s="114">
        <v>284</v>
      </c>
      <c r="I18" s="140">
        <v>286</v>
      </c>
      <c r="J18" s="115">
        <v>1</v>
      </c>
      <c r="K18" s="116">
        <v>0.34965034965034963</v>
      </c>
    </row>
    <row r="19" spans="1:11" ht="14.1" customHeight="1" x14ac:dyDescent="0.2">
      <c r="A19" s="306" t="s">
        <v>235</v>
      </c>
      <c r="B19" s="307" t="s">
        <v>236</v>
      </c>
      <c r="C19" s="308"/>
      <c r="D19" s="113">
        <v>0.38151658767772512</v>
      </c>
      <c r="E19" s="115">
        <v>161</v>
      </c>
      <c r="F19" s="114">
        <v>162</v>
      </c>
      <c r="G19" s="114">
        <v>157</v>
      </c>
      <c r="H19" s="114">
        <v>160</v>
      </c>
      <c r="I19" s="140">
        <v>166</v>
      </c>
      <c r="J19" s="115">
        <v>-5</v>
      </c>
      <c r="K19" s="116">
        <v>-3.0120481927710845</v>
      </c>
    </row>
    <row r="20" spans="1:11" ht="14.1" customHeight="1" x14ac:dyDescent="0.2">
      <c r="A20" s="306">
        <v>12</v>
      </c>
      <c r="B20" s="307" t="s">
        <v>237</v>
      </c>
      <c r="C20" s="308"/>
      <c r="D20" s="113">
        <v>1.1327014218009479</v>
      </c>
      <c r="E20" s="115">
        <v>478</v>
      </c>
      <c r="F20" s="114">
        <v>511</v>
      </c>
      <c r="G20" s="114">
        <v>531</v>
      </c>
      <c r="H20" s="114">
        <v>537</v>
      </c>
      <c r="I20" s="140">
        <v>487</v>
      </c>
      <c r="J20" s="115">
        <v>-9</v>
      </c>
      <c r="K20" s="116">
        <v>-1.8480492813141685</v>
      </c>
    </row>
    <row r="21" spans="1:11" ht="14.1" customHeight="1" x14ac:dyDescent="0.2">
      <c r="A21" s="306">
        <v>21</v>
      </c>
      <c r="B21" s="307" t="s">
        <v>238</v>
      </c>
      <c r="C21" s="308"/>
      <c r="D21" s="113">
        <v>8.7677725118483416E-2</v>
      </c>
      <c r="E21" s="115">
        <v>37</v>
      </c>
      <c r="F21" s="114">
        <v>36</v>
      </c>
      <c r="G21" s="114">
        <v>34</v>
      </c>
      <c r="H21" s="114">
        <v>39</v>
      </c>
      <c r="I21" s="140">
        <v>48</v>
      </c>
      <c r="J21" s="115">
        <v>-11</v>
      </c>
      <c r="K21" s="116">
        <v>-22.916666666666668</v>
      </c>
    </row>
    <row r="22" spans="1:11" ht="14.1" customHeight="1" x14ac:dyDescent="0.2">
      <c r="A22" s="306">
        <v>22</v>
      </c>
      <c r="B22" s="307" t="s">
        <v>239</v>
      </c>
      <c r="C22" s="308"/>
      <c r="D22" s="113">
        <v>0.63033175355450233</v>
      </c>
      <c r="E22" s="115">
        <v>266</v>
      </c>
      <c r="F22" s="114">
        <v>268</v>
      </c>
      <c r="G22" s="114">
        <v>280</v>
      </c>
      <c r="H22" s="114">
        <v>298</v>
      </c>
      <c r="I22" s="140">
        <v>331</v>
      </c>
      <c r="J22" s="115">
        <v>-65</v>
      </c>
      <c r="K22" s="116">
        <v>-19.637462235649547</v>
      </c>
    </row>
    <row r="23" spans="1:11" ht="14.1" customHeight="1" x14ac:dyDescent="0.2">
      <c r="A23" s="306">
        <v>23</v>
      </c>
      <c r="B23" s="307" t="s">
        <v>240</v>
      </c>
      <c r="C23" s="308"/>
      <c r="D23" s="113">
        <v>0.78199052132701419</v>
      </c>
      <c r="E23" s="115">
        <v>330</v>
      </c>
      <c r="F23" s="114">
        <v>355</v>
      </c>
      <c r="G23" s="114">
        <v>372</v>
      </c>
      <c r="H23" s="114">
        <v>374</v>
      </c>
      <c r="I23" s="140">
        <v>374</v>
      </c>
      <c r="J23" s="115">
        <v>-44</v>
      </c>
      <c r="K23" s="116">
        <v>-11.764705882352942</v>
      </c>
    </row>
    <row r="24" spans="1:11" ht="14.1" customHeight="1" x14ac:dyDescent="0.2">
      <c r="A24" s="306">
        <v>24</v>
      </c>
      <c r="B24" s="307" t="s">
        <v>241</v>
      </c>
      <c r="C24" s="308"/>
      <c r="D24" s="113">
        <v>1.8341232227488151</v>
      </c>
      <c r="E24" s="115">
        <v>774</v>
      </c>
      <c r="F24" s="114">
        <v>839</v>
      </c>
      <c r="G24" s="114">
        <v>894</v>
      </c>
      <c r="H24" s="114">
        <v>945</v>
      </c>
      <c r="I24" s="140">
        <v>979</v>
      </c>
      <c r="J24" s="115">
        <v>-205</v>
      </c>
      <c r="K24" s="116">
        <v>-20.939734422880491</v>
      </c>
    </row>
    <row r="25" spans="1:11" ht="14.1" customHeight="1" x14ac:dyDescent="0.2">
      <c r="A25" s="306">
        <v>25</v>
      </c>
      <c r="B25" s="307" t="s">
        <v>242</v>
      </c>
      <c r="C25" s="308"/>
      <c r="D25" s="113">
        <v>2.2843601895734595</v>
      </c>
      <c r="E25" s="115">
        <v>964</v>
      </c>
      <c r="F25" s="114">
        <v>991</v>
      </c>
      <c r="G25" s="114">
        <v>991</v>
      </c>
      <c r="H25" s="114">
        <v>1009</v>
      </c>
      <c r="I25" s="140">
        <v>1011</v>
      </c>
      <c r="J25" s="115">
        <v>-47</v>
      </c>
      <c r="K25" s="116">
        <v>-4.6488625123639959</v>
      </c>
    </row>
    <row r="26" spans="1:11" ht="14.1" customHeight="1" x14ac:dyDescent="0.2">
      <c r="A26" s="306">
        <v>26</v>
      </c>
      <c r="B26" s="307" t="s">
        <v>243</v>
      </c>
      <c r="C26" s="308"/>
      <c r="D26" s="113">
        <v>0.96445497630331756</v>
      </c>
      <c r="E26" s="115">
        <v>407</v>
      </c>
      <c r="F26" s="114">
        <v>416</v>
      </c>
      <c r="G26" s="114">
        <v>416</v>
      </c>
      <c r="H26" s="114">
        <v>428</v>
      </c>
      <c r="I26" s="140">
        <v>421</v>
      </c>
      <c r="J26" s="115">
        <v>-14</v>
      </c>
      <c r="K26" s="116">
        <v>-3.3254156769596199</v>
      </c>
    </row>
    <row r="27" spans="1:11" ht="14.1" customHeight="1" x14ac:dyDescent="0.2">
      <c r="A27" s="306">
        <v>27</v>
      </c>
      <c r="B27" s="307" t="s">
        <v>244</v>
      </c>
      <c r="C27" s="308"/>
      <c r="D27" s="113">
        <v>0.6018957345971564</v>
      </c>
      <c r="E27" s="115">
        <v>254</v>
      </c>
      <c r="F27" s="114">
        <v>271</v>
      </c>
      <c r="G27" s="114">
        <v>281</v>
      </c>
      <c r="H27" s="114">
        <v>303</v>
      </c>
      <c r="I27" s="140">
        <v>320</v>
      </c>
      <c r="J27" s="115">
        <v>-66</v>
      </c>
      <c r="K27" s="116">
        <v>-20.625</v>
      </c>
    </row>
    <row r="28" spans="1:11" ht="14.1" customHeight="1" x14ac:dyDescent="0.2">
      <c r="A28" s="306">
        <v>28</v>
      </c>
      <c r="B28" s="307" t="s">
        <v>245</v>
      </c>
      <c r="C28" s="308"/>
      <c r="D28" s="113">
        <v>0.36255924170616116</v>
      </c>
      <c r="E28" s="115">
        <v>153</v>
      </c>
      <c r="F28" s="114">
        <v>155</v>
      </c>
      <c r="G28" s="114">
        <v>154</v>
      </c>
      <c r="H28" s="114">
        <v>157</v>
      </c>
      <c r="I28" s="140">
        <v>154</v>
      </c>
      <c r="J28" s="115">
        <v>-1</v>
      </c>
      <c r="K28" s="116">
        <v>-0.64935064935064934</v>
      </c>
    </row>
    <row r="29" spans="1:11" ht="14.1" customHeight="1" x14ac:dyDescent="0.2">
      <c r="A29" s="306">
        <v>29</v>
      </c>
      <c r="B29" s="307" t="s">
        <v>246</v>
      </c>
      <c r="C29" s="308"/>
      <c r="D29" s="113">
        <v>3.080568720379147</v>
      </c>
      <c r="E29" s="115">
        <v>1300</v>
      </c>
      <c r="F29" s="114">
        <v>1416</v>
      </c>
      <c r="G29" s="114">
        <v>1436</v>
      </c>
      <c r="H29" s="114">
        <v>1472</v>
      </c>
      <c r="I29" s="140">
        <v>1367</v>
      </c>
      <c r="J29" s="115">
        <v>-67</v>
      </c>
      <c r="K29" s="116">
        <v>-4.9012435991221652</v>
      </c>
    </row>
    <row r="30" spans="1:11" ht="14.1" customHeight="1" x14ac:dyDescent="0.2">
      <c r="A30" s="306" t="s">
        <v>247</v>
      </c>
      <c r="B30" s="307" t="s">
        <v>248</v>
      </c>
      <c r="C30" s="308"/>
      <c r="D30" s="113">
        <v>0.56872037914691942</v>
      </c>
      <c r="E30" s="115">
        <v>240</v>
      </c>
      <c r="F30" s="114">
        <v>255</v>
      </c>
      <c r="G30" s="114">
        <v>255</v>
      </c>
      <c r="H30" s="114">
        <v>271</v>
      </c>
      <c r="I30" s="140">
        <v>270</v>
      </c>
      <c r="J30" s="115">
        <v>-30</v>
      </c>
      <c r="K30" s="116">
        <v>-11.111111111111111</v>
      </c>
    </row>
    <row r="31" spans="1:11" ht="14.1" customHeight="1" x14ac:dyDescent="0.2">
      <c r="A31" s="306" t="s">
        <v>249</v>
      </c>
      <c r="B31" s="307" t="s">
        <v>250</v>
      </c>
      <c r="C31" s="308"/>
      <c r="D31" s="113">
        <v>2.4928909952606637</v>
      </c>
      <c r="E31" s="115">
        <v>1052</v>
      </c>
      <c r="F31" s="114">
        <v>1151</v>
      </c>
      <c r="G31" s="114">
        <v>1167</v>
      </c>
      <c r="H31" s="114">
        <v>1192</v>
      </c>
      <c r="I31" s="140">
        <v>1087</v>
      </c>
      <c r="J31" s="115">
        <v>-35</v>
      </c>
      <c r="K31" s="116">
        <v>-3.2198712051517941</v>
      </c>
    </row>
    <row r="32" spans="1:11" ht="14.1" customHeight="1" x14ac:dyDescent="0.2">
      <c r="A32" s="306">
        <v>31</v>
      </c>
      <c r="B32" s="307" t="s">
        <v>251</v>
      </c>
      <c r="C32" s="308"/>
      <c r="D32" s="113">
        <v>0.21800947867298578</v>
      </c>
      <c r="E32" s="115">
        <v>92</v>
      </c>
      <c r="F32" s="114">
        <v>93</v>
      </c>
      <c r="G32" s="114">
        <v>90</v>
      </c>
      <c r="H32" s="114">
        <v>93</v>
      </c>
      <c r="I32" s="140">
        <v>96</v>
      </c>
      <c r="J32" s="115">
        <v>-4</v>
      </c>
      <c r="K32" s="116">
        <v>-4.166666666666667</v>
      </c>
    </row>
    <row r="33" spans="1:11" ht="14.1" customHeight="1" x14ac:dyDescent="0.2">
      <c r="A33" s="306">
        <v>32</v>
      </c>
      <c r="B33" s="307" t="s">
        <v>252</v>
      </c>
      <c r="C33" s="308"/>
      <c r="D33" s="113">
        <v>0.84834123222748814</v>
      </c>
      <c r="E33" s="115">
        <v>358</v>
      </c>
      <c r="F33" s="114">
        <v>355</v>
      </c>
      <c r="G33" s="114">
        <v>357</v>
      </c>
      <c r="H33" s="114">
        <v>348</v>
      </c>
      <c r="I33" s="140">
        <v>341</v>
      </c>
      <c r="J33" s="115">
        <v>17</v>
      </c>
      <c r="K33" s="116">
        <v>4.9853372434017595</v>
      </c>
    </row>
    <row r="34" spans="1:11" ht="14.1" customHeight="1" x14ac:dyDescent="0.2">
      <c r="A34" s="306">
        <v>33</v>
      </c>
      <c r="B34" s="307" t="s">
        <v>253</v>
      </c>
      <c r="C34" s="308"/>
      <c r="D34" s="113">
        <v>0.75355450236966826</v>
      </c>
      <c r="E34" s="115">
        <v>318</v>
      </c>
      <c r="F34" s="114">
        <v>320</v>
      </c>
      <c r="G34" s="114">
        <v>325</v>
      </c>
      <c r="H34" s="114">
        <v>311</v>
      </c>
      <c r="I34" s="140">
        <v>303</v>
      </c>
      <c r="J34" s="115">
        <v>15</v>
      </c>
      <c r="K34" s="116">
        <v>4.9504950495049505</v>
      </c>
    </row>
    <row r="35" spans="1:11" ht="14.1" customHeight="1" x14ac:dyDescent="0.2">
      <c r="A35" s="306">
        <v>34</v>
      </c>
      <c r="B35" s="307" t="s">
        <v>254</v>
      </c>
      <c r="C35" s="308"/>
      <c r="D35" s="113">
        <v>3.5568720379146921</v>
      </c>
      <c r="E35" s="115">
        <v>1501</v>
      </c>
      <c r="F35" s="114">
        <v>1515</v>
      </c>
      <c r="G35" s="114">
        <v>1534</v>
      </c>
      <c r="H35" s="114">
        <v>1499</v>
      </c>
      <c r="I35" s="140">
        <v>1489</v>
      </c>
      <c r="J35" s="115">
        <v>12</v>
      </c>
      <c r="K35" s="116">
        <v>0.80591000671591673</v>
      </c>
    </row>
    <row r="36" spans="1:11" ht="14.1" customHeight="1" x14ac:dyDescent="0.2">
      <c r="A36" s="306">
        <v>41</v>
      </c>
      <c r="B36" s="307" t="s">
        <v>255</v>
      </c>
      <c r="C36" s="308"/>
      <c r="D36" s="113">
        <v>0.1872037914691943</v>
      </c>
      <c r="E36" s="115">
        <v>79</v>
      </c>
      <c r="F36" s="114">
        <v>55</v>
      </c>
      <c r="G36" s="114">
        <v>49</v>
      </c>
      <c r="H36" s="114">
        <v>50</v>
      </c>
      <c r="I36" s="140">
        <v>43</v>
      </c>
      <c r="J36" s="115">
        <v>36</v>
      </c>
      <c r="K36" s="116">
        <v>83.720930232558146</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0.37203791469194314</v>
      </c>
      <c r="E38" s="115">
        <v>157</v>
      </c>
      <c r="F38" s="114">
        <v>160</v>
      </c>
      <c r="G38" s="114">
        <v>153</v>
      </c>
      <c r="H38" s="114">
        <v>166</v>
      </c>
      <c r="I38" s="140">
        <v>157</v>
      </c>
      <c r="J38" s="115">
        <v>0</v>
      </c>
      <c r="K38" s="116">
        <v>0</v>
      </c>
    </row>
    <row r="39" spans="1:11" ht="14.1" customHeight="1" x14ac:dyDescent="0.2">
      <c r="A39" s="306">
        <v>51</v>
      </c>
      <c r="B39" s="307" t="s">
        <v>258</v>
      </c>
      <c r="C39" s="308"/>
      <c r="D39" s="113">
        <v>5.8341232227488149</v>
      </c>
      <c r="E39" s="115">
        <v>2462</v>
      </c>
      <c r="F39" s="114">
        <v>2589</v>
      </c>
      <c r="G39" s="114">
        <v>2526</v>
      </c>
      <c r="H39" s="114">
        <v>2496</v>
      </c>
      <c r="I39" s="140">
        <v>2474</v>
      </c>
      <c r="J39" s="115">
        <v>-12</v>
      </c>
      <c r="K39" s="116">
        <v>-0.48504446240905419</v>
      </c>
    </row>
    <row r="40" spans="1:11" ht="14.1" customHeight="1" x14ac:dyDescent="0.2">
      <c r="A40" s="306" t="s">
        <v>259</v>
      </c>
      <c r="B40" s="307" t="s">
        <v>260</v>
      </c>
      <c r="C40" s="308"/>
      <c r="D40" s="113">
        <v>5.6729857819905209</v>
      </c>
      <c r="E40" s="115">
        <v>2394</v>
      </c>
      <c r="F40" s="114">
        <v>2517</v>
      </c>
      <c r="G40" s="114">
        <v>2454</v>
      </c>
      <c r="H40" s="114">
        <v>2420</v>
      </c>
      <c r="I40" s="140">
        <v>2397</v>
      </c>
      <c r="J40" s="115">
        <v>-3</v>
      </c>
      <c r="K40" s="116">
        <v>-0.12515644555694619</v>
      </c>
    </row>
    <row r="41" spans="1:11" ht="14.1" customHeight="1" x14ac:dyDescent="0.2">
      <c r="A41" s="306"/>
      <c r="B41" s="307" t="s">
        <v>261</v>
      </c>
      <c r="C41" s="308"/>
      <c r="D41" s="113">
        <v>2.6279620853080567</v>
      </c>
      <c r="E41" s="115">
        <v>1109</v>
      </c>
      <c r="F41" s="114">
        <v>1221</v>
      </c>
      <c r="G41" s="114">
        <v>1153</v>
      </c>
      <c r="H41" s="114">
        <v>1127</v>
      </c>
      <c r="I41" s="140">
        <v>1102</v>
      </c>
      <c r="J41" s="115">
        <v>7</v>
      </c>
      <c r="K41" s="116">
        <v>0.63520871143375679</v>
      </c>
    </row>
    <row r="42" spans="1:11" ht="14.1" customHeight="1" x14ac:dyDescent="0.2">
      <c r="A42" s="306">
        <v>52</v>
      </c>
      <c r="B42" s="307" t="s">
        <v>262</v>
      </c>
      <c r="C42" s="308"/>
      <c r="D42" s="113">
        <v>4.0710900473933647</v>
      </c>
      <c r="E42" s="115">
        <v>1718</v>
      </c>
      <c r="F42" s="114">
        <v>1661</v>
      </c>
      <c r="G42" s="114">
        <v>1663</v>
      </c>
      <c r="H42" s="114">
        <v>1616</v>
      </c>
      <c r="I42" s="140">
        <v>1610</v>
      </c>
      <c r="J42" s="115">
        <v>108</v>
      </c>
      <c r="K42" s="116">
        <v>6.7080745341614909</v>
      </c>
    </row>
    <row r="43" spans="1:11" ht="14.1" customHeight="1" x14ac:dyDescent="0.2">
      <c r="A43" s="306" t="s">
        <v>263</v>
      </c>
      <c r="B43" s="307" t="s">
        <v>264</v>
      </c>
      <c r="C43" s="308"/>
      <c r="D43" s="113">
        <v>3.9478672985781991</v>
      </c>
      <c r="E43" s="115">
        <v>1666</v>
      </c>
      <c r="F43" s="114">
        <v>1609</v>
      </c>
      <c r="G43" s="114">
        <v>1612</v>
      </c>
      <c r="H43" s="114">
        <v>1565</v>
      </c>
      <c r="I43" s="140">
        <v>1557</v>
      </c>
      <c r="J43" s="115">
        <v>109</v>
      </c>
      <c r="K43" s="116">
        <v>7.0006422607578678</v>
      </c>
    </row>
    <row r="44" spans="1:11" ht="14.1" customHeight="1" x14ac:dyDescent="0.2">
      <c r="A44" s="306">
        <v>53</v>
      </c>
      <c r="B44" s="307" t="s">
        <v>265</v>
      </c>
      <c r="C44" s="308"/>
      <c r="D44" s="113">
        <v>3.5213270142180093</v>
      </c>
      <c r="E44" s="115">
        <v>1486</v>
      </c>
      <c r="F44" s="114">
        <v>1523</v>
      </c>
      <c r="G44" s="114">
        <v>1538</v>
      </c>
      <c r="H44" s="114">
        <v>1575</v>
      </c>
      <c r="I44" s="140">
        <v>1516</v>
      </c>
      <c r="J44" s="115">
        <v>-30</v>
      </c>
      <c r="K44" s="116">
        <v>-1.9788918205804749</v>
      </c>
    </row>
    <row r="45" spans="1:11" ht="14.1" customHeight="1" x14ac:dyDescent="0.2">
      <c r="A45" s="306" t="s">
        <v>266</v>
      </c>
      <c r="B45" s="307" t="s">
        <v>267</v>
      </c>
      <c r="C45" s="308"/>
      <c r="D45" s="113">
        <v>3.4763033175355451</v>
      </c>
      <c r="E45" s="115">
        <v>1467</v>
      </c>
      <c r="F45" s="114">
        <v>1502</v>
      </c>
      <c r="G45" s="114">
        <v>1519</v>
      </c>
      <c r="H45" s="114">
        <v>1556</v>
      </c>
      <c r="I45" s="140">
        <v>1497</v>
      </c>
      <c r="J45" s="115">
        <v>-30</v>
      </c>
      <c r="K45" s="116">
        <v>-2.0040080160320639</v>
      </c>
    </row>
    <row r="46" spans="1:11" ht="14.1" customHeight="1" x14ac:dyDescent="0.2">
      <c r="A46" s="306">
        <v>54</v>
      </c>
      <c r="B46" s="307" t="s">
        <v>268</v>
      </c>
      <c r="C46" s="308"/>
      <c r="D46" s="113">
        <v>20.24170616113744</v>
      </c>
      <c r="E46" s="115">
        <v>8542</v>
      </c>
      <c r="F46" s="114">
        <v>8751</v>
      </c>
      <c r="G46" s="114">
        <v>8842</v>
      </c>
      <c r="H46" s="114">
        <v>8675</v>
      </c>
      <c r="I46" s="140">
        <v>8699</v>
      </c>
      <c r="J46" s="115">
        <v>-157</v>
      </c>
      <c r="K46" s="116">
        <v>-1.8048051500172433</v>
      </c>
    </row>
    <row r="47" spans="1:11" ht="14.1" customHeight="1" x14ac:dyDescent="0.2">
      <c r="A47" s="306">
        <v>61</v>
      </c>
      <c r="B47" s="307" t="s">
        <v>269</v>
      </c>
      <c r="C47" s="308"/>
      <c r="D47" s="113">
        <v>0.68957345971563977</v>
      </c>
      <c r="E47" s="115">
        <v>291</v>
      </c>
      <c r="F47" s="114">
        <v>293</v>
      </c>
      <c r="G47" s="114">
        <v>288</v>
      </c>
      <c r="H47" s="114">
        <v>286</v>
      </c>
      <c r="I47" s="140">
        <v>278</v>
      </c>
      <c r="J47" s="115">
        <v>13</v>
      </c>
      <c r="K47" s="116">
        <v>4.6762589928057556</v>
      </c>
    </row>
    <row r="48" spans="1:11" ht="14.1" customHeight="1" x14ac:dyDescent="0.2">
      <c r="A48" s="306">
        <v>62</v>
      </c>
      <c r="B48" s="307" t="s">
        <v>270</v>
      </c>
      <c r="C48" s="308"/>
      <c r="D48" s="113">
        <v>10.523696682464456</v>
      </c>
      <c r="E48" s="115">
        <v>4441</v>
      </c>
      <c r="F48" s="114">
        <v>4626</v>
      </c>
      <c r="G48" s="114">
        <v>4591</v>
      </c>
      <c r="H48" s="114">
        <v>4673</v>
      </c>
      <c r="I48" s="140">
        <v>4466</v>
      </c>
      <c r="J48" s="115">
        <v>-25</v>
      </c>
      <c r="K48" s="116">
        <v>-0.55978504254366324</v>
      </c>
    </row>
    <row r="49" spans="1:11" ht="14.1" customHeight="1" x14ac:dyDescent="0.2">
      <c r="A49" s="306">
        <v>63</v>
      </c>
      <c r="B49" s="307" t="s">
        <v>271</v>
      </c>
      <c r="C49" s="308"/>
      <c r="D49" s="113">
        <v>7.9952606635071088</v>
      </c>
      <c r="E49" s="115">
        <v>3374</v>
      </c>
      <c r="F49" s="114">
        <v>3803</v>
      </c>
      <c r="G49" s="114">
        <v>3984</v>
      </c>
      <c r="H49" s="114">
        <v>4086</v>
      </c>
      <c r="I49" s="140">
        <v>3731</v>
      </c>
      <c r="J49" s="115">
        <v>-357</v>
      </c>
      <c r="K49" s="116">
        <v>-9.568480300187618</v>
      </c>
    </row>
    <row r="50" spans="1:11" ht="14.1" customHeight="1" x14ac:dyDescent="0.2">
      <c r="A50" s="306" t="s">
        <v>272</v>
      </c>
      <c r="B50" s="307" t="s">
        <v>273</v>
      </c>
      <c r="C50" s="308"/>
      <c r="D50" s="113">
        <v>0.36255924170616116</v>
      </c>
      <c r="E50" s="115">
        <v>153</v>
      </c>
      <c r="F50" s="114">
        <v>174</v>
      </c>
      <c r="G50" s="114">
        <v>181</v>
      </c>
      <c r="H50" s="114">
        <v>176</v>
      </c>
      <c r="I50" s="140">
        <v>166</v>
      </c>
      <c r="J50" s="115">
        <v>-13</v>
      </c>
      <c r="K50" s="116">
        <v>-7.831325301204819</v>
      </c>
    </row>
    <row r="51" spans="1:11" ht="14.1" customHeight="1" x14ac:dyDescent="0.2">
      <c r="A51" s="306" t="s">
        <v>274</v>
      </c>
      <c r="B51" s="307" t="s">
        <v>275</v>
      </c>
      <c r="C51" s="308"/>
      <c r="D51" s="113">
        <v>6.9620853080568716</v>
      </c>
      <c r="E51" s="115">
        <v>2938</v>
      </c>
      <c r="F51" s="114">
        <v>3329</v>
      </c>
      <c r="G51" s="114">
        <v>3507</v>
      </c>
      <c r="H51" s="114">
        <v>3628</v>
      </c>
      <c r="I51" s="140">
        <v>3287</v>
      </c>
      <c r="J51" s="115">
        <v>-349</v>
      </c>
      <c r="K51" s="116">
        <v>-10.617584423486463</v>
      </c>
    </row>
    <row r="52" spans="1:11" ht="14.1" customHeight="1" x14ac:dyDescent="0.2">
      <c r="A52" s="306">
        <v>71</v>
      </c>
      <c r="B52" s="307" t="s">
        <v>276</v>
      </c>
      <c r="C52" s="308"/>
      <c r="D52" s="113">
        <v>11.985781990521327</v>
      </c>
      <c r="E52" s="115">
        <v>5058</v>
      </c>
      <c r="F52" s="114">
        <v>5128</v>
      </c>
      <c r="G52" s="114">
        <v>5176</v>
      </c>
      <c r="H52" s="114">
        <v>5202</v>
      </c>
      <c r="I52" s="140">
        <v>5151</v>
      </c>
      <c r="J52" s="115">
        <v>-93</v>
      </c>
      <c r="K52" s="116">
        <v>-1.8054746651135702</v>
      </c>
    </row>
    <row r="53" spans="1:11" ht="14.1" customHeight="1" x14ac:dyDescent="0.2">
      <c r="A53" s="306" t="s">
        <v>277</v>
      </c>
      <c r="B53" s="307" t="s">
        <v>278</v>
      </c>
      <c r="C53" s="308"/>
      <c r="D53" s="113">
        <v>0.93601895734597151</v>
      </c>
      <c r="E53" s="115">
        <v>395</v>
      </c>
      <c r="F53" s="114">
        <v>389</v>
      </c>
      <c r="G53" s="114">
        <v>398</v>
      </c>
      <c r="H53" s="114">
        <v>392</v>
      </c>
      <c r="I53" s="140">
        <v>364</v>
      </c>
      <c r="J53" s="115">
        <v>31</v>
      </c>
      <c r="K53" s="116">
        <v>8.5164835164835164</v>
      </c>
    </row>
    <row r="54" spans="1:11" ht="14.1" customHeight="1" x14ac:dyDescent="0.2">
      <c r="A54" s="306" t="s">
        <v>279</v>
      </c>
      <c r="B54" s="307" t="s">
        <v>280</v>
      </c>
      <c r="C54" s="308"/>
      <c r="D54" s="113">
        <v>10.627962085308058</v>
      </c>
      <c r="E54" s="115">
        <v>4485</v>
      </c>
      <c r="F54" s="114">
        <v>4566</v>
      </c>
      <c r="G54" s="114">
        <v>4610</v>
      </c>
      <c r="H54" s="114">
        <v>4643</v>
      </c>
      <c r="I54" s="140">
        <v>4617</v>
      </c>
      <c r="J54" s="115">
        <v>-132</v>
      </c>
      <c r="K54" s="116">
        <v>-2.8589993502274202</v>
      </c>
    </row>
    <row r="55" spans="1:11" ht="14.1" customHeight="1" x14ac:dyDescent="0.2">
      <c r="A55" s="306">
        <v>72</v>
      </c>
      <c r="B55" s="307" t="s">
        <v>281</v>
      </c>
      <c r="C55" s="308"/>
      <c r="D55" s="113">
        <v>1.2535545023696681</v>
      </c>
      <c r="E55" s="115">
        <v>529</v>
      </c>
      <c r="F55" s="114">
        <v>548</v>
      </c>
      <c r="G55" s="114">
        <v>552</v>
      </c>
      <c r="H55" s="114">
        <v>556</v>
      </c>
      <c r="I55" s="140">
        <v>547</v>
      </c>
      <c r="J55" s="115">
        <v>-18</v>
      </c>
      <c r="K55" s="116">
        <v>-3.290676416819013</v>
      </c>
    </row>
    <row r="56" spans="1:11" ht="14.1" customHeight="1" x14ac:dyDescent="0.2">
      <c r="A56" s="306" t="s">
        <v>282</v>
      </c>
      <c r="B56" s="307" t="s">
        <v>283</v>
      </c>
      <c r="C56" s="308"/>
      <c r="D56" s="113">
        <v>0.16350710900473933</v>
      </c>
      <c r="E56" s="115">
        <v>69</v>
      </c>
      <c r="F56" s="114">
        <v>74</v>
      </c>
      <c r="G56" s="114">
        <v>74</v>
      </c>
      <c r="H56" s="114">
        <v>79</v>
      </c>
      <c r="I56" s="140">
        <v>73</v>
      </c>
      <c r="J56" s="115">
        <v>-4</v>
      </c>
      <c r="K56" s="116">
        <v>-5.4794520547945202</v>
      </c>
    </row>
    <row r="57" spans="1:11" ht="14.1" customHeight="1" x14ac:dyDescent="0.2">
      <c r="A57" s="306" t="s">
        <v>284</v>
      </c>
      <c r="B57" s="307" t="s">
        <v>285</v>
      </c>
      <c r="C57" s="308"/>
      <c r="D57" s="113">
        <v>0.90521327014218012</v>
      </c>
      <c r="E57" s="115">
        <v>382</v>
      </c>
      <c r="F57" s="114">
        <v>394</v>
      </c>
      <c r="G57" s="114">
        <v>394</v>
      </c>
      <c r="H57" s="114">
        <v>394</v>
      </c>
      <c r="I57" s="140">
        <v>389</v>
      </c>
      <c r="J57" s="115">
        <v>-7</v>
      </c>
      <c r="K57" s="116">
        <v>-1.7994858611825193</v>
      </c>
    </row>
    <row r="58" spans="1:11" ht="14.1" customHeight="1" x14ac:dyDescent="0.2">
      <c r="A58" s="306">
        <v>73</v>
      </c>
      <c r="B58" s="307" t="s">
        <v>286</v>
      </c>
      <c r="C58" s="308"/>
      <c r="D58" s="113">
        <v>0.90521327014218012</v>
      </c>
      <c r="E58" s="115">
        <v>382</v>
      </c>
      <c r="F58" s="114">
        <v>388</v>
      </c>
      <c r="G58" s="114">
        <v>389</v>
      </c>
      <c r="H58" s="114">
        <v>395</v>
      </c>
      <c r="I58" s="140">
        <v>388</v>
      </c>
      <c r="J58" s="115">
        <v>-6</v>
      </c>
      <c r="K58" s="116">
        <v>-1.5463917525773196</v>
      </c>
    </row>
    <row r="59" spans="1:11" ht="14.1" customHeight="1" x14ac:dyDescent="0.2">
      <c r="A59" s="306" t="s">
        <v>287</v>
      </c>
      <c r="B59" s="307" t="s">
        <v>288</v>
      </c>
      <c r="C59" s="308"/>
      <c r="D59" s="113">
        <v>0.65402843601895733</v>
      </c>
      <c r="E59" s="115">
        <v>276</v>
      </c>
      <c r="F59" s="114">
        <v>282</v>
      </c>
      <c r="G59" s="114">
        <v>283</v>
      </c>
      <c r="H59" s="114">
        <v>284</v>
      </c>
      <c r="I59" s="140">
        <v>279</v>
      </c>
      <c r="J59" s="115">
        <v>-3</v>
      </c>
      <c r="K59" s="116">
        <v>-1.075268817204301</v>
      </c>
    </row>
    <row r="60" spans="1:11" ht="14.1" customHeight="1" x14ac:dyDescent="0.2">
      <c r="A60" s="306">
        <v>81</v>
      </c>
      <c r="B60" s="307" t="s">
        <v>289</v>
      </c>
      <c r="C60" s="308"/>
      <c r="D60" s="113">
        <v>3.028436018957346</v>
      </c>
      <c r="E60" s="115">
        <v>1278</v>
      </c>
      <c r="F60" s="114">
        <v>1295</v>
      </c>
      <c r="G60" s="114">
        <v>1256</v>
      </c>
      <c r="H60" s="114">
        <v>1284</v>
      </c>
      <c r="I60" s="140">
        <v>1283</v>
      </c>
      <c r="J60" s="115">
        <v>-5</v>
      </c>
      <c r="K60" s="116">
        <v>-0.38971161340607952</v>
      </c>
    </row>
    <row r="61" spans="1:11" ht="14.1" customHeight="1" x14ac:dyDescent="0.2">
      <c r="A61" s="306" t="s">
        <v>290</v>
      </c>
      <c r="B61" s="307" t="s">
        <v>291</v>
      </c>
      <c r="C61" s="308"/>
      <c r="D61" s="113">
        <v>1.1682464454976302</v>
      </c>
      <c r="E61" s="115">
        <v>493</v>
      </c>
      <c r="F61" s="114">
        <v>495</v>
      </c>
      <c r="G61" s="114">
        <v>481</v>
      </c>
      <c r="H61" s="114">
        <v>504</v>
      </c>
      <c r="I61" s="140">
        <v>505</v>
      </c>
      <c r="J61" s="115">
        <v>-12</v>
      </c>
      <c r="K61" s="116">
        <v>-2.3762376237623761</v>
      </c>
    </row>
    <row r="62" spans="1:11" ht="14.1" customHeight="1" x14ac:dyDescent="0.2">
      <c r="A62" s="306" t="s">
        <v>292</v>
      </c>
      <c r="B62" s="307" t="s">
        <v>293</v>
      </c>
      <c r="C62" s="308"/>
      <c r="D62" s="113">
        <v>0.88388625592417058</v>
      </c>
      <c r="E62" s="115">
        <v>373</v>
      </c>
      <c r="F62" s="114">
        <v>385</v>
      </c>
      <c r="G62" s="114">
        <v>368</v>
      </c>
      <c r="H62" s="114">
        <v>356</v>
      </c>
      <c r="I62" s="140">
        <v>344</v>
      </c>
      <c r="J62" s="115">
        <v>29</v>
      </c>
      <c r="K62" s="116">
        <v>8.4302325581395348</v>
      </c>
    </row>
    <row r="63" spans="1:11" ht="14.1" customHeight="1" x14ac:dyDescent="0.2">
      <c r="A63" s="306"/>
      <c r="B63" s="307" t="s">
        <v>294</v>
      </c>
      <c r="C63" s="308"/>
      <c r="D63" s="113">
        <v>0.78199052132701419</v>
      </c>
      <c r="E63" s="115">
        <v>330</v>
      </c>
      <c r="F63" s="114">
        <v>337</v>
      </c>
      <c r="G63" s="114">
        <v>328</v>
      </c>
      <c r="H63" s="114">
        <v>319</v>
      </c>
      <c r="I63" s="140">
        <v>314</v>
      </c>
      <c r="J63" s="115">
        <v>16</v>
      </c>
      <c r="K63" s="116">
        <v>5.0955414012738851</v>
      </c>
    </row>
    <row r="64" spans="1:11" ht="14.1" customHeight="1" x14ac:dyDescent="0.2">
      <c r="A64" s="306" t="s">
        <v>295</v>
      </c>
      <c r="B64" s="307" t="s">
        <v>296</v>
      </c>
      <c r="C64" s="308"/>
      <c r="D64" s="113">
        <v>8.0568720379146919E-2</v>
      </c>
      <c r="E64" s="115">
        <v>34</v>
      </c>
      <c r="F64" s="114">
        <v>37</v>
      </c>
      <c r="G64" s="114">
        <v>30</v>
      </c>
      <c r="H64" s="114">
        <v>32</v>
      </c>
      <c r="I64" s="140">
        <v>30</v>
      </c>
      <c r="J64" s="115">
        <v>4</v>
      </c>
      <c r="K64" s="116">
        <v>13.333333333333334</v>
      </c>
    </row>
    <row r="65" spans="1:11" ht="14.1" customHeight="1" x14ac:dyDescent="0.2">
      <c r="A65" s="306" t="s">
        <v>297</v>
      </c>
      <c r="B65" s="307" t="s">
        <v>298</v>
      </c>
      <c r="C65" s="308"/>
      <c r="D65" s="113">
        <v>0.61848341232227488</v>
      </c>
      <c r="E65" s="115">
        <v>261</v>
      </c>
      <c r="F65" s="114">
        <v>259</v>
      </c>
      <c r="G65" s="114">
        <v>255</v>
      </c>
      <c r="H65" s="114">
        <v>264</v>
      </c>
      <c r="I65" s="140">
        <v>279</v>
      </c>
      <c r="J65" s="115">
        <v>-18</v>
      </c>
      <c r="K65" s="116">
        <v>-6.4516129032258061</v>
      </c>
    </row>
    <row r="66" spans="1:11" ht="14.1" customHeight="1" x14ac:dyDescent="0.2">
      <c r="A66" s="306">
        <v>82</v>
      </c>
      <c r="B66" s="307" t="s">
        <v>299</v>
      </c>
      <c r="C66" s="308"/>
      <c r="D66" s="113">
        <v>1.9170616113744077</v>
      </c>
      <c r="E66" s="115">
        <v>809</v>
      </c>
      <c r="F66" s="114">
        <v>802</v>
      </c>
      <c r="G66" s="114">
        <v>783</v>
      </c>
      <c r="H66" s="114">
        <v>772</v>
      </c>
      <c r="I66" s="140">
        <v>769</v>
      </c>
      <c r="J66" s="115">
        <v>40</v>
      </c>
      <c r="K66" s="116">
        <v>5.2015604681404417</v>
      </c>
    </row>
    <row r="67" spans="1:11" ht="14.1" customHeight="1" x14ac:dyDescent="0.2">
      <c r="A67" s="306" t="s">
        <v>300</v>
      </c>
      <c r="B67" s="307" t="s">
        <v>301</v>
      </c>
      <c r="C67" s="308"/>
      <c r="D67" s="113">
        <v>0.90995260663507105</v>
      </c>
      <c r="E67" s="115">
        <v>384</v>
      </c>
      <c r="F67" s="114">
        <v>349</v>
      </c>
      <c r="G67" s="114">
        <v>344</v>
      </c>
      <c r="H67" s="114">
        <v>336</v>
      </c>
      <c r="I67" s="140">
        <v>326</v>
      </c>
      <c r="J67" s="115">
        <v>58</v>
      </c>
      <c r="K67" s="116">
        <v>17.791411042944784</v>
      </c>
    </row>
    <row r="68" spans="1:11" ht="14.1" customHeight="1" x14ac:dyDescent="0.2">
      <c r="A68" s="306" t="s">
        <v>302</v>
      </c>
      <c r="B68" s="307" t="s">
        <v>303</v>
      </c>
      <c r="C68" s="308"/>
      <c r="D68" s="113">
        <v>0.59004739336492895</v>
      </c>
      <c r="E68" s="115">
        <v>249</v>
      </c>
      <c r="F68" s="114">
        <v>285</v>
      </c>
      <c r="G68" s="114">
        <v>295</v>
      </c>
      <c r="H68" s="114">
        <v>297</v>
      </c>
      <c r="I68" s="140">
        <v>300</v>
      </c>
      <c r="J68" s="115">
        <v>-51</v>
      </c>
      <c r="K68" s="116">
        <v>-17</v>
      </c>
    </row>
    <row r="69" spans="1:11" ht="14.1" customHeight="1" x14ac:dyDescent="0.2">
      <c r="A69" s="306">
        <v>83</v>
      </c>
      <c r="B69" s="307" t="s">
        <v>304</v>
      </c>
      <c r="C69" s="308"/>
      <c r="D69" s="113">
        <v>3.2132701421800949</v>
      </c>
      <c r="E69" s="115">
        <v>1356</v>
      </c>
      <c r="F69" s="114">
        <v>1336</v>
      </c>
      <c r="G69" s="114">
        <v>1330</v>
      </c>
      <c r="H69" s="114">
        <v>1327</v>
      </c>
      <c r="I69" s="140">
        <v>1310</v>
      </c>
      <c r="J69" s="115">
        <v>46</v>
      </c>
      <c r="K69" s="116">
        <v>3.5114503816793894</v>
      </c>
    </row>
    <row r="70" spans="1:11" ht="14.1" customHeight="1" x14ac:dyDescent="0.2">
      <c r="A70" s="306" t="s">
        <v>305</v>
      </c>
      <c r="B70" s="307" t="s">
        <v>306</v>
      </c>
      <c r="C70" s="308"/>
      <c r="D70" s="113">
        <v>2.2914691943127963</v>
      </c>
      <c r="E70" s="115">
        <v>967</v>
      </c>
      <c r="F70" s="114">
        <v>951</v>
      </c>
      <c r="G70" s="114">
        <v>935</v>
      </c>
      <c r="H70" s="114">
        <v>944</v>
      </c>
      <c r="I70" s="140">
        <v>923</v>
      </c>
      <c r="J70" s="115">
        <v>44</v>
      </c>
      <c r="K70" s="116">
        <v>4.7670639219934996</v>
      </c>
    </row>
    <row r="71" spans="1:11" ht="14.1" customHeight="1" x14ac:dyDescent="0.2">
      <c r="A71" s="306"/>
      <c r="B71" s="307" t="s">
        <v>307</v>
      </c>
      <c r="C71" s="308"/>
      <c r="D71" s="113">
        <v>1.4360189573459716</v>
      </c>
      <c r="E71" s="115">
        <v>606</v>
      </c>
      <c r="F71" s="114">
        <v>604</v>
      </c>
      <c r="G71" s="114">
        <v>579</v>
      </c>
      <c r="H71" s="114">
        <v>595</v>
      </c>
      <c r="I71" s="140">
        <v>573</v>
      </c>
      <c r="J71" s="115">
        <v>33</v>
      </c>
      <c r="K71" s="116">
        <v>5.7591623036649215</v>
      </c>
    </row>
    <row r="72" spans="1:11" ht="14.1" customHeight="1" x14ac:dyDescent="0.2">
      <c r="A72" s="306">
        <v>84</v>
      </c>
      <c r="B72" s="307" t="s">
        <v>308</v>
      </c>
      <c r="C72" s="308"/>
      <c r="D72" s="113">
        <v>1.933649289099526</v>
      </c>
      <c r="E72" s="115">
        <v>816</v>
      </c>
      <c r="F72" s="114">
        <v>851</v>
      </c>
      <c r="G72" s="114">
        <v>809</v>
      </c>
      <c r="H72" s="114">
        <v>758</v>
      </c>
      <c r="I72" s="140">
        <v>749</v>
      </c>
      <c r="J72" s="115">
        <v>67</v>
      </c>
      <c r="K72" s="116">
        <v>8.9452603471295067</v>
      </c>
    </row>
    <row r="73" spans="1:11" ht="14.1" customHeight="1" x14ac:dyDescent="0.2">
      <c r="A73" s="306" t="s">
        <v>309</v>
      </c>
      <c r="B73" s="307" t="s">
        <v>310</v>
      </c>
      <c r="C73" s="308"/>
      <c r="D73" s="113">
        <v>0.13033175355450238</v>
      </c>
      <c r="E73" s="115">
        <v>55</v>
      </c>
      <c r="F73" s="114">
        <v>61</v>
      </c>
      <c r="G73" s="114">
        <v>50</v>
      </c>
      <c r="H73" s="114">
        <v>55</v>
      </c>
      <c r="I73" s="140">
        <v>56</v>
      </c>
      <c r="J73" s="115">
        <v>-1</v>
      </c>
      <c r="K73" s="116">
        <v>-1.7857142857142858</v>
      </c>
    </row>
    <row r="74" spans="1:11" ht="14.1" customHeight="1" x14ac:dyDescent="0.2">
      <c r="A74" s="306" t="s">
        <v>311</v>
      </c>
      <c r="B74" s="307" t="s">
        <v>312</v>
      </c>
      <c r="C74" s="308"/>
      <c r="D74" s="113">
        <v>0.1066350710900474</v>
      </c>
      <c r="E74" s="115">
        <v>45</v>
      </c>
      <c r="F74" s="114">
        <v>50</v>
      </c>
      <c r="G74" s="114">
        <v>46</v>
      </c>
      <c r="H74" s="114">
        <v>34</v>
      </c>
      <c r="I74" s="140">
        <v>34</v>
      </c>
      <c r="J74" s="115">
        <v>11</v>
      </c>
      <c r="K74" s="116">
        <v>32.352941176470587</v>
      </c>
    </row>
    <row r="75" spans="1:11" ht="14.1" customHeight="1" x14ac:dyDescent="0.2">
      <c r="A75" s="306" t="s">
        <v>313</v>
      </c>
      <c r="B75" s="307" t="s">
        <v>314</v>
      </c>
      <c r="C75" s="308"/>
      <c r="D75" s="113">
        <v>4.5023696682464455E-2</v>
      </c>
      <c r="E75" s="115">
        <v>19</v>
      </c>
      <c r="F75" s="114">
        <v>16</v>
      </c>
      <c r="G75" s="114">
        <v>15</v>
      </c>
      <c r="H75" s="114">
        <v>16</v>
      </c>
      <c r="I75" s="140">
        <v>13</v>
      </c>
      <c r="J75" s="115">
        <v>6</v>
      </c>
      <c r="K75" s="116">
        <v>46.153846153846153</v>
      </c>
    </row>
    <row r="76" spans="1:11" ht="14.1" customHeight="1" x14ac:dyDescent="0.2">
      <c r="A76" s="306">
        <v>91</v>
      </c>
      <c r="B76" s="307" t="s">
        <v>315</v>
      </c>
      <c r="C76" s="308"/>
      <c r="D76" s="113">
        <v>4.9763033175355451E-2</v>
      </c>
      <c r="E76" s="115">
        <v>21</v>
      </c>
      <c r="F76" s="114">
        <v>22</v>
      </c>
      <c r="G76" s="114">
        <v>24</v>
      </c>
      <c r="H76" s="114">
        <v>21</v>
      </c>
      <c r="I76" s="140">
        <v>24</v>
      </c>
      <c r="J76" s="115">
        <v>-3</v>
      </c>
      <c r="K76" s="116">
        <v>-12.5</v>
      </c>
    </row>
    <row r="77" spans="1:11" ht="14.1" customHeight="1" x14ac:dyDescent="0.2">
      <c r="A77" s="306">
        <v>92</v>
      </c>
      <c r="B77" s="307" t="s">
        <v>316</v>
      </c>
      <c r="C77" s="308"/>
      <c r="D77" s="113">
        <v>0.40047393364928913</v>
      </c>
      <c r="E77" s="115">
        <v>169</v>
      </c>
      <c r="F77" s="114">
        <v>168</v>
      </c>
      <c r="G77" s="114">
        <v>158</v>
      </c>
      <c r="H77" s="114">
        <v>157</v>
      </c>
      <c r="I77" s="140">
        <v>155</v>
      </c>
      <c r="J77" s="115">
        <v>14</v>
      </c>
      <c r="K77" s="116">
        <v>9.0322580645161299</v>
      </c>
    </row>
    <row r="78" spans="1:11" ht="14.1" customHeight="1" x14ac:dyDescent="0.2">
      <c r="A78" s="306">
        <v>93</v>
      </c>
      <c r="B78" s="307" t="s">
        <v>317</v>
      </c>
      <c r="C78" s="308"/>
      <c r="D78" s="113">
        <v>0.12559241706161137</v>
      </c>
      <c r="E78" s="115">
        <v>53</v>
      </c>
      <c r="F78" s="114">
        <v>57</v>
      </c>
      <c r="G78" s="114">
        <v>57</v>
      </c>
      <c r="H78" s="114">
        <v>56</v>
      </c>
      <c r="I78" s="140">
        <v>57</v>
      </c>
      <c r="J78" s="115">
        <v>-4</v>
      </c>
      <c r="K78" s="116">
        <v>-7.0175438596491224</v>
      </c>
    </row>
    <row r="79" spans="1:11" ht="14.1" customHeight="1" x14ac:dyDescent="0.2">
      <c r="A79" s="306">
        <v>94</v>
      </c>
      <c r="B79" s="307" t="s">
        <v>318</v>
      </c>
      <c r="C79" s="308"/>
      <c r="D79" s="113">
        <v>0.61137440758293837</v>
      </c>
      <c r="E79" s="115">
        <v>258</v>
      </c>
      <c r="F79" s="114">
        <v>261</v>
      </c>
      <c r="G79" s="114">
        <v>255</v>
      </c>
      <c r="H79" s="114">
        <v>266</v>
      </c>
      <c r="I79" s="140">
        <v>275</v>
      </c>
      <c r="J79" s="115">
        <v>-17</v>
      </c>
      <c r="K79" s="116">
        <v>-6.1818181818181817</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3.2843601895734595</v>
      </c>
      <c r="E81" s="143">
        <v>1386</v>
      </c>
      <c r="F81" s="144">
        <v>1425</v>
      </c>
      <c r="G81" s="144">
        <v>1401</v>
      </c>
      <c r="H81" s="144">
        <v>1468</v>
      </c>
      <c r="I81" s="145">
        <v>1425</v>
      </c>
      <c r="J81" s="143">
        <v>-39</v>
      </c>
      <c r="K81" s="146">
        <v>-2.736842105263158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11399</v>
      </c>
      <c r="G12" s="536">
        <v>9870</v>
      </c>
      <c r="H12" s="536">
        <v>15282</v>
      </c>
      <c r="I12" s="536">
        <v>9576</v>
      </c>
      <c r="J12" s="537">
        <v>11420</v>
      </c>
      <c r="K12" s="538">
        <v>-21</v>
      </c>
      <c r="L12" s="349">
        <v>-0.18388791593695272</v>
      </c>
    </row>
    <row r="13" spans="1:17" s="110" customFormat="1" ht="15" customHeight="1" x14ac:dyDescent="0.2">
      <c r="A13" s="350" t="s">
        <v>345</v>
      </c>
      <c r="B13" s="351" t="s">
        <v>346</v>
      </c>
      <c r="C13" s="347"/>
      <c r="D13" s="347"/>
      <c r="E13" s="348"/>
      <c r="F13" s="536">
        <v>6420</v>
      </c>
      <c r="G13" s="536">
        <v>5385</v>
      </c>
      <c r="H13" s="536">
        <v>8857</v>
      </c>
      <c r="I13" s="536">
        <v>5565</v>
      </c>
      <c r="J13" s="537">
        <v>6577</v>
      </c>
      <c r="K13" s="538">
        <v>-157</v>
      </c>
      <c r="L13" s="349">
        <v>-2.3871065835487304</v>
      </c>
    </row>
    <row r="14" spans="1:17" s="110" customFormat="1" ht="22.5" customHeight="1" x14ac:dyDescent="0.2">
      <c r="A14" s="350"/>
      <c r="B14" s="351" t="s">
        <v>347</v>
      </c>
      <c r="C14" s="347"/>
      <c r="D14" s="347"/>
      <c r="E14" s="348"/>
      <c r="F14" s="536">
        <v>4979</v>
      </c>
      <c r="G14" s="536">
        <v>4485</v>
      </c>
      <c r="H14" s="536">
        <v>6425</v>
      </c>
      <c r="I14" s="536">
        <v>4011</v>
      </c>
      <c r="J14" s="537">
        <v>4843</v>
      </c>
      <c r="K14" s="538">
        <v>136</v>
      </c>
      <c r="L14" s="349">
        <v>2.808176749948379</v>
      </c>
    </row>
    <row r="15" spans="1:17" s="110" customFormat="1" ht="15" customHeight="1" x14ac:dyDescent="0.2">
      <c r="A15" s="350" t="s">
        <v>348</v>
      </c>
      <c r="B15" s="351" t="s">
        <v>108</v>
      </c>
      <c r="C15" s="347"/>
      <c r="D15" s="347"/>
      <c r="E15" s="348"/>
      <c r="F15" s="536">
        <v>3027</v>
      </c>
      <c r="G15" s="536">
        <v>2365</v>
      </c>
      <c r="H15" s="536">
        <v>6541</v>
      </c>
      <c r="I15" s="536">
        <v>2031</v>
      </c>
      <c r="J15" s="537">
        <v>2573</v>
      </c>
      <c r="K15" s="538">
        <v>454</v>
      </c>
      <c r="L15" s="349">
        <v>17.644772638942868</v>
      </c>
    </row>
    <row r="16" spans="1:17" s="110" customFormat="1" ht="15" customHeight="1" x14ac:dyDescent="0.2">
      <c r="A16" s="350"/>
      <c r="B16" s="351" t="s">
        <v>109</v>
      </c>
      <c r="C16" s="347"/>
      <c r="D16" s="347"/>
      <c r="E16" s="348"/>
      <c r="F16" s="536">
        <v>7129</v>
      </c>
      <c r="G16" s="536">
        <v>6455</v>
      </c>
      <c r="H16" s="536">
        <v>7709</v>
      </c>
      <c r="I16" s="536">
        <v>6686</v>
      </c>
      <c r="J16" s="537">
        <v>7707</v>
      </c>
      <c r="K16" s="538">
        <v>-578</v>
      </c>
      <c r="L16" s="349">
        <v>-7.4996756195666281</v>
      </c>
    </row>
    <row r="17" spans="1:12" s="110" customFormat="1" ht="15" customHeight="1" x14ac:dyDescent="0.2">
      <c r="A17" s="350"/>
      <c r="B17" s="351" t="s">
        <v>110</v>
      </c>
      <c r="C17" s="347"/>
      <c r="D17" s="347"/>
      <c r="E17" s="348"/>
      <c r="F17" s="536">
        <v>1121</v>
      </c>
      <c r="G17" s="536">
        <v>909</v>
      </c>
      <c r="H17" s="536">
        <v>913</v>
      </c>
      <c r="I17" s="536">
        <v>767</v>
      </c>
      <c r="J17" s="537">
        <v>1025</v>
      </c>
      <c r="K17" s="538">
        <v>96</v>
      </c>
      <c r="L17" s="349">
        <v>9.3658536585365848</v>
      </c>
    </row>
    <row r="18" spans="1:12" s="110" customFormat="1" ht="15" customHeight="1" x14ac:dyDescent="0.2">
      <c r="A18" s="350"/>
      <c r="B18" s="351" t="s">
        <v>111</v>
      </c>
      <c r="C18" s="347"/>
      <c r="D18" s="347"/>
      <c r="E18" s="348"/>
      <c r="F18" s="536">
        <v>122</v>
      </c>
      <c r="G18" s="536">
        <v>141</v>
      </c>
      <c r="H18" s="536">
        <v>119</v>
      </c>
      <c r="I18" s="536">
        <v>92</v>
      </c>
      <c r="J18" s="537">
        <v>115</v>
      </c>
      <c r="K18" s="538">
        <v>7</v>
      </c>
      <c r="L18" s="349">
        <v>6.0869565217391308</v>
      </c>
    </row>
    <row r="19" spans="1:12" s="110" customFormat="1" ht="15" customHeight="1" x14ac:dyDescent="0.2">
      <c r="A19" s="118" t="s">
        <v>113</v>
      </c>
      <c r="B19" s="119" t="s">
        <v>181</v>
      </c>
      <c r="C19" s="347"/>
      <c r="D19" s="347"/>
      <c r="E19" s="348"/>
      <c r="F19" s="536">
        <v>7773</v>
      </c>
      <c r="G19" s="536">
        <v>6478</v>
      </c>
      <c r="H19" s="536">
        <v>11678</v>
      </c>
      <c r="I19" s="536">
        <v>6506</v>
      </c>
      <c r="J19" s="537">
        <v>7887</v>
      </c>
      <c r="K19" s="538">
        <v>-114</v>
      </c>
      <c r="L19" s="349">
        <v>-1.4454165081780144</v>
      </c>
    </row>
    <row r="20" spans="1:12" s="110" customFormat="1" ht="15" customHeight="1" x14ac:dyDescent="0.2">
      <c r="A20" s="118"/>
      <c r="B20" s="119" t="s">
        <v>182</v>
      </c>
      <c r="C20" s="347"/>
      <c r="D20" s="347"/>
      <c r="E20" s="348"/>
      <c r="F20" s="536">
        <v>3626</v>
      </c>
      <c r="G20" s="536">
        <v>3392</v>
      </c>
      <c r="H20" s="536">
        <v>3604</v>
      </c>
      <c r="I20" s="536">
        <v>3070</v>
      </c>
      <c r="J20" s="537">
        <v>3533</v>
      </c>
      <c r="K20" s="538">
        <v>93</v>
      </c>
      <c r="L20" s="349">
        <v>2.6323238041324655</v>
      </c>
    </row>
    <row r="21" spans="1:12" s="110" customFormat="1" ht="15" customHeight="1" x14ac:dyDescent="0.2">
      <c r="A21" s="118" t="s">
        <v>113</v>
      </c>
      <c r="B21" s="119" t="s">
        <v>116</v>
      </c>
      <c r="C21" s="347"/>
      <c r="D21" s="347"/>
      <c r="E21" s="348"/>
      <c r="F21" s="536">
        <v>7701</v>
      </c>
      <c r="G21" s="536">
        <v>6528</v>
      </c>
      <c r="H21" s="536">
        <v>10879</v>
      </c>
      <c r="I21" s="536">
        <v>6011</v>
      </c>
      <c r="J21" s="537">
        <v>7539</v>
      </c>
      <c r="K21" s="538">
        <v>162</v>
      </c>
      <c r="L21" s="349">
        <v>2.1488261042578589</v>
      </c>
    </row>
    <row r="22" spans="1:12" s="110" customFormat="1" ht="15" customHeight="1" x14ac:dyDescent="0.2">
      <c r="A22" s="118"/>
      <c r="B22" s="119" t="s">
        <v>117</v>
      </c>
      <c r="C22" s="347"/>
      <c r="D22" s="347"/>
      <c r="E22" s="348"/>
      <c r="F22" s="536">
        <v>3687</v>
      </c>
      <c r="G22" s="536">
        <v>3335</v>
      </c>
      <c r="H22" s="536">
        <v>4393</v>
      </c>
      <c r="I22" s="536">
        <v>3551</v>
      </c>
      <c r="J22" s="537">
        <v>3873</v>
      </c>
      <c r="K22" s="538">
        <v>-186</v>
      </c>
      <c r="L22" s="349">
        <v>-4.8024786986831911</v>
      </c>
    </row>
    <row r="23" spans="1:12" s="110" customFormat="1" ht="15" customHeight="1" x14ac:dyDescent="0.2">
      <c r="A23" s="352" t="s">
        <v>348</v>
      </c>
      <c r="B23" s="353" t="s">
        <v>193</v>
      </c>
      <c r="C23" s="354"/>
      <c r="D23" s="354"/>
      <c r="E23" s="355"/>
      <c r="F23" s="539">
        <v>246</v>
      </c>
      <c r="G23" s="539">
        <v>638</v>
      </c>
      <c r="H23" s="539">
        <v>2823</v>
      </c>
      <c r="I23" s="539">
        <v>188</v>
      </c>
      <c r="J23" s="540">
        <v>202</v>
      </c>
      <c r="K23" s="541">
        <v>44</v>
      </c>
      <c r="L23" s="356">
        <v>21.782178217821784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v>
      </c>
      <c r="G25" s="542">
        <v>33.6</v>
      </c>
      <c r="H25" s="542">
        <v>38.4</v>
      </c>
      <c r="I25" s="542">
        <v>35.799999999999997</v>
      </c>
      <c r="J25" s="542">
        <v>33</v>
      </c>
      <c r="K25" s="543" t="s">
        <v>350</v>
      </c>
      <c r="L25" s="364">
        <v>-2</v>
      </c>
    </row>
    <row r="26" spans="1:12" s="110" customFormat="1" ht="15" customHeight="1" x14ac:dyDescent="0.2">
      <c r="A26" s="365" t="s">
        <v>105</v>
      </c>
      <c r="B26" s="366" t="s">
        <v>346</v>
      </c>
      <c r="C26" s="362"/>
      <c r="D26" s="362"/>
      <c r="E26" s="363"/>
      <c r="F26" s="542">
        <v>30.3</v>
      </c>
      <c r="G26" s="542">
        <v>31.5</v>
      </c>
      <c r="H26" s="542">
        <v>36.799999999999997</v>
      </c>
      <c r="I26" s="542">
        <v>33.9</v>
      </c>
      <c r="J26" s="544">
        <v>31.9</v>
      </c>
      <c r="K26" s="543" t="s">
        <v>350</v>
      </c>
      <c r="L26" s="364">
        <v>-1.5999999999999979</v>
      </c>
    </row>
    <row r="27" spans="1:12" s="110" customFormat="1" ht="15" customHeight="1" x14ac:dyDescent="0.2">
      <c r="A27" s="365"/>
      <c r="B27" s="366" t="s">
        <v>347</v>
      </c>
      <c r="C27" s="362"/>
      <c r="D27" s="362"/>
      <c r="E27" s="363"/>
      <c r="F27" s="542">
        <v>31.9</v>
      </c>
      <c r="G27" s="542">
        <v>36.200000000000003</v>
      </c>
      <c r="H27" s="542">
        <v>40.6</v>
      </c>
      <c r="I27" s="542">
        <v>38.4</v>
      </c>
      <c r="J27" s="542">
        <v>34.5</v>
      </c>
      <c r="K27" s="543" t="s">
        <v>350</v>
      </c>
      <c r="L27" s="364">
        <v>-2.6000000000000014</v>
      </c>
    </row>
    <row r="28" spans="1:12" s="110" customFormat="1" ht="15" customHeight="1" x14ac:dyDescent="0.2">
      <c r="A28" s="365" t="s">
        <v>113</v>
      </c>
      <c r="B28" s="366" t="s">
        <v>108</v>
      </c>
      <c r="C28" s="362"/>
      <c r="D28" s="362"/>
      <c r="E28" s="363"/>
      <c r="F28" s="542">
        <v>48.3</v>
      </c>
      <c r="G28" s="542">
        <v>48.2</v>
      </c>
      <c r="H28" s="542">
        <v>52.5</v>
      </c>
      <c r="I28" s="542">
        <v>51.7</v>
      </c>
      <c r="J28" s="542">
        <v>48.2</v>
      </c>
      <c r="K28" s="543" t="s">
        <v>350</v>
      </c>
      <c r="L28" s="364">
        <v>9.9999999999994316E-2</v>
      </c>
    </row>
    <row r="29" spans="1:12" s="110" customFormat="1" ht="11.25" x14ac:dyDescent="0.2">
      <c r="A29" s="365"/>
      <c r="B29" s="366" t="s">
        <v>109</v>
      </c>
      <c r="C29" s="362"/>
      <c r="D29" s="362"/>
      <c r="E29" s="363"/>
      <c r="F29" s="542">
        <v>26.8</v>
      </c>
      <c r="G29" s="542">
        <v>30.1</v>
      </c>
      <c r="H29" s="542">
        <v>32.9</v>
      </c>
      <c r="I29" s="542">
        <v>31.7</v>
      </c>
      <c r="J29" s="544">
        <v>29.3</v>
      </c>
      <c r="K29" s="543" t="s">
        <v>350</v>
      </c>
      <c r="L29" s="364">
        <v>-2.5</v>
      </c>
    </row>
    <row r="30" spans="1:12" s="110" customFormat="1" ht="15" customHeight="1" x14ac:dyDescent="0.2">
      <c r="A30" s="365"/>
      <c r="B30" s="366" t="s">
        <v>110</v>
      </c>
      <c r="C30" s="362"/>
      <c r="D30" s="362"/>
      <c r="E30" s="363"/>
      <c r="F30" s="542">
        <v>22.6</v>
      </c>
      <c r="G30" s="542">
        <v>25.5</v>
      </c>
      <c r="H30" s="542">
        <v>31.5</v>
      </c>
      <c r="I30" s="542">
        <v>32.1</v>
      </c>
      <c r="J30" s="542">
        <v>24.8</v>
      </c>
      <c r="K30" s="543" t="s">
        <v>350</v>
      </c>
      <c r="L30" s="364">
        <v>-2.1999999999999993</v>
      </c>
    </row>
    <row r="31" spans="1:12" s="110" customFormat="1" ht="15" customHeight="1" x14ac:dyDescent="0.2">
      <c r="A31" s="365"/>
      <c r="B31" s="366" t="s">
        <v>111</v>
      </c>
      <c r="C31" s="362"/>
      <c r="D31" s="362"/>
      <c r="E31" s="363"/>
      <c r="F31" s="542">
        <v>36.1</v>
      </c>
      <c r="G31" s="542">
        <v>61.7</v>
      </c>
      <c r="H31" s="542">
        <v>50.4</v>
      </c>
      <c r="I31" s="542">
        <v>44.6</v>
      </c>
      <c r="J31" s="542">
        <v>40.9</v>
      </c>
      <c r="K31" s="543" t="s">
        <v>350</v>
      </c>
      <c r="L31" s="364">
        <v>-4.7999999999999972</v>
      </c>
    </row>
    <row r="32" spans="1:12" s="110" customFormat="1" ht="15" customHeight="1" x14ac:dyDescent="0.2">
      <c r="A32" s="367" t="s">
        <v>113</v>
      </c>
      <c r="B32" s="368" t="s">
        <v>181</v>
      </c>
      <c r="C32" s="362"/>
      <c r="D32" s="362"/>
      <c r="E32" s="363"/>
      <c r="F32" s="542">
        <v>30.2</v>
      </c>
      <c r="G32" s="542">
        <v>30</v>
      </c>
      <c r="H32" s="542">
        <v>36.299999999999997</v>
      </c>
      <c r="I32" s="542">
        <v>34.4</v>
      </c>
      <c r="J32" s="544">
        <v>31.9</v>
      </c>
      <c r="K32" s="543" t="s">
        <v>350</v>
      </c>
      <c r="L32" s="364">
        <v>-1.6999999999999993</v>
      </c>
    </row>
    <row r="33" spans="1:12" s="110" customFormat="1" ht="15" customHeight="1" x14ac:dyDescent="0.2">
      <c r="A33" s="367"/>
      <c r="B33" s="368" t="s">
        <v>182</v>
      </c>
      <c r="C33" s="362"/>
      <c r="D33" s="362"/>
      <c r="E33" s="363"/>
      <c r="F33" s="542">
        <v>32.700000000000003</v>
      </c>
      <c r="G33" s="542">
        <v>39.700000000000003</v>
      </c>
      <c r="H33" s="542">
        <v>43.2</v>
      </c>
      <c r="I33" s="542">
        <v>38.700000000000003</v>
      </c>
      <c r="J33" s="542">
        <v>35.5</v>
      </c>
      <c r="K33" s="543" t="s">
        <v>350</v>
      </c>
      <c r="L33" s="364">
        <v>-2.7999999999999972</v>
      </c>
    </row>
    <row r="34" spans="1:12" s="369" customFormat="1" ht="15" customHeight="1" x14ac:dyDescent="0.2">
      <c r="A34" s="367" t="s">
        <v>113</v>
      </c>
      <c r="B34" s="368" t="s">
        <v>116</v>
      </c>
      <c r="C34" s="362"/>
      <c r="D34" s="362"/>
      <c r="E34" s="363"/>
      <c r="F34" s="542">
        <v>28.5</v>
      </c>
      <c r="G34" s="542">
        <v>30.4</v>
      </c>
      <c r="H34" s="542">
        <v>36.4</v>
      </c>
      <c r="I34" s="542">
        <v>32.9</v>
      </c>
      <c r="J34" s="542">
        <v>30.4</v>
      </c>
      <c r="K34" s="543" t="s">
        <v>350</v>
      </c>
      <c r="L34" s="364">
        <v>-1.8999999999999986</v>
      </c>
    </row>
    <row r="35" spans="1:12" s="369" customFormat="1" ht="11.25" x14ac:dyDescent="0.2">
      <c r="A35" s="370"/>
      <c r="B35" s="371" t="s">
        <v>117</v>
      </c>
      <c r="C35" s="372"/>
      <c r="D35" s="372"/>
      <c r="E35" s="373"/>
      <c r="F35" s="545">
        <v>36.200000000000003</v>
      </c>
      <c r="G35" s="545">
        <v>39.5</v>
      </c>
      <c r="H35" s="545">
        <v>42.8</v>
      </c>
      <c r="I35" s="545">
        <v>40.9</v>
      </c>
      <c r="J35" s="546">
        <v>38.1</v>
      </c>
      <c r="K35" s="547" t="s">
        <v>350</v>
      </c>
      <c r="L35" s="374">
        <v>-1.8999999999999986</v>
      </c>
    </row>
    <row r="36" spans="1:12" s="369" customFormat="1" ht="15.95" customHeight="1" x14ac:dyDescent="0.2">
      <c r="A36" s="375" t="s">
        <v>351</v>
      </c>
      <c r="B36" s="376"/>
      <c r="C36" s="377"/>
      <c r="D36" s="376"/>
      <c r="E36" s="378"/>
      <c r="F36" s="548">
        <v>10525</v>
      </c>
      <c r="G36" s="548">
        <v>9090</v>
      </c>
      <c r="H36" s="548">
        <v>11611</v>
      </c>
      <c r="I36" s="548">
        <v>9316</v>
      </c>
      <c r="J36" s="548">
        <v>11115</v>
      </c>
      <c r="K36" s="549">
        <v>-590</v>
      </c>
      <c r="L36" s="380">
        <v>-5.3081421502474138</v>
      </c>
    </row>
    <row r="37" spans="1:12" s="369" customFormat="1" ht="15.95" customHeight="1" x14ac:dyDescent="0.2">
      <c r="A37" s="381"/>
      <c r="B37" s="382" t="s">
        <v>113</v>
      </c>
      <c r="C37" s="382" t="s">
        <v>352</v>
      </c>
      <c r="D37" s="382"/>
      <c r="E37" s="383"/>
      <c r="F37" s="548">
        <v>3267</v>
      </c>
      <c r="G37" s="548">
        <v>3056</v>
      </c>
      <c r="H37" s="548">
        <v>4461</v>
      </c>
      <c r="I37" s="548">
        <v>3336</v>
      </c>
      <c r="J37" s="548">
        <v>3670</v>
      </c>
      <c r="K37" s="549">
        <v>-403</v>
      </c>
      <c r="L37" s="380">
        <v>-10.980926430517711</v>
      </c>
    </row>
    <row r="38" spans="1:12" s="369" customFormat="1" ht="15.95" customHeight="1" x14ac:dyDescent="0.2">
      <c r="A38" s="381"/>
      <c r="B38" s="384" t="s">
        <v>105</v>
      </c>
      <c r="C38" s="384" t="s">
        <v>106</v>
      </c>
      <c r="D38" s="385"/>
      <c r="E38" s="383"/>
      <c r="F38" s="548">
        <v>5888</v>
      </c>
      <c r="G38" s="548">
        <v>4989</v>
      </c>
      <c r="H38" s="548">
        <v>6648</v>
      </c>
      <c r="I38" s="548">
        <v>5435</v>
      </c>
      <c r="J38" s="550">
        <v>6402</v>
      </c>
      <c r="K38" s="549">
        <v>-514</v>
      </c>
      <c r="L38" s="380">
        <v>-8.0287410184317398</v>
      </c>
    </row>
    <row r="39" spans="1:12" s="369" customFormat="1" ht="15.95" customHeight="1" x14ac:dyDescent="0.2">
      <c r="A39" s="381"/>
      <c r="B39" s="385"/>
      <c r="C39" s="382" t="s">
        <v>353</v>
      </c>
      <c r="D39" s="385"/>
      <c r="E39" s="383"/>
      <c r="F39" s="548">
        <v>1786</v>
      </c>
      <c r="G39" s="548">
        <v>1572</v>
      </c>
      <c r="H39" s="548">
        <v>2444</v>
      </c>
      <c r="I39" s="548">
        <v>1845</v>
      </c>
      <c r="J39" s="548">
        <v>2044</v>
      </c>
      <c r="K39" s="549">
        <v>-258</v>
      </c>
      <c r="L39" s="380">
        <v>-12.622309197651663</v>
      </c>
    </row>
    <row r="40" spans="1:12" s="369" customFormat="1" ht="15.95" customHeight="1" x14ac:dyDescent="0.2">
      <c r="A40" s="381"/>
      <c r="B40" s="384"/>
      <c r="C40" s="384" t="s">
        <v>107</v>
      </c>
      <c r="D40" s="385"/>
      <c r="E40" s="383"/>
      <c r="F40" s="548">
        <v>4637</v>
      </c>
      <c r="G40" s="548">
        <v>4101</v>
      </c>
      <c r="H40" s="548">
        <v>4963</v>
      </c>
      <c r="I40" s="548">
        <v>3881</v>
      </c>
      <c r="J40" s="548">
        <v>4713</v>
      </c>
      <c r="K40" s="549">
        <v>-76</v>
      </c>
      <c r="L40" s="380">
        <v>-1.6125610014852536</v>
      </c>
    </row>
    <row r="41" spans="1:12" s="369" customFormat="1" ht="24" customHeight="1" x14ac:dyDescent="0.2">
      <c r="A41" s="381"/>
      <c r="B41" s="385"/>
      <c r="C41" s="382" t="s">
        <v>353</v>
      </c>
      <c r="D41" s="385"/>
      <c r="E41" s="383"/>
      <c r="F41" s="548">
        <v>1481</v>
      </c>
      <c r="G41" s="548">
        <v>1484</v>
      </c>
      <c r="H41" s="548">
        <v>2017</v>
      </c>
      <c r="I41" s="548">
        <v>1491</v>
      </c>
      <c r="J41" s="550">
        <v>1626</v>
      </c>
      <c r="K41" s="549">
        <v>-145</v>
      </c>
      <c r="L41" s="380">
        <v>-8.9175891758917594</v>
      </c>
    </row>
    <row r="42" spans="1:12" s="110" customFormat="1" ht="15" customHeight="1" x14ac:dyDescent="0.2">
      <c r="A42" s="381"/>
      <c r="B42" s="384" t="s">
        <v>113</v>
      </c>
      <c r="C42" s="384" t="s">
        <v>354</v>
      </c>
      <c r="D42" s="385"/>
      <c r="E42" s="383"/>
      <c r="F42" s="548">
        <v>2252</v>
      </c>
      <c r="G42" s="548">
        <v>1741</v>
      </c>
      <c r="H42" s="548">
        <v>3230</v>
      </c>
      <c r="I42" s="548">
        <v>1842</v>
      </c>
      <c r="J42" s="548">
        <v>2350</v>
      </c>
      <c r="K42" s="549">
        <v>-98</v>
      </c>
      <c r="L42" s="380">
        <v>-4.1702127659574471</v>
      </c>
    </row>
    <row r="43" spans="1:12" s="110" customFormat="1" ht="15" customHeight="1" x14ac:dyDescent="0.2">
      <c r="A43" s="381"/>
      <c r="B43" s="385"/>
      <c r="C43" s="382" t="s">
        <v>353</v>
      </c>
      <c r="D43" s="385"/>
      <c r="E43" s="383"/>
      <c r="F43" s="548">
        <v>1088</v>
      </c>
      <c r="G43" s="548">
        <v>840</v>
      </c>
      <c r="H43" s="548">
        <v>1696</v>
      </c>
      <c r="I43" s="548">
        <v>952</v>
      </c>
      <c r="J43" s="548">
        <v>1132</v>
      </c>
      <c r="K43" s="549">
        <v>-44</v>
      </c>
      <c r="L43" s="380">
        <v>-3.8869257950530036</v>
      </c>
    </row>
    <row r="44" spans="1:12" s="110" customFormat="1" ht="15" customHeight="1" x14ac:dyDescent="0.2">
      <c r="A44" s="381"/>
      <c r="B44" s="384"/>
      <c r="C44" s="366" t="s">
        <v>109</v>
      </c>
      <c r="D44" s="385"/>
      <c r="E44" s="383"/>
      <c r="F44" s="548">
        <v>7033</v>
      </c>
      <c r="G44" s="548">
        <v>6302</v>
      </c>
      <c r="H44" s="548">
        <v>7350</v>
      </c>
      <c r="I44" s="548">
        <v>6618</v>
      </c>
      <c r="J44" s="550">
        <v>7626</v>
      </c>
      <c r="K44" s="549">
        <v>-593</v>
      </c>
      <c r="L44" s="380">
        <v>-7.7760293731969581</v>
      </c>
    </row>
    <row r="45" spans="1:12" s="110" customFormat="1" ht="15" customHeight="1" x14ac:dyDescent="0.2">
      <c r="A45" s="381"/>
      <c r="B45" s="385"/>
      <c r="C45" s="382" t="s">
        <v>353</v>
      </c>
      <c r="D45" s="385"/>
      <c r="E45" s="383"/>
      <c r="F45" s="548">
        <v>1882</v>
      </c>
      <c r="G45" s="548">
        <v>1898</v>
      </c>
      <c r="H45" s="548">
        <v>2418</v>
      </c>
      <c r="I45" s="548">
        <v>2098</v>
      </c>
      <c r="J45" s="548">
        <v>2237</v>
      </c>
      <c r="K45" s="549">
        <v>-355</v>
      </c>
      <c r="L45" s="380">
        <v>-15.869468037550291</v>
      </c>
    </row>
    <row r="46" spans="1:12" s="110" customFormat="1" ht="15" customHeight="1" x14ac:dyDescent="0.2">
      <c r="A46" s="381"/>
      <c r="B46" s="384"/>
      <c r="C46" s="366" t="s">
        <v>110</v>
      </c>
      <c r="D46" s="385"/>
      <c r="E46" s="383"/>
      <c r="F46" s="548">
        <v>1118</v>
      </c>
      <c r="G46" s="548">
        <v>906</v>
      </c>
      <c r="H46" s="548">
        <v>912</v>
      </c>
      <c r="I46" s="548">
        <v>764</v>
      </c>
      <c r="J46" s="548">
        <v>1024</v>
      </c>
      <c r="K46" s="549">
        <v>94</v>
      </c>
      <c r="L46" s="380">
        <v>9.1796875</v>
      </c>
    </row>
    <row r="47" spans="1:12" s="110" customFormat="1" ht="15" customHeight="1" x14ac:dyDescent="0.2">
      <c r="A47" s="381"/>
      <c r="B47" s="385"/>
      <c r="C47" s="382" t="s">
        <v>353</v>
      </c>
      <c r="D47" s="385"/>
      <c r="E47" s="383"/>
      <c r="F47" s="548">
        <v>253</v>
      </c>
      <c r="G47" s="548">
        <v>231</v>
      </c>
      <c r="H47" s="548">
        <v>287</v>
      </c>
      <c r="I47" s="548">
        <v>245</v>
      </c>
      <c r="J47" s="550">
        <v>254</v>
      </c>
      <c r="K47" s="549">
        <v>-1</v>
      </c>
      <c r="L47" s="380">
        <v>-0.39370078740157483</v>
      </c>
    </row>
    <row r="48" spans="1:12" s="110" customFormat="1" ht="15" customHeight="1" x14ac:dyDescent="0.2">
      <c r="A48" s="381"/>
      <c r="B48" s="385"/>
      <c r="C48" s="366" t="s">
        <v>111</v>
      </c>
      <c r="D48" s="386"/>
      <c r="E48" s="387"/>
      <c r="F48" s="548">
        <v>122</v>
      </c>
      <c r="G48" s="548">
        <v>141</v>
      </c>
      <c r="H48" s="548">
        <v>119</v>
      </c>
      <c r="I48" s="548">
        <v>92</v>
      </c>
      <c r="J48" s="548">
        <v>115</v>
      </c>
      <c r="K48" s="549">
        <v>7</v>
      </c>
      <c r="L48" s="380">
        <v>6.0869565217391308</v>
      </c>
    </row>
    <row r="49" spans="1:12" s="110" customFormat="1" ht="15" customHeight="1" x14ac:dyDescent="0.2">
      <c r="A49" s="381"/>
      <c r="B49" s="385"/>
      <c r="C49" s="382" t="s">
        <v>353</v>
      </c>
      <c r="D49" s="385"/>
      <c r="E49" s="383"/>
      <c r="F49" s="548">
        <v>44</v>
      </c>
      <c r="G49" s="548">
        <v>87</v>
      </c>
      <c r="H49" s="548">
        <v>60</v>
      </c>
      <c r="I49" s="548">
        <v>41</v>
      </c>
      <c r="J49" s="548">
        <v>47</v>
      </c>
      <c r="K49" s="549">
        <v>-3</v>
      </c>
      <c r="L49" s="380">
        <v>-6.3829787234042552</v>
      </c>
    </row>
    <row r="50" spans="1:12" s="110" customFormat="1" ht="15" customHeight="1" x14ac:dyDescent="0.2">
      <c r="A50" s="381"/>
      <c r="B50" s="384" t="s">
        <v>113</v>
      </c>
      <c r="C50" s="382" t="s">
        <v>181</v>
      </c>
      <c r="D50" s="385"/>
      <c r="E50" s="383"/>
      <c r="F50" s="548">
        <v>6916</v>
      </c>
      <c r="G50" s="548">
        <v>5729</v>
      </c>
      <c r="H50" s="548">
        <v>8084</v>
      </c>
      <c r="I50" s="548">
        <v>6267</v>
      </c>
      <c r="J50" s="550">
        <v>7607</v>
      </c>
      <c r="K50" s="549">
        <v>-691</v>
      </c>
      <c r="L50" s="380">
        <v>-9.0837386617589058</v>
      </c>
    </row>
    <row r="51" spans="1:12" s="110" customFormat="1" ht="15" customHeight="1" x14ac:dyDescent="0.2">
      <c r="A51" s="381"/>
      <c r="B51" s="385"/>
      <c r="C51" s="382" t="s">
        <v>353</v>
      </c>
      <c r="D51" s="385"/>
      <c r="E51" s="383"/>
      <c r="F51" s="548">
        <v>2088</v>
      </c>
      <c r="G51" s="548">
        <v>1721</v>
      </c>
      <c r="H51" s="548">
        <v>2936</v>
      </c>
      <c r="I51" s="548">
        <v>2156</v>
      </c>
      <c r="J51" s="548">
        <v>2424</v>
      </c>
      <c r="K51" s="549">
        <v>-336</v>
      </c>
      <c r="L51" s="380">
        <v>-13.861386138613861</v>
      </c>
    </row>
    <row r="52" spans="1:12" s="110" customFormat="1" ht="15" customHeight="1" x14ac:dyDescent="0.2">
      <c r="A52" s="381"/>
      <c r="B52" s="384"/>
      <c r="C52" s="382" t="s">
        <v>182</v>
      </c>
      <c r="D52" s="385"/>
      <c r="E52" s="383"/>
      <c r="F52" s="548">
        <v>3609</v>
      </c>
      <c r="G52" s="548">
        <v>3361</v>
      </c>
      <c r="H52" s="548">
        <v>3527</v>
      </c>
      <c r="I52" s="548">
        <v>3049</v>
      </c>
      <c r="J52" s="548">
        <v>3508</v>
      </c>
      <c r="K52" s="549">
        <v>101</v>
      </c>
      <c r="L52" s="380">
        <v>2.8791334093500569</v>
      </c>
    </row>
    <row r="53" spans="1:12" s="269" customFormat="1" ht="11.25" customHeight="1" x14ac:dyDescent="0.2">
      <c r="A53" s="381"/>
      <c r="B53" s="385"/>
      <c r="C53" s="382" t="s">
        <v>353</v>
      </c>
      <c r="D53" s="385"/>
      <c r="E53" s="383"/>
      <c r="F53" s="548">
        <v>1179</v>
      </c>
      <c r="G53" s="548">
        <v>1335</v>
      </c>
      <c r="H53" s="548">
        <v>1525</v>
      </c>
      <c r="I53" s="548">
        <v>1180</v>
      </c>
      <c r="J53" s="550">
        <v>1246</v>
      </c>
      <c r="K53" s="549">
        <v>-67</v>
      </c>
      <c r="L53" s="380">
        <v>-5.3772070626003208</v>
      </c>
    </row>
    <row r="54" spans="1:12" s="151" customFormat="1" ht="12.75" customHeight="1" x14ac:dyDescent="0.2">
      <c r="A54" s="381"/>
      <c r="B54" s="384" t="s">
        <v>113</v>
      </c>
      <c r="C54" s="384" t="s">
        <v>116</v>
      </c>
      <c r="D54" s="385"/>
      <c r="E54" s="383"/>
      <c r="F54" s="548">
        <v>6988</v>
      </c>
      <c r="G54" s="548">
        <v>5913</v>
      </c>
      <c r="H54" s="548">
        <v>7832</v>
      </c>
      <c r="I54" s="548">
        <v>5845</v>
      </c>
      <c r="J54" s="548">
        <v>7323</v>
      </c>
      <c r="K54" s="549">
        <v>-335</v>
      </c>
      <c r="L54" s="380">
        <v>-4.5746278847466888</v>
      </c>
    </row>
    <row r="55" spans="1:12" ht="11.25" x14ac:dyDescent="0.2">
      <c r="A55" s="381"/>
      <c r="B55" s="385"/>
      <c r="C55" s="382" t="s">
        <v>353</v>
      </c>
      <c r="D55" s="385"/>
      <c r="E55" s="383"/>
      <c r="F55" s="548">
        <v>1992</v>
      </c>
      <c r="G55" s="548">
        <v>1800</v>
      </c>
      <c r="H55" s="548">
        <v>2847</v>
      </c>
      <c r="I55" s="548">
        <v>1921</v>
      </c>
      <c r="J55" s="548">
        <v>2225</v>
      </c>
      <c r="K55" s="549">
        <v>-233</v>
      </c>
      <c r="L55" s="380">
        <v>-10.47191011235955</v>
      </c>
    </row>
    <row r="56" spans="1:12" ht="14.25" customHeight="1" x14ac:dyDescent="0.2">
      <c r="A56" s="381"/>
      <c r="B56" s="385"/>
      <c r="C56" s="384" t="s">
        <v>117</v>
      </c>
      <c r="D56" s="385"/>
      <c r="E56" s="383"/>
      <c r="F56" s="548">
        <v>3526</v>
      </c>
      <c r="G56" s="548">
        <v>3170</v>
      </c>
      <c r="H56" s="548">
        <v>3772</v>
      </c>
      <c r="I56" s="548">
        <v>3457</v>
      </c>
      <c r="J56" s="548">
        <v>3785</v>
      </c>
      <c r="K56" s="549">
        <v>-259</v>
      </c>
      <c r="L56" s="380">
        <v>-6.8428005284015851</v>
      </c>
    </row>
    <row r="57" spans="1:12" ht="18.75" customHeight="1" x14ac:dyDescent="0.2">
      <c r="A57" s="388"/>
      <c r="B57" s="389"/>
      <c r="C57" s="390" t="s">
        <v>353</v>
      </c>
      <c r="D57" s="389"/>
      <c r="E57" s="391"/>
      <c r="F57" s="551">
        <v>1275</v>
      </c>
      <c r="G57" s="552">
        <v>1253</v>
      </c>
      <c r="H57" s="552">
        <v>1613</v>
      </c>
      <c r="I57" s="552">
        <v>1413</v>
      </c>
      <c r="J57" s="552">
        <v>1442</v>
      </c>
      <c r="K57" s="553">
        <f t="shared" ref="K57" si="0">IF(OR(F57=".",J57=".")=TRUE,".",IF(OR(F57="*",J57="*")=TRUE,"*",IF(AND(F57="-",J57="-")=TRUE,"-",IF(AND(ISNUMBER(J57),ISNUMBER(F57))=TRUE,IF(F57-J57=0,0,F57-J57),IF(ISNUMBER(F57)=TRUE,F57,-J57)))))</f>
        <v>-167</v>
      </c>
      <c r="L57" s="392">
        <f t="shared" ref="L57" si="1">IF(K57 =".",".",IF(K57 ="*","*",IF(K57="-","-",IF(K57=0,0,IF(OR(J57="-",J57=".",F57="-",F57=".")=TRUE,"X",IF(J57=0,"0,0",IF(ABS(K57*100/J57)&gt;250,".X",(K57*100/J57))))))))</f>
        <v>-11.581137309292648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11399</v>
      </c>
      <c r="E11" s="114">
        <v>9870</v>
      </c>
      <c r="F11" s="114">
        <v>15282</v>
      </c>
      <c r="G11" s="114">
        <v>9576</v>
      </c>
      <c r="H11" s="140">
        <v>11420</v>
      </c>
      <c r="I11" s="115">
        <v>-21</v>
      </c>
      <c r="J11" s="116">
        <v>-0.18388791593695272</v>
      </c>
    </row>
    <row r="12" spans="1:15" s="110" customFormat="1" ht="24.95" customHeight="1" x14ac:dyDescent="0.2">
      <c r="A12" s="193" t="s">
        <v>132</v>
      </c>
      <c r="B12" s="194" t="s">
        <v>133</v>
      </c>
      <c r="C12" s="113">
        <v>1.7984033687165542</v>
      </c>
      <c r="D12" s="115">
        <v>205</v>
      </c>
      <c r="E12" s="114">
        <v>95</v>
      </c>
      <c r="F12" s="114">
        <v>294</v>
      </c>
      <c r="G12" s="114">
        <v>265</v>
      </c>
      <c r="H12" s="140">
        <v>185</v>
      </c>
      <c r="I12" s="115">
        <v>20</v>
      </c>
      <c r="J12" s="116">
        <v>10.810810810810811</v>
      </c>
    </row>
    <row r="13" spans="1:15" s="110" customFormat="1" ht="24.95" customHeight="1" x14ac:dyDescent="0.2">
      <c r="A13" s="193" t="s">
        <v>134</v>
      </c>
      <c r="B13" s="199" t="s">
        <v>214</v>
      </c>
      <c r="C13" s="113">
        <v>0.6140889551715063</v>
      </c>
      <c r="D13" s="115">
        <v>70</v>
      </c>
      <c r="E13" s="114">
        <v>50</v>
      </c>
      <c r="F13" s="114">
        <v>100</v>
      </c>
      <c r="G13" s="114">
        <v>76</v>
      </c>
      <c r="H13" s="140">
        <v>82</v>
      </c>
      <c r="I13" s="115">
        <v>-12</v>
      </c>
      <c r="J13" s="116">
        <v>-14.634146341463415</v>
      </c>
    </row>
    <row r="14" spans="1:15" s="287" customFormat="1" ht="24.95" customHeight="1" x14ac:dyDescent="0.2">
      <c r="A14" s="193" t="s">
        <v>215</v>
      </c>
      <c r="B14" s="199" t="s">
        <v>137</v>
      </c>
      <c r="C14" s="113">
        <v>17.948942889727171</v>
      </c>
      <c r="D14" s="115">
        <v>2046</v>
      </c>
      <c r="E14" s="114">
        <v>1731</v>
      </c>
      <c r="F14" s="114">
        <v>3354</v>
      </c>
      <c r="G14" s="114">
        <v>1860</v>
      </c>
      <c r="H14" s="140">
        <v>2608</v>
      </c>
      <c r="I14" s="115">
        <v>-562</v>
      </c>
      <c r="J14" s="116">
        <v>-21.549079754601227</v>
      </c>
      <c r="K14" s="110"/>
      <c r="L14" s="110"/>
      <c r="M14" s="110"/>
      <c r="N14" s="110"/>
      <c r="O14" s="110"/>
    </row>
    <row r="15" spans="1:15" s="110" customFormat="1" ht="24.95" customHeight="1" x14ac:dyDescent="0.2">
      <c r="A15" s="193" t="s">
        <v>216</v>
      </c>
      <c r="B15" s="199" t="s">
        <v>217</v>
      </c>
      <c r="C15" s="113">
        <v>3.3599438547240985</v>
      </c>
      <c r="D15" s="115">
        <v>383</v>
      </c>
      <c r="E15" s="114">
        <v>355</v>
      </c>
      <c r="F15" s="114">
        <v>553</v>
      </c>
      <c r="G15" s="114">
        <v>399</v>
      </c>
      <c r="H15" s="140">
        <v>428</v>
      </c>
      <c r="I15" s="115">
        <v>-45</v>
      </c>
      <c r="J15" s="116">
        <v>-10.514018691588785</v>
      </c>
    </row>
    <row r="16" spans="1:15" s="287" customFormat="1" ht="24.95" customHeight="1" x14ac:dyDescent="0.2">
      <c r="A16" s="193" t="s">
        <v>218</v>
      </c>
      <c r="B16" s="199" t="s">
        <v>141</v>
      </c>
      <c r="C16" s="113">
        <v>13.045003947714712</v>
      </c>
      <c r="D16" s="115">
        <v>1487</v>
      </c>
      <c r="E16" s="114">
        <v>1256</v>
      </c>
      <c r="F16" s="114">
        <v>2565</v>
      </c>
      <c r="G16" s="114">
        <v>1262</v>
      </c>
      <c r="H16" s="140">
        <v>1984</v>
      </c>
      <c r="I16" s="115">
        <v>-497</v>
      </c>
      <c r="J16" s="116">
        <v>-25.050403225806452</v>
      </c>
      <c r="K16" s="110"/>
      <c r="L16" s="110"/>
      <c r="M16" s="110"/>
      <c r="N16" s="110"/>
      <c r="O16" s="110"/>
    </row>
    <row r="17" spans="1:15" s="110" customFormat="1" ht="24.95" customHeight="1" x14ac:dyDescent="0.2">
      <c r="A17" s="193" t="s">
        <v>142</v>
      </c>
      <c r="B17" s="199" t="s">
        <v>220</v>
      </c>
      <c r="C17" s="113">
        <v>1.5439950872883585</v>
      </c>
      <c r="D17" s="115">
        <v>176</v>
      </c>
      <c r="E17" s="114">
        <v>120</v>
      </c>
      <c r="F17" s="114">
        <v>236</v>
      </c>
      <c r="G17" s="114">
        <v>199</v>
      </c>
      <c r="H17" s="140">
        <v>196</v>
      </c>
      <c r="I17" s="115">
        <v>-20</v>
      </c>
      <c r="J17" s="116">
        <v>-10.204081632653061</v>
      </c>
    </row>
    <row r="18" spans="1:15" s="287" customFormat="1" ht="24.95" customHeight="1" x14ac:dyDescent="0.2">
      <c r="A18" s="201" t="s">
        <v>144</v>
      </c>
      <c r="B18" s="202" t="s">
        <v>145</v>
      </c>
      <c r="C18" s="113">
        <v>7.9743837178699888</v>
      </c>
      <c r="D18" s="115">
        <v>909</v>
      </c>
      <c r="E18" s="114">
        <v>581</v>
      </c>
      <c r="F18" s="114">
        <v>1232</v>
      </c>
      <c r="G18" s="114">
        <v>754</v>
      </c>
      <c r="H18" s="140">
        <v>883</v>
      </c>
      <c r="I18" s="115">
        <v>26</v>
      </c>
      <c r="J18" s="116">
        <v>2.944507361268403</v>
      </c>
      <c r="K18" s="110"/>
      <c r="L18" s="110"/>
      <c r="M18" s="110"/>
      <c r="N18" s="110"/>
      <c r="O18" s="110"/>
    </row>
    <row r="19" spans="1:15" s="110" customFormat="1" ht="24.95" customHeight="1" x14ac:dyDescent="0.2">
      <c r="A19" s="193" t="s">
        <v>146</v>
      </c>
      <c r="B19" s="199" t="s">
        <v>147</v>
      </c>
      <c r="C19" s="113">
        <v>13.343275725940872</v>
      </c>
      <c r="D19" s="115">
        <v>1521</v>
      </c>
      <c r="E19" s="114">
        <v>1779</v>
      </c>
      <c r="F19" s="114">
        <v>2327</v>
      </c>
      <c r="G19" s="114">
        <v>1255</v>
      </c>
      <c r="H19" s="140">
        <v>1560</v>
      </c>
      <c r="I19" s="115">
        <v>-39</v>
      </c>
      <c r="J19" s="116">
        <v>-2.5</v>
      </c>
    </row>
    <row r="20" spans="1:15" s="287" customFormat="1" ht="24.95" customHeight="1" x14ac:dyDescent="0.2">
      <c r="A20" s="193" t="s">
        <v>148</v>
      </c>
      <c r="B20" s="199" t="s">
        <v>149</v>
      </c>
      <c r="C20" s="113">
        <v>4.4828493727519954</v>
      </c>
      <c r="D20" s="115">
        <v>511</v>
      </c>
      <c r="E20" s="114">
        <v>1029</v>
      </c>
      <c r="F20" s="114">
        <v>980</v>
      </c>
      <c r="G20" s="114">
        <v>562</v>
      </c>
      <c r="H20" s="140">
        <v>649</v>
      </c>
      <c r="I20" s="115">
        <v>-138</v>
      </c>
      <c r="J20" s="116">
        <v>-21.263482280431433</v>
      </c>
      <c r="K20" s="110"/>
      <c r="L20" s="110"/>
      <c r="M20" s="110"/>
      <c r="N20" s="110"/>
      <c r="O20" s="110"/>
    </row>
    <row r="21" spans="1:15" s="110" customFormat="1" ht="24.95" customHeight="1" x14ac:dyDescent="0.2">
      <c r="A21" s="201" t="s">
        <v>150</v>
      </c>
      <c r="B21" s="202" t="s">
        <v>151</v>
      </c>
      <c r="C21" s="113">
        <v>4.7197122554610056</v>
      </c>
      <c r="D21" s="115">
        <v>538</v>
      </c>
      <c r="E21" s="114">
        <v>560</v>
      </c>
      <c r="F21" s="114">
        <v>618</v>
      </c>
      <c r="G21" s="114">
        <v>623</v>
      </c>
      <c r="H21" s="140">
        <v>681</v>
      </c>
      <c r="I21" s="115">
        <v>-143</v>
      </c>
      <c r="J21" s="116">
        <v>-20.998531571218795</v>
      </c>
    </row>
    <row r="22" spans="1:15" s="110" customFormat="1" ht="24.95" customHeight="1" x14ac:dyDescent="0.2">
      <c r="A22" s="201" t="s">
        <v>152</v>
      </c>
      <c r="B22" s="199" t="s">
        <v>153</v>
      </c>
      <c r="C22" s="113">
        <v>2.965172383542416</v>
      </c>
      <c r="D22" s="115">
        <v>338</v>
      </c>
      <c r="E22" s="114">
        <v>170</v>
      </c>
      <c r="F22" s="114">
        <v>324</v>
      </c>
      <c r="G22" s="114">
        <v>259</v>
      </c>
      <c r="H22" s="140">
        <v>237</v>
      </c>
      <c r="I22" s="115">
        <v>101</v>
      </c>
      <c r="J22" s="116">
        <v>42.616033755274259</v>
      </c>
    </row>
    <row r="23" spans="1:15" s="110" customFormat="1" ht="24.95" customHeight="1" x14ac:dyDescent="0.2">
      <c r="A23" s="193" t="s">
        <v>154</v>
      </c>
      <c r="B23" s="199" t="s">
        <v>155</v>
      </c>
      <c r="C23" s="113">
        <v>1.0439512237915607</v>
      </c>
      <c r="D23" s="115">
        <v>119</v>
      </c>
      <c r="E23" s="114">
        <v>76</v>
      </c>
      <c r="F23" s="114">
        <v>170</v>
      </c>
      <c r="G23" s="114">
        <v>47</v>
      </c>
      <c r="H23" s="140">
        <v>124</v>
      </c>
      <c r="I23" s="115">
        <v>-5</v>
      </c>
      <c r="J23" s="116">
        <v>-4.032258064516129</v>
      </c>
    </row>
    <row r="24" spans="1:15" s="110" customFormat="1" ht="24.95" customHeight="1" x14ac:dyDescent="0.2">
      <c r="A24" s="193" t="s">
        <v>156</v>
      </c>
      <c r="B24" s="199" t="s">
        <v>221</v>
      </c>
      <c r="C24" s="113">
        <v>5.5618913939819281</v>
      </c>
      <c r="D24" s="115">
        <v>634</v>
      </c>
      <c r="E24" s="114">
        <v>447</v>
      </c>
      <c r="F24" s="114">
        <v>703</v>
      </c>
      <c r="G24" s="114">
        <v>562</v>
      </c>
      <c r="H24" s="140">
        <v>772</v>
      </c>
      <c r="I24" s="115">
        <v>-138</v>
      </c>
      <c r="J24" s="116">
        <v>-17.875647668393782</v>
      </c>
    </row>
    <row r="25" spans="1:15" s="110" customFormat="1" ht="24.95" customHeight="1" x14ac:dyDescent="0.2">
      <c r="A25" s="193" t="s">
        <v>222</v>
      </c>
      <c r="B25" s="204" t="s">
        <v>159</v>
      </c>
      <c r="C25" s="113">
        <v>7.5971576454074921</v>
      </c>
      <c r="D25" s="115">
        <v>866</v>
      </c>
      <c r="E25" s="114">
        <v>728</v>
      </c>
      <c r="F25" s="114">
        <v>1061</v>
      </c>
      <c r="G25" s="114">
        <v>874</v>
      </c>
      <c r="H25" s="140">
        <v>828</v>
      </c>
      <c r="I25" s="115">
        <v>38</v>
      </c>
      <c r="J25" s="116">
        <v>4.5893719806763285</v>
      </c>
    </row>
    <row r="26" spans="1:15" s="110" customFormat="1" ht="24.95" customHeight="1" x14ac:dyDescent="0.2">
      <c r="A26" s="201">
        <v>782.78300000000002</v>
      </c>
      <c r="B26" s="203" t="s">
        <v>160</v>
      </c>
      <c r="C26" s="113">
        <v>5.6320729888586722</v>
      </c>
      <c r="D26" s="115">
        <v>642</v>
      </c>
      <c r="E26" s="114">
        <v>454</v>
      </c>
      <c r="F26" s="114">
        <v>590</v>
      </c>
      <c r="G26" s="114">
        <v>569</v>
      </c>
      <c r="H26" s="140">
        <v>682</v>
      </c>
      <c r="I26" s="115">
        <v>-40</v>
      </c>
      <c r="J26" s="116">
        <v>-5.8651026392961878</v>
      </c>
    </row>
    <row r="27" spans="1:15" s="110" customFormat="1" ht="24.95" customHeight="1" x14ac:dyDescent="0.2">
      <c r="A27" s="193" t="s">
        <v>161</v>
      </c>
      <c r="B27" s="199" t="s">
        <v>162</v>
      </c>
      <c r="C27" s="113">
        <v>2.9300815861040443</v>
      </c>
      <c r="D27" s="115">
        <v>334</v>
      </c>
      <c r="E27" s="114">
        <v>325</v>
      </c>
      <c r="F27" s="114">
        <v>640</v>
      </c>
      <c r="G27" s="114">
        <v>333</v>
      </c>
      <c r="H27" s="140">
        <v>311</v>
      </c>
      <c r="I27" s="115">
        <v>23</v>
      </c>
      <c r="J27" s="116">
        <v>7.395498392282958</v>
      </c>
    </row>
    <row r="28" spans="1:15" s="110" customFormat="1" ht="24.95" customHeight="1" x14ac:dyDescent="0.2">
      <c r="A28" s="193" t="s">
        <v>163</v>
      </c>
      <c r="B28" s="199" t="s">
        <v>164</v>
      </c>
      <c r="C28" s="113">
        <v>2.1493113431002722</v>
      </c>
      <c r="D28" s="115">
        <v>245</v>
      </c>
      <c r="E28" s="114">
        <v>175</v>
      </c>
      <c r="F28" s="114">
        <v>508</v>
      </c>
      <c r="G28" s="114">
        <v>149</v>
      </c>
      <c r="H28" s="140">
        <v>246</v>
      </c>
      <c r="I28" s="115">
        <v>-1</v>
      </c>
      <c r="J28" s="116">
        <v>-0.4065040650406504</v>
      </c>
    </row>
    <row r="29" spans="1:15" s="110" customFormat="1" ht="24.95" customHeight="1" x14ac:dyDescent="0.2">
      <c r="A29" s="193">
        <v>86</v>
      </c>
      <c r="B29" s="199" t="s">
        <v>165</v>
      </c>
      <c r="C29" s="113">
        <v>4.5530309676287395</v>
      </c>
      <c r="D29" s="115">
        <v>519</v>
      </c>
      <c r="E29" s="114">
        <v>588</v>
      </c>
      <c r="F29" s="114">
        <v>650</v>
      </c>
      <c r="G29" s="114">
        <v>444</v>
      </c>
      <c r="H29" s="140">
        <v>489</v>
      </c>
      <c r="I29" s="115">
        <v>30</v>
      </c>
      <c r="J29" s="116">
        <v>6.1349693251533743</v>
      </c>
    </row>
    <row r="30" spans="1:15" s="110" customFormat="1" ht="24.95" customHeight="1" x14ac:dyDescent="0.2">
      <c r="A30" s="193">
        <v>87.88</v>
      </c>
      <c r="B30" s="204" t="s">
        <v>166</v>
      </c>
      <c r="C30" s="113">
        <v>13.194139836827793</v>
      </c>
      <c r="D30" s="115">
        <v>1504</v>
      </c>
      <c r="E30" s="114">
        <v>768</v>
      </c>
      <c r="F30" s="114">
        <v>1237</v>
      </c>
      <c r="G30" s="114">
        <v>555</v>
      </c>
      <c r="H30" s="140">
        <v>633</v>
      </c>
      <c r="I30" s="115">
        <v>871</v>
      </c>
      <c r="J30" s="116">
        <v>137.59873617693523</v>
      </c>
    </row>
    <row r="31" spans="1:15" s="110" customFormat="1" ht="24.95" customHeight="1" x14ac:dyDescent="0.2">
      <c r="A31" s="193" t="s">
        <v>167</v>
      </c>
      <c r="B31" s="199" t="s">
        <v>168</v>
      </c>
      <c r="C31" s="113">
        <v>3.491534345117993</v>
      </c>
      <c r="D31" s="115">
        <v>398</v>
      </c>
      <c r="E31" s="114">
        <v>314</v>
      </c>
      <c r="F31" s="114">
        <v>494</v>
      </c>
      <c r="G31" s="114">
        <v>389</v>
      </c>
      <c r="H31" s="140">
        <v>450</v>
      </c>
      <c r="I31" s="115">
        <v>-52</v>
      </c>
      <c r="J31" s="116">
        <v>-11.555555555555555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1.7984033687165542</v>
      </c>
      <c r="D34" s="115">
        <v>205</v>
      </c>
      <c r="E34" s="114">
        <v>95</v>
      </c>
      <c r="F34" s="114">
        <v>294</v>
      </c>
      <c r="G34" s="114">
        <v>265</v>
      </c>
      <c r="H34" s="140">
        <v>185</v>
      </c>
      <c r="I34" s="115">
        <v>20</v>
      </c>
      <c r="J34" s="116">
        <v>10.810810810810811</v>
      </c>
    </row>
    <row r="35" spans="1:10" s="110" customFormat="1" ht="24.95" customHeight="1" x14ac:dyDescent="0.2">
      <c r="A35" s="292" t="s">
        <v>171</v>
      </c>
      <c r="B35" s="293" t="s">
        <v>172</v>
      </c>
      <c r="C35" s="113">
        <v>26.537415562768665</v>
      </c>
      <c r="D35" s="115">
        <v>3025</v>
      </c>
      <c r="E35" s="114">
        <v>2362</v>
      </c>
      <c r="F35" s="114">
        <v>4686</v>
      </c>
      <c r="G35" s="114">
        <v>2690</v>
      </c>
      <c r="H35" s="140">
        <v>3573</v>
      </c>
      <c r="I35" s="115">
        <v>-548</v>
      </c>
      <c r="J35" s="116">
        <v>-15.337251609291911</v>
      </c>
    </row>
    <row r="36" spans="1:10" s="110" customFormat="1" ht="24.95" customHeight="1" x14ac:dyDescent="0.2">
      <c r="A36" s="294" t="s">
        <v>173</v>
      </c>
      <c r="B36" s="295" t="s">
        <v>174</v>
      </c>
      <c r="C36" s="125">
        <v>71.664181068514779</v>
      </c>
      <c r="D36" s="143">
        <v>8169</v>
      </c>
      <c r="E36" s="144">
        <v>7413</v>
      </c>
      <c r="F36" s="144">
        <v>10302</v>
      </c>
      <c r="G36" s="144">
        <v>6621</v>
      </c>
      <c r="H36" s="145">
        <v>7662</v>
      </c>
      <c r="I36" s="143">
        <v>507</v>
      </c>
      <c r="J36" s="146">
        <v>6.6170712607674238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11399</v>
      </c>
      <c r="F11" s="264">
        <v>9870</v>
      </c>
      <c r="G11" s="264">
        <v>15282</v>
      </c>
      <c r="H11" s="264">
        <v>9576</v>
      </c>
      <c r="I11" s="265">
        <v>11420</v>
      </c>
      <c r="J11" s="263">
        <v>-21</v>
      </c>
      <c r="K11" s="266">
        <v>-0.18388791593695272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25.677691025528556</v>
      </c>
      <c r="E13" s="115">
        <v>2927</v>
      </c>
      <c r="F13" s="114">
        <v>2460</v>
      </c>
      <c r="G13" s="114">
        <v>3587</v>
      </c>
      <c r="H13" s="114">
        <v>3127</v>
      </c>
      <c r="I13" s="140">
        <v>3266</v>
      </c>
      <c r="J13" s="115">
        <v>-339</v>
      </c>
      <c r="K13" s="116">
        <v>-10.379669320269443</v>
      </c>
    </row>
    <row r="14" spans="1:15" ht="15.95" customHeight="1" x14ac:dyDescent="0.2">
      <c r="A14" s="306" t="s">
        <v>230</v>
      </c>
      <c r="B14" s="307"/>
      <c r="C14" s="308"/>
      <c r="D14" s="113">
        <v>53.960873760856217</v>
      </c>
      <c r="E14" s="115">
        <v>6151</v>
      </c>
      <c r="F14" s="114">
        <v>5358</v>
      </c>
      <c r="G14" s="114">
        <v>8930</v>
      </c>
      <c r="H14" s="114">
        <v>4646</v>
      </c>
      <c r="I14" s="140">
        <v>5778</v>
      </c>
      <c r="J14" s="115">
        <v>373</v>
      </c>
      <c r="K14" s="116">
        <v>6.4555209415022503</v>
      </c>
    </row>
    <row r="15" spans="1:15" ht="15.95" customHeight="1" x14ac:dyDescent="0.2">
      <c r="A15" s="306" t="s">
        <v>231</v>
      </c>
      <c r="B15" s="307"/>
      <c r="C15" s="308"/>
      <c r="D15" s="113">
        <v>9.4131064128432325</v>
      </c>
      <c r="E15" s="115">
        <v>1073</v>
      </c>
      <c r="F15" s="114">
        <v>1037</v>
      </c>
      <c r="G15" s="114">
        <v>1359</v>
      </c>
      <c r="H15" s="114">
        <v>876</v>
      </c>
      <c r="I15" s="140">
        <v>1176</v>
      </c>
      <c r="J15" s="115">
        <v>-103</v>
      </c>
      <c r="K15" s="116">
        <v>-8.7585034013605441</v>
      </c>
    </row>
    <row r="16" spans="1:15" ht="15.95" customHeight="1" x14ac:dyDescent="0.2">
      <c r="A16" s="306" t="s">
        <v>232</v>
      </c>
      <c r="B16" s="307"/>
      <c r="C16" s="308"/>
      <c r="D16" s="113">
        <v>10.518466532151944</v>
      </c>
      <c r="E16" s="115">
        <v>1199</v>
      </c>
      <c r="F16" s="114">
        <v>962</v>
      </c>
      <c r="G16" s="114">
        <v>1188</v>
      </c>
      <c r="H16" s="114">
        <v>889</v>
      </c>
      <c r="I16" s="140">
        <v>1146</v>
      </c>
      <c r="J16" s="115">
        <v>53</v>
      </c>
      <c r="K16" s="116">
        <v>4.6247818499127398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1.8773576629528905</v>
      </c>
      <c r="E18" s="115">
        <v>214</v>
      </c>
      <c r="F18" s="114">
        <v>126</v>
      </c>
      <c r="G18" s="114">
        <v>348</v>
      </c>
      <c r="H18" s="114">
        <v>299</v>
      </c>
      <c r="I18" s="140">
        <v>196</v>
      </c>
      <c r="J18" s="115">
        <v>18</v>
      </c>
      <c r="K18" s="116">
        <v>9.183673469387756</v>
      </c>
    </row>
    <row r="19" spans="1:11" ht="14.1" customHeight="1" x14ac:dyDescent="0.2">
      <c r="A19" s="306" t="s">
        <v>235</v>
      </c>
      <c r="B19" s="307" t="s">
        <v>236</v>
      </c>
      <c r="C19" s="308"/>
      <c r="D19" s="113">
        <v>1.6492674796034741</v>
      </c>
      <c r="E19" s="115">
        <v>188</v>
      </c>
      <c r="F19" s="114">
        <v>100</v>
      </c>
      <c r="G19" s="114">
        <v>295</v>
      </c>
      <c r="H19" s="114">
        <v>261</v>
      </c>
      <c r="I19" s="140">
        <v>172</v>
      </c>
      <c r="J19" s="115">
        <v>16</v>
      </c>
      <c r="K19" s="116">
        <v>9.3023255813953494</v>
      </c>
    </row>
    <row r="20" spans="1:11" ht="14.1" customHeight="1" x14ac:dyDescent="0.2">
      <c r="A20" s="306">
        <v>12</v>
      </c>
      <c r="B20" s="307" t="s">
        <v>237</v>
      </c>
      <c r="C20" s="308"/>
      <c r="D20" s="113">
        <v>2.1756294411790509</v>
      </c>
      <c r="E20" s="115">
        <v>248</v>
      </c>
      <c r="F20" s="114">
        <v>97</v>
      </c>
      <c r="G20" s="114">
        <v>241</v>
      </c>
      <c r="H20" s="114">
        <v>212</v>
      </c>
      <c r="I20" s="140">
        <v>148</v>
      </c>
      <c r="J20" s="115">
        <v>100</v>
      </c>
      <c r="K20" s="116">
        <v>67.567567567567565</v>
      </c>
    </row>
    <row r="21" spans="1:11" ht="14.1" customHeight="1" x14ac:dyDescent="0.2">
      <c r="A21" s="306">
        <v>21</v>
      </c>
      <c r="B21" s="307" t="s">
        <v>238</v>
      </c>
      <c r="C21" s="308"/>
      <c r="D21" s="113">
        <v>0.1140450916747083</v>
      </c>
      <c r="E21" s="115">
        <v>13</v>
      </c>
      <c r="F21" s="114">
        <v>10</v>
      </c>
      <c r="G21" s="114">
        <v>16</v>
      </c>
      <c r="H21" s="114" t="s">
        <v>514</v>
      </c>
      <c r="I21" s="140">
        <v>20</v>
      </c>
      <c r="J21" s="115">
        <v>-7</v>
      </c>
      <c r="K21" s="116">
        <v>-35</v>
      </c>
    </row>
    <row r="22" spans="1:11" ht="14.1" customHeight="1" x14ac:dyDescent="0.2">
      <c r="A22" s="306">
        <v>22</v>
      </c>
      <c r="B22" s="307" t="s">
        <v>239</v>
      </c>
      <c r="C22" s="308"/>
      <c r="D22" s="113">
        <v>1.9299938591104482</v>
      </c>
      <c r="E22" s="115">
        <v>220</v>
      </c>
      <c r="F22" s="114">
        <v>140</v>
      </c>
      <c r="G22" s="114">
        <v>317</v>
      </c>
      <c r="H22" s="114">
        <v>170</v>
      </c>
      <c r="I22" s="140">
        <v>173</v>
      </c>
      <c r="J22" s="115">
        <v>47</v>
      </c>
      <c r="K22" s="116">
        <v>27.167630057803468</v>
      </c>
    </row>
    <row r="23" spans="1:11" ht="14.1" customHeight="1" x14ac:dyDescent="0.2">
      <c r="A23" s="306">
        <v>23</v>
      </c>
      <c r="B23" s="307" t="s">
        <v>240</v>
      </c>
      <c r="C23" s="308"/>
      <c r="D23" s="113">
        <v>0.57899815773313446</v>
      </c>
      <c r="E23" s="115">
        <v>66</v>
      </c>
      <c r="F23" s="114">
        <v>91</v>
      </c>
      <c r="G23" s="114">
        <v>141</v>
      </c>
      <c r="H23" s="114">
        <v>73</v>
      </c>
      <c r="I23" s="140">
        <v>66</v>
      </c>
      <c r="J23" s="115">
        <v>0</v>
      </c>
      <c r="K23" s="116">
        <v>0</v>
      </c>
    </row>
    <row r="24" spans="1:11" ht="14.1" customHeight="1" x14ac:dyDescent="0.2">
      <c r="A24" s="306">
        <v>24</v>
      </c>
      <c r="B24" s="307" t="s">
        <v>241</v>
      </c>
      <c r="C24" s="308"/>
      <c r="D24" s="113">
        <v>5.0179840336871653</v>
      </c>
      <c r="E24" s="115">
        <v>572</v>
      </c>
      <c r="F24" s="114">
        <v>344</v>
      </c>
      <c r="G24" s="114">
        <v>692</v>
      </c>
      <c r="H24" s="114">
        <v>388</v>
      </c>
      <c r="I24" s="140">
        <v>665</v>
      </c>
      <c r="J24" s="115">
        <v>-93</v>
      </c>
      <c r="K24" s="116">
        <v>-13.984962406015038</v>
      </c>
    </row>
    <row r="25" spans="1:11" ht="14.1" customHeight="1" x14ac:dyDescent="0.2">
      <c r="A25" s="306">
        <v>25</v>
      </c>
      <c r="B25" s="307" t="s">
        <v>242</v>
      </c>
      <c r="C25" s="308"/>
      <c r="D25" s="113">
        <v>7.3164312659005173</v>
      </c>
      <c r="E25" s="115">
        <v>834</v>
      </c>
      <c r="F25" s="114">
        <v>502</v>
      </c>
      <c r="G25" s="114">
        <v>1072</v>
      </c>
      <c r="H25" s="114">
        <v>627</v>
      </c>
      <c r="I25" s="140">
        <v>867</v>
      </c>
      <c r="J25" s="115">
        <v>-33</v>
      </c>
      <c r="K25" s="116">
        <v>-3.8062283737024223</v>
      </c>
    </row>
    <row r="26" spans="1:11" ht="14.1" customHeight="1" x14ac:dyDescent="0.2">
      <c r="A26" s="306">
        <v>26</v>
      </c>
      <c r="B26" s="307" t="s">
        <v>243</v>
      </c>
      <c r="C26" s="308"/>
      <c r="D26" s="113">
        <v>2.5528555136415476</v>
      </c>
      <c r="E26" s="115">
        <v>291</v>
      </c>
      <c r="F26" s="114">
        <v>380</v>
      </c>
      <c r="G26" s="114">
        <v>485</v>
      </c>
      <c r="H26" s="114">
        <v>236</v>
      </c>
      <c r="I26" s="140">
        <v>340</v>
      </c>
      <c r="J26" s="115">
        <v>-49</v>
      </c>
      <c r="K26" s="116">
        <v>-14.411764705882353</v>
      </c>
    </row>
    <row r="27" spans="1:11" ht="14.1" customHeight="1" x14ac:dyDescent="0.2">
      <c r="A27" s="306">
        <v>27</v>
      </c>
      <c r="B27" s="307" t="s">
        <v>244</v>
      </c>
      <c r="C27" s="308"/>
      <c r="D27" s="113">
        <v>2.5265374155627685</v>
      </c>
      <c r="E27" s="115">
        <v>288</v>
      </c>
      <c r="F27" s="114">
        <v>341</v>
      </c>
      <c r="G27" s="114">
        <v>390</v>
      </c>
      <c r="H27" s="114">
        <v>266</v>
      </c>
      <c r="I27" s="140">
        <v>390</v>
      </c>
      <c r="J27" s="115">
        <v>-102</v>
      </c>
      <c r="K27" s="116">
        <v>-26.153846153846153</v>
      </c>
    </row>
    <row r="28" spans="1:11" ht="14.1" customHeight="1" x14ac:dyDescent="0.2">
      <c r="A28" s="306">
        <v>28</v>
      </c>
      <c r="B28" s="307" t="s">
        <v>245</v>
      </c>
      <c r="C28" s="308"/>
      <c r="D28" s="113">
        <v>0.2456355820686025</v>
      </c>
      <c r="E28" s="115">
        <v>28</v>
      </c>
      <c r="F28" s="114">
        <v>18</v>
      </c>
      <c r="G28" s="114">
        <v>51</v>
      </c>
      <c r="H28" s="114">
        <v>64</v>
      </c>
      <c r="I28" s="140">
        <v>26</v>
      </c>
      <c r="J28" s="115">
        <v>2</v>
      </c>
      <c r="K28" s="116">
        <v>7.6923076923076925</v>
      </c>
    </row>
    <row r="29" spans="1:11" ht="14.1" customHeight="1" x14ac:dyDescent="0.2">
      <c r="A29" s="306">
        <v>29</v>
      </c>
      <c r="B29" s="307" t="s">
        <v>246</v>
      </c>
      <c r="C29" s="308"/>
      <c r="D29" s="113">
        <v>3.1757171681726466</v>
      </c>
      <c r="E29" s="115">
        <v>362</v>
      </c>
      <c r="F29" s="114">
        <v>372</v>
      </c>
      <c r="G29" s="114">
        <v>473</v>
      </c>
      <c r="H29" s="114">
        <v>335</v>
      </c>
      <c r="I29" s="140">
        <v>447</v>
      </c>
      <c r="J29" s="115">
        <v>-85</v>
      </c>
      <c r="K29" s="116">
        <v>-19.01565995525727</v>
      </c>
    </row>
    <row r="30" spans="1:11" ht="14.1" customHeight="1" x14ac:dyDescent="0.2">
      <c r="A30" s="306" t="s">
        <v>247</v>
      </c>
      <c r="B30" s="307" t="s">
        <v>248</v>
      </c>
      <c r="C30" s="308"/>
      <c r="D30" s="113">
        <v>1.0965874199491183</v>
      </c>
      <c r="E30" s="115">
        <v>125</v>
      </c>
      <c r="F30" s="114">
        <v>99</v>
      </c>
      <c r="G30" s="114">
        <v>174</v>
      </c>
      <c r="H30" s="114" t="s">
        <v>514</v>
      </c>
      <c r="I30" s="140">
        <v>123</v>
      </c>
      <c r="J30" s="115">
        <v>2</v>
      </c>
      <c r="K30" s="116">
        <v>1.6260162601626016</v>
      </c>
    </row>
    <row r="31" spans="1:11" ht="14.1" customHeight="1" x14ac:dyDescent="0.2">
      <c r="A31" s="306" t="s">
        <v>249</v>
      </c>
      <c r="B31" s="307" t="s">
        <v>250</v>
      </c>
      <c r="C31" s="308"/>
      <c r="D31" s="113">
        <v>2.0528116501447498</v>
      </c>
      <c r="E31" s="115">
        <v>234</v>
      </c>
      <c r="F31" s="114">
        <v>269</v>
      </c>
      <c r="G31" s="114">
        <v>290</v>
      </c>
      <c r="H31" s="114">
        <v>235</v>
      </c>
      <c r="I31" s="140">
        <v>324</v>
      </c>
      <c r="J31" s="115">
        <v>-90</v>
      </c>
      <c r="K31" s="116">
        <v>-27.777777777777779</v>
      </c>
    </row>
    <row r="32" spans="1:11" ht="14.1" customHeight="1" x14ac:dyDescent="0.2">
      <c r="A32" s="306">
        <v>31</v>
      </c>
      <c r="B32" s="307" t="s">
        <v>251</v>
      </c>
      <c r="C32" s="308"/>
      <c r="D32" s="113">
        <v>0.56145275901394864</v>
      </c>
      <c r="E32" s="115">
        <v>64</v>
      </c>
      <c r="F32" s="114">
        <v>36</v>
      </c>
      <c r="G32" s="114">
        <v>59</v>
      </c>
      <c r="H32" s="114">
        <v>65</v>
      </c>
      <c r="I32" s="140">
        <v>81</v>
      </c>
      <c r="J32" s="115">
        <v>-17</v>
      </c>
      <c r="K32" s="116">
        <v>-20.987654320987655</v>
      </c>
    </row>
    <row r="33" spans="1:11" ht="14.1" customHeight="1" x14ac:dyDescent="0.2">
      <c r="A33" s="306">
        <v>32</v>
      </c>
      <c r="B33" s="307" t="s">
        <v>252</v>
      </c>
      <c r="C33" s="308"/>
      <c r="D33" s="113">
        <v>2.4037196245284673</v>
      </c>
      <c r="E33" s="115">
        <v>274</v>
      </c>
      <c r="F33" s="114">
        <v>231</v>
      </c>
      <c r="G33" s="114">
        <v>329</v>
      </c>
      <c r="H33" s="114">
        <v>330</v>
      </c>
      <c r="I33" s="140">
        <v>248</v>
      </c>
      <c r="J33" s="115">
        <v>26</v>
      </c>
      <c r="K33" s="116">
        <v>10.483870967741936</v>
      </c>
    </row>
    <row r="34" spans="1:11" ht="14.1" customHeight="1" x14ac:dyDescent="0.2">
      <c r="A34" s="306">
        <v>33</v>
      </c>
      <c r="B34" s="307" t="s">
        <v>253</v>
      </c>
      <c r="C34" s="308"/>
      <c r="D34" s="113">
        <v>2.0791297482235285</v>
      </c>
      <c r="E34" s="115">
        <v>237</v>
      </c>
      <c r="F34" s="114">
        <v>137</v>
      </c>
      <c r="G34" s="114">
        <v>295</v>
      </c>
      <c r="H34" s="114">
        <v>163</v>
      </c>
      <c r="I34" s="140">
        <v>233</v>
      </c>
      <c r="J34" s="115">
        <v>4</v>
      </c>
      <c r="K34" s="116">
        <v>1.7167381974248928</v>
      </c>
    </row>
    <row r="35" spans="1:11" ht="14.1" customHeight="1" x14ac:dyDescent="0.2">
      <c r="A35" s="306">
        <v>34</v>
      </c>
      <c r="B35" s="307" t="s">
        <v>254</v>
      </c>
      <c r="C35" s="308"/>
      <c r="D35" s="113">
        <v>2.2370383366962012</v>
      </c>
      <c r="E35" s="115">
        <v>255</v>
      </c>
      <c r="F35" s="114">
        <v>119</v>
      </c>
      <c r="G35" s="114">
        <v>283</v>
      </c>
      <c r="H35" s="114">
        <v>133</v>
      </c>
      <c r="I35" s="140">
        <v>212</v>
      </c>
      <c r="J35" s="115">
        <v>43</v>
      </c>
      <c r="K35" s="116">
        <v>20.283018867924529</v>
      </c>
    </row>
    <row r="36" spans="1:11" ht="14.1" customHeight="1" x14ac:dyDescent="0.2">
      <c r="A36" s="306">
        <v>41</v>
      </c>
      <c r="B36" s="307" t="s">
        <v>255</v>
      </c>
      <c r="C36" s="308"/>
      <c r="D36" s="113">
        <v>0.62286165453109921</v>
      </c>
      <c r="E36" s="115">
        <v>71</v>
      </c>
      <c r="F36" s="114">
        <v>45</v>
      </c>
      <c r="G36" s="114">
        <v>95</v>
      </c>
      <c r="H36" s="114">
        <v>64</v>
      </c>
      <c r="I36" s="140">
        <v>59</v>
      </c>
      <c r="J36" s="115">
        <v>12</v>
      </c>
      <c r="K36" s="116">
        <v>20.338983050847457</v>
      </c>
    </row>
    <row r="37" spans="1:11" ht="14.1" customHeight="1" x14ac:dyDescent="0.2">
      <c r="A37" s="306">
        <v>42</v>
      </c>
      <c r="B37" s="307" t="s">
        <v>256</v>
      </c>
      <c r="C37" s="308"/>
      <c r="D37" s="113">
        <v>8.7726993595929462E-2</v>
      </c>
      <c r="E37" s="115">
        <v>10</v>
      </c>
      <c r="F37" s="114">
        <v>5</v>
      </c>
      <c r="G37" s="114">
        <v>13</v>
      </c>
      <c r="H37" s="114">
        <v>0</v>
      </c>
      <c r="I37" s="140">
        <v>10</v>
      </c>
      <c r="J37" s="115">
        <v>0</v>
      </c>
      <c r="K37" s="116">
        <v>0</v>
      </c>
    </row>
    <row r="38" spans="1:11" ht="14.1" customHeight="1" x14ac:dyDescent="0.2">
      <c r="A38" s="306">
        <v>43</v>
      </c>
      <c r="B38" s="307" t="s">
        <v>257</v>
      </c>
      <c r="C38" s="308"/>
      <c r="D38" s="113">
        <v>1.96508465654882</v>
      </c>
      <c r="E38" s="115">
        <v>224</v>
      </c>
      <c r="F38" s="114">
        <v>195</v>
      </c>
      <c r="G38" s="114">
        <v>305</v>
      </c>
      <c r="H38" s="114">
        <v>141</v>
      </c>
      <c r="I38" s="140">
        <v>240</v>
      </c>
      <c r="J38" s="115">
        <v>-16</v>
      </c>
      <c r="K38" s="116">
        <v>-6.666666666666667</v>
      </c>
    </row>
    <row r="39" spans="1:11" ht="14.1" customHeight="1" x14ac:dyDescent="0.2">
      <c r="A39" s="306">
        <v>51</v>
      </c>
      <c r="B39" s="307" t="s">
        <v>258</v>
      </c>
      <c r="C39" s="308"/>
      <c r="D39" s="113">
        <v>6.807614703044127</v>
      </c>
      <c r="E39" s="115">
        <v>776</v>
      </c>
      <c r="F39" s="114">
        <v>717</v>
      </c>
      <c r="G39" s="114">
        <v>1370</v>
      </c>
      <c r="H39" s="114">
        <v>775</v>
      </c>
      <c r="I39" s="140">
        <v>911</v>
      </c>
      <c r="J39" s="115">
        <v>-135</v>
      </c>
      <c r="K39" s="116">
        <v>-14.818880351262349</v>
      </c>
    </row>
    <row r="40" spans="1:11" ht="14.1" customHeight="1" x14ac:dyDescent="0.2">
      <c r="A40" s="306" t="s">
        <v>259</v>
      </c>
      <c r="B40" s="307" t="s">
        <v>260</v>
      </c>
      <c r="C40" s="308"/>
      <c r="D40" s="113">
        <v>6.3514343363452932</v>
      </c>
      <c r="E40" s="115">
        <v>724</v>
      </c>
      <c r="F40" s="114">
        <v>655</v>
      </c>
      <c r="G40" s="114">
        <v>1271</v>
      </c>
      <c r="H40" s="114">
        <v>715</v>
      </c>
      <c r="I40" s="140">
        <v>831</v>
      </c>
      <c r="J40" s="115">
        <v>-107</v>
      </c>
      <c r="K40" s="116">
        <v>-12.876052948255115</v>
      </c>
    </row>
    <row r="41" spans="1:11" ht="14.1" customHeight="1" x14ac:dyDescent="0.2">
      <c r="A41" s="306"/>
      <c r="B41" s="307" t="s">
        <v>261</v>
      </c>
      <c r="C41" s="308"/>
      <c r="D41" s="113">
        <v>5.0530748311255369</v>
      </c>
      <c r="E41" s="115">
        <v>576</v>
      </c>
      <c r="F41" s="114">
        <v>405</v>
      </c>
      <c r="G41" s="114">
        <v>774</v>
      </c>
      <c r="H41" s="114">
        <v>553</v>
      </c>
      <c r="I41" s="140">
        <v>658</v>
      </c>
      <c r="J41" s="115">
        <v>-82</v>
      </c>
      <c r="K41" s="116">
        <v>-12.462006079027356</v>
      </c>
    </row>
    <row r="42" spans="1:11" ht="14.1" customHeight="1" x14ac:dyDescent="0.2">
      <c r="A42" s="306">
        <v>52</v>
      </c>
      <c r="B42" s="307" t="s">
        <v>262</v>
      </c>
      <c r="C42" s="308"/>
      <c r="D42" s="113">
        <v>4.1231686990086853</v>
      </c>
      <c r="E42" s="115">
        <v>470</v>
      </c>
      <c r="F42" s="114">
        <v>703</v>
      </c>
      <c r="G42" s="114">
        <v>465</v>
      </c>
      <c r="H42" s="114">
        <v>395</v>
      </c>
      <c r="I42" s="140">
        <v>491</v>
      </c>
      <c r="J42" s="115">
        <v>-21</v>
      </c>
      <c r="K42" s="116">
        <v>-4.2769857433808554</v>
      </c>
    </row>
    <row r="43" spans="1:11" ht="14.1" customHeight="1" x14ac:dyDescent="0.2">
      <c r="A43" s="306" t="s">
        <v>263</v>
      </c>
      <c r="B43" s="307" t="s">
        <v>264</v>
      </c>
      <c r="C43" s="308"/>
      <c r="D43" s="113">
        <v>3.5529432406351433</v>
      </c>
      <c r="E43" s="115">
        <v>405</v>
      </c>
      <c r="F43" s="114">
        <v>673</v>
      </c>
      <c r="G43" s="114">
        <v>393</v>
      </c>
      <c r="H43" s="114">
        <v>347</v>
      </c>
      <c r="I43" s="140">
        <v>439</v>
      </c>
      <c r="J43" s="115">
        <v>-34</v>
      </c>
      <c r="K43" s="116">
        <v>-7.7448747152619593</v>
      </c>
    </row>
    <row r="44" spans="1:11" ht="14.1" customHeight="1" x14ac:dyDescent="0.2">
      <c r="A44" s="306">
        <v>53</v>
      </c>
      <c r="B44" s="307" t="s">
        <v>265</v>
      </c>
      <c r="C44" s="308"/>
      <c r="D44" s="113">
        <v>1.1229055180278973</v>
      </c>
      <c r="E44" s="115">
        <v>128</v>
      </c>
      <c r="F44" s="114">
        <v>147</v>
      </c>
      <c r="G44" s="114">
        <v>189</v>
      </c>
      <c r="H44" s="114">
        <v>224</v>
      </c>
      <c r="I44" s="140">
        <v>148</v>
      </c>
      <c r="J44" s="115">
        <v>-20</v>
      </c>
      <c r="K44" s="116">
        <v>-13.513513513513514</v>
      </c>
    </row>
    <row r="45" spans="1:11" ht="14.1" customHeight="1" x14ac:dyDescent="0.2">
      <c r="A45" s="306" t="s">
        <v>266</v>
      </c>
      <c r="B45" s="307" t="s">
        <v>267</v>
      </c>
      <c r="C45" s="308"/>
      <c r="D45" s="113">
        <v>1.0176331257127817</v>
      </c>
      <c r="E45" s="115">
        <v>116</v>
      </c>
      <c r="F45" s="114">
        <v>144</v>
      </c>
      <c r="G45" s="114">
        <v>186</v>
      </c>
      <c r="H45" s="114">
        <v>223</v>
      </c>
      <c r="I45" s="140">
        <v>144</v>
      </c>
      <c r="J45" s="115">
        <v>-28</v>
      </c>
      <c r="K45" s="116">
        <v>-19.444444444444443</v>
      </c>
    </row>
    <row r="46" spans="1:11" ht="14.1" customHeight="1" x14ac:dyDescent="0.2">
      <c r="A46" s="306">
        <v>54</v>
      </c>
      <c r="B46" s="307" t="s">
        <v>268</v>
      </c>
      <c r="C46" s="308"/>
      <c r="D46" s="113">
        <v>4.8513027458548992</v>
      </c>
      <c r="E46" s="115">
        <v>553</v>
      </c>
      <c r="F46" s="114">
        <v>454</v>
      </c>
      <c r="G46" s="114">
        <v>587</v>
      </c>
      <c r="H46" s="114">
        <v>556</v>
      </c>
      <c r="I46" s="140">
        <v>588</v>
      </c>
      <c r="J46" s="115">
        <v>-35</v>
      </c>
      <c r="K46" s="116">
        <v>-5.9523809523809526</v>
      </c>
    </row>
    <row r="47" spans="1:11" ht="14.1" customHeight="1" x14ac:dyDescent="0.2">
      <c r="A47" s="306">
        <v>61</v>
      </c>
      <c r="B47" s="307" t="s">
        <v>269</v>
      </c>
      <c r="C47" s="308"/>
      <c r="D47" s="113">
        <v>2.7809456969909641</v>
      </c>
      <c r="E47" s="115">
        <v>317</v>
      </c>
      <c r="F47" s="114">
        <v>254</v>
      </c>
      <c r="G47" s="114">
        <v>452</v>
      </c>
      <c r="H47" s="114">
        <v>302</v>
      </c>
      <c r="I47" s="140">
        <v>364</v>
      </c>
      <c r="J47" s="115">
        <v>-47</v>
      </c>
      <c r="K47" s="116">
        <v>-12.912087912087912</v>
      </c>
    </row>
    <row r="48" spans="1:11" ht="14.1" customHeight="1" x14ac:dyDescent="0.2">
      <c r="A48" s="306">
        <v>62</v>
      </c>
      <c r="B48" s="307" t="s">
        <v>270</v>
      </c>
      <c r="C48" s="308"/>
      <c r="D48" s="113">
        <v>7.3690674620580756</v>
      </c>
      <c r="E48" s="115">
        <v>840</v>
      </c>
      <c r="F48" s="114">
        <v>853</v>
      </c>
      <c r="G48" s="114">
        <v>1191</v>
      </c>
      <c r="H48" s="114">
        <v>705</v>
      </c>
      <c r="I48" s="140">
        <v>745</v>
      </c>
      <c r="J48" s="115">
        <v>95</v>
      </c>
      <c r="K48" s="116">
        <v>12.751677852348994</v>
      </c>
    </row>
    <row r="49" spans="1:11" ht="14.1" customHeight="1" x14ac:dyDescent="0.2">
      <c r="A49" s="306">
        <v>63</v>
      </c>
      <c r="B49" s="307" t="s">
        <v>271</v>
      </c>
      <c r="C49" s="308"/>
      <c r="D49" s="113">
        <v>2.8862180893060794</v>
      </c>
      <c r="E49" s="115">
        <v>329</v>
      </c>
      <c r="F49" s="114">
        <v>384</v>
      </c>
      <c r="G49" s="114">
        <v>392</v>
      </c>
      <c r="H49" s="114">
        <v>396</v>
      </c>
      <c r="I49" s="140">
        <v>404</v>
      </c>
      <c r="J49" s="115">
        <v>-75</v>
      </c>
      <c r="K49" s="116">
        <v>-18.564356435643564</v>
      </c>
    </row>
    <row r="50" spans="1:11" ht="14.1" customHeight="1" x14ac:dyDescent="0.2">
      <c r="A50" s="306" t="s">
        <v>272</v>
      </c>
      <c r="B50" s="307" t="s">
        <v>273</v>
      </c>
      <c r="C50" s="308"/>
      <c r="D50" s="113">
        <v>0.32458987630493902</v>
      </c>
      <c r="E50" s="115">
        <v>37</v>
      </c>
      <c r="F50" s="114">
        <v>49</v>
      </c>
      <c r="G50" s="114">
        <v>51</v>
      </c>
      <c r="H50" s="114">
        <v>36</v>
      </c>
      <c r="I50" s="140">
        <v>28</v>
      </c>
      <c r="J50" s="115">
        <v>9</v>
      </c>
      <c r="K50" s="116">
        <v>32.142857142857146</v>
      </c>
    </row>
    <row r="51" spans="1:11" ht="14.1" customHeight="1" x14ac:dyDescent="0.2">
      <c r="A51" s="306" t="s">
        <v>274</v>
      </c>
      <c r="B51" s="307" t="s">
        <v>275</v>
      </c>
      <c r="C51" s="308"/>
      <c r="D51" s="113">
        <v>2.2721291341345733</v>
      </c>
      <c r="E51" s="115">
        <v>259</v>
      </c>
      <c r="F51" s="114">
        <v>275</v>
      </c>
      <c r="G51" s="114">
        <v>287</v>
      </c>
      <c r="H51" s="114">
        <v>333</v>
      </c>
      <c r="I51" s="140">
        <v>341</v>
      </c>
      <c r="J51" s="115">
        <v>-82</v>
      </c>
      <c r="K51" s="116">
        <v>-24.046920821114369</v>
      </c>
    </row>
    <row r="52" spans="1:11" ht="14.1" customHeight="1" x14ac:dyDescent="0.2">
      <c r="A52" s="306">
        <v>71</v>
      </c>
      <c r="B52" s="307" t="s">
        <v>276</v>
      </c>
      <c r="C52" s="308"/>
      <c r="D52" s="113">
        <v>9.9482410737784015</v>
      </c>
      <c r="E52" s="115">
        <v>1134</v>
      </c>
      <c r="F52" s="114">
        <v>893</v>
      </c>
      <c r="G52" s="114">
        <v>1356</v>
      </c>
      <c r="H52" s="114">
        <v>840</v>
      </c>
      <c r="I52" s="140">
        <v>1143</v>
      </c>
      <c r="J52" s="115">
        <v>-9</v>
      </c>
      <c r="K52" s="116">
        <v>-0.78740157480314965</v>
      </c>
    </row>
    <row r="53" spans="1:11" ht="14.1" customHeight="1" x14ac:dyDescent="0.2">
      <c r="A53" s="306" t="s">
        <v>277</v>
      </c>
      <c r="B53" s="307" t="s">
        <v>278</v>
      </c>
      <c r="C53" s="308"/>
      <c r="D53" s="113">
        <v>3.1493990700938679</v>
      </c>
      <c r="E53" s="115">
        <v>359</v>
      </c>
      <c r="F53" s="114">
        <v>379</v>
      </c>
      <c r="G53" s="114">
        <v>532</v>
      </c>
      <c r="H53" s="114">
        <v>313</v>
      </c>
      <c r="I53" s="140">
        <v>400</v>
      </c>
      <c r="J53" s="115">
        <v>-41</v>
      </c>
      <c r="K53" s="116">
        <v>-10.25</v>
      </c>
    </row>
    <row r="54" spans="1:11" ht="14.1" customHeight="1" x14ac:dyDescent="0.2">
      <c r="A54" s="306" t="s">
        <v>279</v>
      </c>
      <c r="B54" s="307" t="s">
        <v>280</v>
      </c>
      <c r="C54" s="308"/>
      <c r="D54" s="113">
        <v>5.7197999824546013</v>
      </c>
      <c r="E54" s="115">
        <v>652</v>
      </c>
      <c r="F54" s="114">
        <v>450</v>
      </c>
      <c r="G54" s="114">
        <v>708</v>
      </c>
      <c r="H54" s="114">
        <v>471</v>
      </c>
      <c r="I54" s="140">
        <v>646</v>
      </c>
      <c r="J54" s="115">
        <v>6</v>
      </c>
      <c r="K54" s="116">
        <v>0.92879256965944268</v>
      </c>
    </row>
    <row r="55" spans="1:11" ht="14.1" customHeight="1" x14ac:dyDescent="0.2">
      <c r="A55" s="306">
        <v>72</v>
      </c>
      <c r="B55" s="307" t="s">
        <v>281</v>
      </c>
      <c r="C55" s="308"/>
      <c r="D55" s="113">
        <v>2.2107202386174225</v>
      </c>
      <c r="E55" s="115">
        <v>252</v>
      </c>
      <c r="F55" s="114">
        <v>186</v>
      </c>
      <c r="G55" s="114">
        <v>354</v>
      </c>
      <c r="H55" s="114">
        <v>155</v>
      </c>
      <c r="I55" s="140">
        <v>249</v>
      </c>
      <c r="J55" s="115">
        <v>3</v>
      </c>
      <c r="K55" s="116">
        <v>1.2048192771084338</v>
      </c>
    </row>
    <row r="56" spans="1:11" ht="14.1" customHeight="1" x14ac:dyDescent="0.2">
      <c r="A56" s="306" t="s">
        <v>282</v>
      </c>
      <c r="B56" s="307" t="s">
        <v>283</v>
      </c>
      <c r="C56" s="308"/>
      <c r="D56" s="113">
        <v>0.72813404684621463</v>
      </c>
      <c r="E56" s="115">
        <v>83</v>
      </c>
      <c r="F56" s="114">
        <v>49</v>
      </c>
      <c r="G56" s="114">
        <v>159</v>
      </c>
      <c r="H56" s="114">
        <v>30</v>
      </c>
      <c r="I56" s="140">
        <v>99</v>
      </c>
      <c r="J56" s="115">
        <v>-16</v>
      </c>
      <c r="K56" s="116">
        <v>-16.161616161616163</v>
      </c>
    </row>
    <row r="57" spans="1:11" ht="14.1" customHeight="1" x14ac:dyDescent="0.2">
      <c r="A57" s="306" t="s">
        <v>284</v>
      </c>
      <c r="B57" s="307" t="s">
        <v>285</v>
      </c>
      <c r="C57" s="308"/>
      <c r="D57" s="113">
        <v>0.93867883147644526</v>
      </c>
      <c r="E57" s="115">
        <v>107</v>
      </c>
      <c r="F57" s="114">
        <v>111</v>
      </c>
      <c r="G57" s="114">
        <v>127</v>
      </c>
      <c r="H57" s="114">
        <v>94</v>
      </c>
      <c r="I57" s="140">
        <v>113</v>
      </c>
      <c r="J57" s="115">
        <v>-6</v>
      </c>
      <c r="K57" s="116">
        <v>-5.3097345132743365</v>
      </c>
    </row>
    <row r="58" spans="1:11" ht="14.1" customHeight="1" x14ac:dyDescent="0.2">
      <c r="A58" s="306">
        <v>73</v>
      </c>
      <c r="B58" s="307" t="s">
        <v>286</v>
      </c>
      <c r="C58" s="308"/>
      <c r="D58" s="113">
        <v>1.5790858847267304</v>
      </c>
      <c r="E58" s="115">
        <v>180</v>
      </c>
      <c r="F58" s="114">
        <v>149</v>
      </c>
      <c r="G58" s="114">
        <v>252</v>
      </c>
      <c r="H58" s="114">
        <v>133</v>
      </c>
      <c r="I58" s="140">
        <v>181</v>
      </c>
      <c r="J58" s="115">
        <v>-1</v>
      </c>
      <c r="K58" s="116">
        <v>-0.5524861878453039</v>
      </c>
    </row>
    <row r="59" spans="1:11" ht="14.1" customHeight="1" x14ac:dyDescent="0.2">
      <c r="A59" s="306" t="s">
        <v>287</v>
      </c>
      <c r="B59" s="307" t="s">
        <v>288</v>
      </c>
      <c r="C59" s="308"/>
      <c r="D59" s="113">
        <v>1.307132204579349</v>
      </c>
      <c r="E59" s="115">
        <v>149</v>
      </c>
      <c r="F59" s="114">
        <v>103</v>
      </c>
      <c r="G59" s="114">
        <v>190</v>
      </c>
      <c r="H59" s="114">
        <v>119</v>
      </c>
      <c r="I59" s="140">
        <v>154</v>
      </c>
      <c r="J59" s="115">
        <v>-5</v>
      </c>
      <c r="K59" s="116">
        <v>-3.2467532467532467</v>
      </c>
    </row>
    <row r="60" spans="1:11" ht="14.1" customHeight="1" x14ac:dyDescent="0.2">
      <c r="A60" s="306">
        <v>81</v>
      </c>
      <c r="B60" s="307" t="s">
        <v>289</v>
      </c>
      <c r="C60" s="308"/>
      <c r="D60" s="113">
        <v>5.3601193087112904</v>
      </c>
      <c r="E60" s="115">
        <v>611</v>
      </c>
      <c r="F60" s="114">
        <v>661</v>
      </c>
      <c r="G60" s="114">
        <v>740</v>
      </c>
      <c r="H60" s="114">
        <v>490</v>
      </c>
      <c r="I60" s="140">
        <v>545</v>
      </c>
      <c r="J60" s="115">
        <v>66</v>
      </c>
      <c r="K60" s="116">
        <v>12.110091743119266</v>
      </c>
    </row>
    <row r="61" spans="1:11" ht="14.1" customHeight="1" x14ac:dyDescent="0.2">
      <c r="A61" s="306" t="s">
        <v>290</v>
      </c>
      <c r="B61" s="307" t="s">
        <v>291</v>
      </c>
      <c r="C61" s="308"/>
      <c r="D61" s="113">
        <v>2.1580840424598651</v>
      </c>
      <c r="E61" s="115">
        <v>246</v>
      </c>
      <c r="F61" s="114">
        <v>190</v>
      </c>
      <c r="G61" s="114">
        <v>405</v>
      </c>
      <c r="H61" s="114">
        <v>158</v>
      </c>
      <c r="I61" s="140">
        <v>231</v>
      </c>
      <c r="J61" s="115">
        <v>15</v>
      </c>
      <c r="K61" s="116">
        <v>6.4935064935064934</v>
      </c>
    </row>
    <row r="62" spans="1:11" ht="14.1" customHeight="1" x14ac:dyDescent="0.2">
      <c r="A62" s="306" t="s">
        <v>292</v>
      </c>
      <c r="B62" s="307" t="s">
        <v>293</v>
      </c>
      <c r="C62" s="308"/>
      <c r="D62" s="113">
        <v>1.4474953943328361</v>
      </c>
      <c r="E62" s="115">
        <v>165</v>
      </c>
      <c r="F62" s="114">
        <v>312</v>
      </c>
      <c r="G62" s="114">
        <v>157</v>
      </c>
      <c r="H62" s="114">
        <v>184</v>
      </c>
      <c r="I62" s="140">
        <v>157</v>
      </c>
      <c r="J62" s="115">
        <v>8</v>
      </c>
      <c r="K62" s="116">
        <v>5.0955414012738851</v>
      </c>
    </row>
    <row r="63" spans="1:11" ht="14.1" customHeight="1" x14ac:dyDescent="0.2">
      <c r="A63" s="306"/>
      <c r="B63" s="307" t="s">
        <v>294</v>
      </c>
      <c r="C63" s="308"/>
      <c r="D63" s="113">
        <v>1.2369506097026055</v>
      </c>
      <c r="E63" s="115">
        <v>141</v>
      </c>
      <c r="F63" s="114">
        <v>226</v>
      </c>
      <c r="G63" s="114">
        <v>136</v>
      </c>
      <c r="H63" s="114">
        <v>156</v>
      </c>
      <c r="I63" s="140">
        <v>114</v>
      </c>
      <c r="J63" s="115">
        <v>27</v>
      </c>
      <c r="K63" s="116">
        <v>23.684210526315791</v>
      </c>
    </row>
    <row r="64" spans="1:11" ht="14.1" customHeight="1" x14ac:dyDescent="0.2">
      <c r="A64" s="306" t="s">
        <v>295</v>
      </c>
      <c r="B64" s="307" t="s">
        <v>296</v>
      </c>
      <c r="C64" s="308"/>
      <c r="D64" s="113">
        <v>0.71058864812702871</v>
      </c>
      <c r="E64" s="115">
        <v>81</v>
      </c>
      <c r="F64" s="114">
        <v>58</v>
      </c>
      <c r="G64" s="114">
        <v>67</v>
      </c>
      <c r="H64" s="114">
        <v>48</v>
      </c>
      <c r="I64" s="140">
        <v>65</v>
      </c>
      <c r="J64" s="115">
        <v>16</v>
      </c>
      <c r="K64" s="116">
        <v>24.615384615384617</v>
      </c>
    </row>
    <row r="65" spans="1:11" ht="14.1" customHeight="1" x14ac:dyDescent="0.2">
      <c r="A65" s="306" t="s">
        <v>297</v>
      </c>
      <c r="B65" s="307" t="s">
        <v>298</v>
      </c>
      <c r="C65" s="308"/>
      <c r="D65" s="113">
        <v>0.44740766733924031</v>
      </c>
      <c r="E65" s="115">
        <v>51</v>
      </c>
      <c r="F65" s="114">
        <v>55</v>
      </c>
      <c r="G65" s="114">
        <v>46</v>
      </c>
      <c r="H65" s="114">
        <v>47</v>
      </c>
      <c r="I65" s="140">
        <v>38</v>
      </c>
      <c r="J65" s="115">
        <v>13</v>
      </c>
      <c r="K65" s="116">
        <v>34.210526315789473</v>
      </c>
    </row>
    <row r="66" spans="1:11" ht="14.1" customHeight="1" x14ac:dyDescent="0.2">
      <c r="A66" s="306">
        <v>82</v>
      </c>
      <c r="B66" s="307" t="s">
        <v>299</v>
      </c>
      <c r="C66" s="308"/>
      <c r="D66" s="113">
        <v>3.6318975348714799</v>
      </c>
      <c r="E66" s="115">
        <v>414</v>
      </c>
      <c r="F66" s="114">
        <v>427</v>
      </c>
      <c r="G66" s="114">
        <v>385</v>
      </c>
      <c r="H66" s="114">
        <v>289</v>
      </c>
      <c r="I66" s="140">
        <v>384</v>
      </c>
      <c r="J66" s="115">
        <v>30</v>
      </c>
      <c r="K66" s="116">
        <v>7.8125</v>
      </c>
    </row>
    <row r="67" spans="1:11" ht="14.1" customHeight="1" x14ac:dyDescent="0.2">
      <c r="A67" s="306" t="s">
        <v>300</v>
      </c>
      <c r="B67" s="307" t="s">
        <v>301</v>
      </c>
      <c r="C67" s="308"/>
      <c r="D67" s="113">
        <v>2.3510834283709099</v>
      </c>
      <c r="E67" s="115">
        <v>268</v>
      </c>
      <c r="F67" s="114">
        <v>339</v>
      </c>
      <c r="G67" s="114">
        <v>205</v>
      </c>
      <c r="H67" s="114">
        <v>217</v>
      </c>
      <c r="I67" s="140">
        <v>245</v>
      </c>
      <c r="J67" s="115">
        <v>23</v>
      </c>
      <c r="K67" s="116">
        <v>9.387755102040817</v>
      </c>
    </row>
    <row r="68" spans="1:11" ht="14.1" customHeight="1" x14ac:dyDescent="0.2">
      <c r="A68" s="306" t="s">
        <v>302</v>
      </c>
      <c r="B68" s="307" t="s">
        <v>303</v>
      </c>
      <c r="C68" s="308"/>
      <c r="D68" s="113">
        <v>0.86849723659970168</v>
      </c>
      <c r="E68" s="115">
        <v>99</v>
      </c>
      <c r="F68" s="114">
        <v>61</v>
      </c>
      <c r="G68" s="114">
        <v>110</v>
      </c>
      <c r="H68" s="114">
        <v>39</v>
      </c>
      <c r="I68" s="140">
        <v>101</v>
      </c>
      <c r="J68" s="115">
        <v>-2</v>
      </c>
      <c r="K68" s="116">
        <v>-1.9801980198019802</v>
      </c>
    </row>
    <row r="69" spans="1:11" ht="14.1" customHeight="1" x14ac:dyDescent="0.2">
      <c r="A69" s="306">
        <v>83</v>
      </c>
      <c r="B69" s="307" t="s">
        <v>304</v>
      </c>
      <c r="C69" s="308"/>
      <c r="D69" s="113">
        <v>6.19352574787262</v>
      </c>
      <c r="E69" s="115">
        <v>706</v>
      </c>
      <c r="F69" s="114">
        <v>541</v>
      </c>
      <c r="G69" s="114">
        <v>1215</v>
      </c>
      <c r="H69" s="114">
        <v>453</v>
      </c>
      <c r="I69" s="140">
        <v>469</v>
      </c>
      <c r="J69" s="115">
        <v>237</v>
      </c>
      <c r="K69" s="116">
        <v>50.533049040511727</v>
      </c>
    </row>
    <row r="70" spans="1:11" ht="14.1" customHeight="1" x14ac:dyDescent="0.2">
      <c r="A70" s="306" t="s">
        <v>305</v>
      </c>
      <c r="B70" s="307" t="s">
        <v>306</v>
      </c>
      <c r="C70" s="308"/>
      <c r="D70" s="113">
        <v>5.2548469163961755</v>
      </c>
      <c r="E70" s="115">
        <v>599</v>
      </c>
      <c r="F70" s="114">
        <v>447</v>
      </c>
      <c r="G70" s="114">
        <v>1071</v>
      </c>
      <c r="H70" s="114">
        <v>365</v>
      </c>
      <c r="I70" s="140">
        <v>374</v>
      </c>
      <c r="J70" s="115">
        <v>225</v>
      </c>
      <c r="K70" s="116">
        <v>60.160427807486634</v>
      </c>
    </row>
    <row r="71" spans="1:11" ht="14.1" customHeight="1" x14ac:dyDescent="0.2">
      <c r="A71" s="306"/>
      <c r="B71" s="307" t="s">
        <v>307</v>
      </c>
      <c r="C71" s="308"/>
      <c r="D71" s="113">
        <v>2.4563558206860252</v>
      </c>
      <c r="E71" s="115">
        <v>280</v>
      </c>
      <c r="F71" s="114">
        <v>245</v>
      </c>
      <c r="G71" s="114">
        <v>731</v>
      </c>
      <c r="H71" s="114">
        <v>216</v>
      </c>
      <c r="I71" s="140">
        <v>216</v>
      </c>
      <c r="J71" s="115">
        <v>64</v>
      </c>
      <c r="K71" s="116">
        <v>29.62962962962963</v>
      </c>
    </row>
    <row r="72" spans="1:11" ht="14.1" customHeight="1" x14ac:dyDescent="0.2">
      <c r="A72" s="306">
        <v>84</v>
      </c>
      <c r="B72" s="307" t="s">
        <v>308</v>
      </c>
      <c r="C72" s="308"/>
      <c r="D72" s="113">
        <v>1.7106763751206246</v>
      </c>
      <c r="E72" s="115">
        <v>195</v>
      </c>
      <c r="F72" s="114">
        <v>101</v>
      </c>
      <c r="G72" s="114">
        <v>230</v>
      </c>
      <c r="H72" s="114">
        <v>96</v>
      </c>
      <c r="I72" s="140">
        <v>166</v>
      </c>
      <c r="J72" s="115">
        <v>29</v>
      </c>
      <c r="K72" s="116">
        <v>17.46987951807229</v>
      </c>
    </row>
    <row r="73" spans="1:11" ht="14.1" customHeight="1" x14ac:dyDescent="0.2">
      <c r="A73" s="306" t="s">
        <v>309</v>
      </c>
      <c r="B73" s="307" t="s">
        <v>310</v>
      </c>
      <c r="C73" s="308"/>
      <c r="D73" s="113">
        <v>0.33336257566453198</v>
      </c>
      <c r="E73" s="115">
        <v>38</v>
      </c>
      <c r="F73" s="114">
        <v>17</v>
      </c>
      <c r="G73" s="114">
        <v>78</v>
      </c>
      <c r="H73" s="114">
        <v>6</v>
      </c>
      <c r="I73" s="140">
        <v>31</v>
      </c>
      <c r="J73" s="115">
        <v>7</v>
      </c>
      <c r="K73" s="116">
        <v>22.580645161290324</v>
      </c>
    </row>
    <row r="74" spans="1:11" ht="14.1" customHeight="1" x14ac:dyDescent="0.2">
      <c r="A74" s="306" t="s">
        <v>311</v>
      </c>
      <c r="B74" s="307" t="s">
        <v>312</v>
      </c>
      <c r="C74" s="308"/>
      <c r="D74" s="113">
        <v>0.55268005965435563</v>
      </c>
      <c r="E74" s="115">
        <v>63</v>
      </c>
      <c r="F74" s="114">
        <v>12</v>
      </c>
      <c r="G74" s="114">
        <v>46</v>
      </c>
      <c r="H74" s="114">
        <v>6</v>
      </c>
      <c r="I74" s="140">
        <v>10</v>
      </c>
      <c r="J74" s="115">
        <v>53</v>
      </c>
      <c r="K74" s="116" t="s">
        <v>515</v>
      </c>
    </row>
    <row r="75" spans="1:11" ht="14.1" customHeight="1" x14ac:dyDescent="0.2">
      <c r="A75" s="306" t="s">
        <v>313</v>
      </c>
      <c r="B75" s="307" t="s">
        <v>314</v>
      </c>
      <c r="C75" s="308"/>
      <c r="D75" s="113">
        <v>3.509079743837179E-2</v>
      </c>
      <c r="E75" s="115">
        <v>4</v>
      </c>
      <c r="F75" s="114" t="s">
        <v>514</v>
      </c>
      <c r="G75" s="114" t="s">
        <v>514</v>
      </c>
      <c r="H75" s="114">
        <v>3</v>
      </c>
      <c r="I75" s="140">
        <v>4</v>
      </c>
      <c r="J75" s="115">
        <v>0</v>
      </c>
      <c r="K75" s="116">
        <v>0</v>
      </c>
    </row>
    <row r="76" spans="1:11" ht="14.1" customHeight="1" x14ac:dyDescent="0.2">
      <c r="A76" s="306">
        <v>91</v>
      </c>
      <c r="B76" s="307" t="s">
        <v>315</v>
      </c>
      <c r="C76" s="308"/>
      <c r="D76" s="113">
        <v>0.22809018334941661</v>
      </c>
      <c r="E76" s="115">
        <v>26</v>
      </c>
      <c r="F76" s="114">
        <v>12</v>
      </c>
      <c r="G76" s="114">
        <v>24</v>
      </c>
      <c r="H76" s="114">
        <v>27</v>
      </c>
      <c r="I76" s="140">
        <v>14</v>
      </c>
      <c r="J76" s="115">
        <v>12</v>
      </c>
      <c r="K76" s="116">
        <v>85.714285714285708</v>
      </c>
    </row>
    <row r="77" spans="1:11" ht="14.1" customHeight="1" x14ac:dyDescent="0.2">
      <c r="A77" s="306">
        <v>92</v>
      </c>
      <c r="B77" s="307" t="s">
        <v>316</v>
      </c>
      <c r="C77" s="308"/>
      <c r="D77" s="113">
        <v>0.95622423019563119</v>
      </c>
      <c r="E77" s="115">
        <v>109</v>
      </c>
      <c r="F77" s="114">
        <v>100</v>
      </c>
      <c r="G77" s="114">
        <v>166</v>
      </c>
      <c r="H77" s="114">
        <v>87</v>
      </c>
      <c r="I77" s="140">
        <v>104</v>
      </c>
      <c r="J77" s="115">
        <v>5</v>
      </c>
      <c r="K77" s="116">
        <v>4.8076923076923075</v>
      </c>
    </row>
    <row r="78" spans="1:11" ht="14.1" customHeight="1" x14ac:dyDescent="0.2">
      <c r="A78" s="306">
        <v>93</v>
      </c>
      <c r="B78" s="307" t="s">
        <v>317</v>
      </c>
      <c r="C78" s="308"/>
      <c r="D78" s="113">
        <v>0.16668128783226599</v>
      </c>
      <c r="E78" s="115">
        <v>19</v>
      </c>
      <c r="F78" s="114">
        <v>17</v>
      </c>
      <c r="G78" s="114">
        <v>42</v>
      </c>
      <c r="H78" s="114">
        <v>14</v>
      </c>
      <c r="I78" s="140">
        <v>17</v>
      </c>
      <c r="J78" s="115">
        <v>2</v>
      </c>
      <c r="K78" s="116">
        <v>11.764705882352942</v>
      </c>
    </row>
    <row r="79" spans="1:11" ht="14.1" customHeight="1" x14ac:dyDescent="0.2">
      <c r="A79" s="306">
        <v>94</v>
      </c>
      <c r="B79" s="307" t="s">
        <v>318</v>
      </c>
      <c r="C79" s="308"/>
      <c r="D79" s="113">
        <v>0.17545398719185892</v>
      </c>
      <c r="E79" s="115">
        <v>20</v>
      </c>
      <c r="F79" s="114">
        <v>29</v>
      </c>
      <c r="G79" s="114">
        <v>49</v>
      </c>
      <c r="H79" s="114">
        <v>25</v>
      </c>
      <c r="I79" s="140">
        <v>22</v>
      </c>
      <c r="J79" s="115">
        <v>-2</v>
      </c>
      <c r="K79" s="116">
        <v>-9.0909090909090917</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0.42986226862005439</v>
      </c>
      <c r="E81" s="143">
        <v>49</v>
      </c>
      <c r="F81" s="144">
        <v>53</v>
      </c>
      <c r="G81" s="144">
        <v>218</v>
      </c>
      <c r="H81" s="144">
        <v>38</v>
      </c>
      <c r="I81" s="145">
        <v>54</v>
      </c>
      <c r="J81" s="143">
        <v>-5</v>
      </c>
      <c r="K81" s="146">
        <v>-9.2592592592592595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12424</v>
      </c>
      <c r="E11" s="114">
        <v>10998</v>
      </c>
      <c r="F11" s="114">
        <v>13825</v>
      </c>
      <c r="G11" s="114">
        <v>9502</v>
      </c>
      <c r="H11" s="140">
        <v>11627</v>
      </c>
      <c r="I11" s="115">
        <v>797</v>
      </c>
      <c r="J11" s="116">
        <v>6.8547346693042055</v>
      </c>
    </row>
    <row r="12" spans="1:15" s="110" customFormat="1" ht="24.95" customHeight="1" x14ac:dyDescent="0.2">
      <c r="A12" s="193" t="s">
        <v>132</v>
      </c>
      <c r="B12" s="194" t="s">
        <v>133</v>
      </c>
      <c r="C12" s="113">
        <v>0.86928525434642623</v>
      </c>
      <c r="D12" s="115">
        <v>108</v>
      </c>
      <c r="E12" s="114">
        <v>294</v>
      </c>
      <c r="F12" s="114">
        <v>247</v>
      </c>
      <c r="G12" s="114">
        <v>182</v>
      </c>
      <c r="H12" s="140">
        <v>103</v>
      </c>
      <c r="I12" s="115">
        <v>5</v>
      </c>
      <c r="J12" s="116">
        <v>4.8543689320388346</v>
      </c>
    </row>
    <row r="13" spans="1:15" s="110" customFormat="1" ht="24.95" customHeight="1" x14ac:dyDescent="0.2">
      <c r="A13" s="193" t="s">
        <v>134</v>
      </c>
      <c r="B13" s="199" t="s">
        <v>214</v>
      </c>
      <c r="C13" s="113">
        <v>0.65196394075981967</v>
      </c>
      <c r="D13" s="115">
        <v>81</v>
      </c>
      <c r="E13" s="114">
        <v>82</v>
      </c>
      <c r="F13" s="114">
        <v>66</v>
      </c>
      <c r="G13" s="114">
        <v>53</v>
      </c>
      <c r="H13" s="140">
        <v>66</v>
      </c>
      <c r="I13" s="115">
        <v>15</v>
      </c>
      <c r="J13" s="116">
        <v>22.727272727272727</v>
      </c>
    </row>
    <row r="14" spans="1:15" s="287" customFormat="1" ht="24.95" customHeight="1" x14ac:dyDescent="0.2">
      <c r="A14" s="193" t="s">
        <v>215</v>
      </c>
      <c r="B14" s="199" t="s">
        <v>137</v>
      </c>
      <c r="C14" s="113">
        <v>20.396007726980038</v>
      </c>
      <c r="D14" s="115">
        <v>2534</v>
      </c>
      <c r="E14" s="114">
        <v>2139</v>
      </c>
      <c r="F14" s="114">
        <v>3276</v>
      </c>
      <c r="G14" s="114">
        <v>2060</v>
      </c>
      <c r="H14" s="140">
        <v>2818</v>
      </c>
      <c r="I14" s="115">
        <v>-284</v>
      </c>
      <c r="J14" s="116">
        <v>-10.078069552874378</v>
      </c>
      <c r="K14" s="110"/>
      <c r="L14" s="110"/>
      <c r="M14" s="110"/>
      <c r="N14" s="110"/>
      <c r="O14" s="110"/>
    </row>
    <row r="15" spans="1:15" s="110" customFormat="1" ht="24.95" customHeight="1" x14ac:dyDescent="0.2">
      <c r="A15" s="193" t="s">
        <v>216</v>
      </c>
      <c r="B15" s="199" t="s">
        <v>217</v>
      </c>
      <c r="C15" s="113">
        <v>3.147134578235673</v>
      </c>
      <c r="D15" s="115">
        <v>391</v>
      </c>
      <c r="E15" s="114">
        <v>397</v>
      </c>
      <c r="F15" s="114">
        <v>605</v>
      </c>
      <c r="G15" s="114">
        <v>352</v>
      </c>
      <c r="H15" s="140">
        <v>479</v>
      </c>
      <c r="I15" s="115">
        <v>-88</v>
      </c>
      <c r="J15" s="116">
        <v>-18.371607515657619</v>
      </c>
    </row>
    <row r="16" spans="1:15" s="287" customFormat="1" ht="24.95" customHeight="1" x14ac:dyDescent="0.2">
      <c r="A16" s="193" t="s">
        <v>218</v>
      </c>
      <c r="B16" s="199" t="s">
        <v>141</v>
      </c>
      <c r="C16" s="113">
        <v>15.502253702511268</v>
      </c>
      <c r="D16" s="115">
        <v>1926</v>
      </c>
      <c r="E16" s="114">
        <v>1526</v>
      </c>
      <c r="F16" s="114">
        <v>2441</v>
      </c>
      <c r="G16" s="114">
        <v>1518</v>
      </c>
      <c r="H16" s="140">
        <v>2082</v>
      </c>
      <c r="I16" s="115">
        <v>-156</v>
      </c>
      <c r="J16" s="116">
        <v>-7.4927953890489913</v>
      </c>
      <c r="K16" s="110"/>
      <c r="L16" s="110"/>
      <c r="M16" s="110"/>
      <c r="N16" s="110"/>
      <c r="O16" s="110"/>
    </row>
    <row r="17" spans="1:15" s="110" customFormat="1" ht="24.95" customHeight="1" x14ac:dyDescent="0.2">
      <c r="A17" s="193" t="s">
        <v>142</v>
      </c>
      <c r="B17" s="199" t="s">
        <v>220</v>
      </c>
      <c r="C17" s="113">
        <v>1.7466194462330973</v>
      </c>
      <c r="D17" s="115">
        <v>217</v>
      </c>
      <c r="E17" s="114">
        <v>216</v>
      </c>
      <c r="F17" s="114">
        <v>230</v>
      </c>
      <c r="G17" s="114">
        <v>190</v>
      </c>
      <c r="H17" s="140">
        <v>257</v>
      </c>
      <c r="I17" s="115">
        <v>-40</v>
      </c>
      <c r="J17" s="116">
        <v>-15.56420233463035</v>
      </c>
    </row>
    <row r="18" spans="1:15" s="287" customFormat="1" ht="24.95" customHeight="1" x14ac:dyDescent="0.2">
      <c r="A18" s="201" t="s">
        <v>144</v>
      </c>
      <c r="B18" s="202" t="s">
        <v>145</v>
      </c>
      <c r="C18" s="113">
        <v>6.6725692208628464</v>
      </c>
      <c r="D18" s="115">
        <v>829</v>
      </c>
      <c r="E18" s="114">
        <v>702</v>
      </c>
      <c r="F18" s="114">
        <v>939</v>
      </c>
      <c r="G18" s="114">
        <v>712</v>
      </c>
      <c r="H18" s="140">
        <v>798</v>
      </c>
      <c r="I18" s="115">
        <v>31</v>
      </c>
      <c r="J18" s="116">
        <v>3.8847117794486214</v>
      </c>
      <c r="K18" s="110"/>
      <c r="L18" s="110"/>
      <c r="M18" s="110"/>
      <c r="N18" s="110"/>
      <c r="O18" s="110"/>
    </row>
    <row r="19" spans="1:15" s="110" customFormat="1" ht="24.95" customHeight="1" x14ac:dyDescent="0.2">
      <c r="A19" s="193" t="s">
        <v>146</v>
      </c>
      <c r="B19" s="199" t="s">
        <v>147</v>
      </c>
      <c r="C19" s="113">
        <v>13.699291693496459</v>
      </c>
      <c r="D19" s="115">
        <v>1702</v>
      </c>
      <c r="E19" s="114">
        <v>1858</v>
      </c>
      <c r="F19" s="114">
        <v>1954</v>
      </c>
      <c r="G19" s="114">
        <v>1374</v>
      </c>
      <c r="H19" s="140">
        <v>1701</v>
      </c>
      <c r="I19" s="115">
        <v>1</v>
      </c>
      <c r="J19" s="116">
        <v>5.8788947677836566E-2</v>
      </c>
    </row>
    <row r="20" spans="1:15" s="287" customFormat="1" ht="24.95" customHeight="1" x14ac:dyDescent="0.2">
      <c r="A20" s="193" t="s">
        <v>148</v>
      </c>
      <c r="B20" s="199" t="s">
        <v>149</v>
      </c>
      <c r="C20" s="113">
        <v>5.1674179008370897</v>
      </c>
      <c r="D20" s="115">
        <v>642</v>
      </c>
      <c r="E20" s="114">
        <v>966</v>
      </c>
      <c r="F20" s="114">
        <v>828</v>
      </c>
      <c r="G20" s="114">
        <v>515</v>
      </c>
      <c r="H20" s="140">
        <v>627</v>
      </c>
      <c r="I20" s="115">
        <v>15</v>
      </c>
      <c r="J20" s="116">
        <v>2.3923444976076556</v>
      </c>
      <c r="K20" s="110"/>
      <c r="L20" s="110"/>
      <c r="M20" s="110"/>
      <c r="N20" s="110"/>
      <c r="O20" s="110"/>
    </row>
    <row r="21" spans="1:15" s="110" customFormat="1" ht="24.95" customHeight="1" x14ac:dyDescent="0.2">
      <c r="A21" s="201" t="s">
        <v>150</v>
      </c>
      <c r="B21" s="202" t="s">
        <v>151</v>
      </c>
      <c r="C21" s="113">
        <v>5.2237604636188024</v>
      </c>
      <c r="D21" s="115">
        <v>649</v>
      </c>
      <c r="E21" s="114">
        <v>635</v>
      </c>
      <c r="F21" s="114">
        <v>628</v>
      </c>
      <c r="G21" s="114">
        <v>598</v>
      </c>
      <c r="H21" s="140">
        <v>620</v>
      </c>
      <c r="I21" s="115">
        <v>29</v>
      </c>
      <c r="J21" s="116">
        <v>4.67741935483871</v>
      </c>
    </row>
    <row r="22" spans="1:15" s="110" customFormat="1" ht="24.95" customHeight="1" x14ac:dyDescent="0.2">
      <c r="A22" s="201" t="s">
        <v>152</v>
      </c>
      <c r="B22" s="199" t="s">
        <v>153</v>
      </c>
      <c r="C22" s="113">
        <v>2.6481004507405022</v>
      </c>
      <c r="D22" s="115">
        <v>329</v>
      </c>
      <c r="E22" s="114">
        <v>187</v>
      </c>
      <c r="F22" s="114">
        <v>256</v>
      </c>
      <c r="G22" s="114">
        <v>194</v>
      </c>
      <c r="H22" s="140">
        <v>280</v>
      </c>
      <c r="I22" s="115">
        <v>49</v>
      </c>
      <c r="J22" s="116">
        <v>17.5</v>
      </c>
    </row>
    <row r="23" spans="1:15" s="110" customFormat="1" ht="24.95" customHeight="1" x14ac:dyDescent="0.2">
      <c r="A23" s="193" t="s">
        <v>154</v>
      </c>
      <c r="B23" s="199" t="s">
        <v>155</v>
      </c>
      <c r="C23" s="113">
        <v>1.3844172569220863</v>
      </c>
      <c r="D23" s="115">
        <v>172</v>
      </c>
      <c r="E23" s="114">
        <v>102</v>
      </c>
      <c r="F23" s="114">
        <v>174</v>
      </c>
      <c r="G23" s="114">
        <v>108</v>
      </c>
      <c r="H23" s="140">
        <v>188</v>
      </c>
      <c r="I23" s="115">
        <v>-16</v>
      </c>
      <c r="J23" s="116">
        <v>-8.5106382978723403</v>
      </c>
    </row>
    <row r="24" spans="1:15" s="110" customFormat="1" ht="24.95" customHeight="1" x14ac:dyDescent="0.2">
      <c r="A24" s="193" t="s">
        <v>156</v>
      </c>
      <c r="B24" s="199" t="s">
        <v>221</v>
      </c>
      <c r="C24" s="113">
        <v>5.352543464262717</v>
      </c>
      <c r="D24" s="115">
        <v>665</v>
      </c>
      <c r="E24" s="114">
        <v>448</v>
      </c>
      <c r="F24" s="114">
        <v>588</v>
      </c>
      <c r="G24" s="114">
        <v>562</v>
      </c>
      <c r="H24" s="140">
        <v>734</v>
      </c>
      <c r="I24" s="115">
        <v>-69</v>
      </c>
      <c r="J24" s="116">
        <v>-9.4005449591280659</v>
      </c>
    </row>
    <row r="25" spans="1:15" s="110" customFormat="1" ht="24.95" customHeight="1" x14ac:dyDescent="0.2">
      <c r="A25" s="193" t="s">
        <v>222</v>
      </c>
      <c r="B25" s="204" t="s">
        <v>159</v>
      </c>
      <c r="C25" s="113">
        <v>7.1716033483580164</v>
      </c>
      <c r="D25" s="115">
        <v>891</v>
      </c>
      <c r="E25" s="114">
        <v>925</v>
      </c>
      <c r="F25" s="114">
        <v>896</v>
      </c>
      <c r="G25" s="114">
        <v>744</v>
      </c>
      <c r="H25" s="140">
        <v>862</v>
      </c>
      <c r="I25" s="115">
        <v>29</v>
      </c>
      <c r="J25" s="116">
        <v>3.3642691415313224</v>
      </c>
    </row>
    <row r="26" spans="1:15" s="110" customFormat="1" ht="24.95" customHeight="1" x14ac:dyDescent="0.2">
      <c r="A26" s="201">
        <v>782.78300000000002</v>
      </c>
      <c r="B26" s="203" t="s">
        <v>160</v>
      </c>
      <c r="C26" s="113">
        <v>5.7871860914359301</v>
      </c>
      <c r="D26" s="115">
        <v>719</v>
      </c>
      <c r="E26" s="114">
        <v>695</v>
      </c>
      <c r="F26" s="114">
        <v>776</v>
      </c>
      <c r="G26" s="114">
        <v>639</v>
      </c>
      <c r="H26" s="140">
        <v>705</v>
      </c>
      <c r="I26" s="115">
        <v>14</v>
      </c>
      <c r="J26" s="116">
        <v>1.9858156028368794</v>
      </c>
    </row>
    <row r="27" spans="1:15" s="110" customFormat="1" ht="24.95" customHeight="1" x14ac:dyDescent="0.2">
      <c r="A27" s="193" t="s">
        <v>161</v>
      </c>
      <c r="B27" s="199" t="s">
        <v>162</v>
      </c>
      <c r="C27" s="113">
        <v>3.5415325177076626</v>
      </c>
      <c r="D27" s="115">
        <v>440</v>
      </c>
      <c r="E27" s="114">
        <v>267</v>
      </c>
      <c r="F27" s="114">
        <v>519</v>
      </c>
      <c r="G27" s="114">
        <v>299</v>
      </c>
      <c r="H27" s="140">
        <v>312</v>
      </c>
      <c r="I27" s="115">
        <v>128</v>
      </c>
      <c r="J27" s="116">
        <v>41.025641025641029</v>
      </c>
    </row>
    <row r="28" spans="1:15" s="110" customFormat="1" ht="24.95" customHeight="1" x14ac:dyDescent="0.2">
      <c r="A28" s="193" t="s">
        <v>163</v>
      </c>
      <c r="B28" s="199" t="s">
        <v>164</v>
      </c>
      <c r="C28" s="113">
        <v>4.3464262717321311</v>
      </c>
      <c r="D28" s="115">
        <v>540</v>
      </c>
      <c r="E28" s="114">
        <v>165</v>
      </c>
      <c r="F28" s="114">
        <v>527</v>
      </c>
      <c r="G28" s="114">
        <v>150</v>
      </c>
      <c r="H28" s="140">
        <v>209</v>
      </c>
      <c r="I28" s="115">
        <v>331</v>
      </c>
      <c r="J28" s="116">
        <v>158.3732057416268</v>
      </c>
    </row>
    <row r="29" spans="1:15" s="110" customFormat="1" ht="24.95" customHeight="1" x14ac:dyDescent="0.2">
      <c r="A29" s="193">
        <v>86</v>
      </c>
      <c r="B29" s="199" t="s">
        <v>165</v>
      </c>
      <c r="C29" s="113">
        <v>4.0888602704443011</v>
      </c>
      <c r="D29" s="115">
        <v>508</v>
      </c>
      <c r="E29" s="114">
        <v>493</v>
      </c>
      <c r="F29" s="114">
        <v>553</v>
      </c>
      <c r="G29" s="114">
        <v>427</v>
      </c>
      <c r="H29" s="140">
        <v>489</v>
      </c>
      <c r="I29" s="115">
        <v>19</v>
      </c>
      <c r="J29" s="116">
        <v>3.8854805725971371</v>
      </c>
    </row>
    <row r="30" spans="1:15" s="110" customFormat="1" ht="24.95" customHeight="1" x14ac:dyDescent="0.2">
      <c r="A30" s="193">
        <v>87.88</v>
      </c>
      <c r="B30" s="204" t="s">
        <v>166</v>
      </c>
      <c r="C30" s="113">
        <v>9.4896973599484866</v>
      </c>
      <c r="D30" s="115">
        <v>1179</v>
      </c>
      <c r="E30" s="114">
        <v>679</v>
      </c>
      <c r="F30" s="114">
        <v>1143</v>
      </c>
      <c r="G30" s="114">
        <v>543</v>
      </c>
      <c r="H30" s="140">
        <v>698</v>
      </c>
      <c r="I30" s="115">
        <v>481</v>
      </c>
      <c r="J30" s="116">
        <v>68.911174785100286</v>
      </c>
    </row>
    <row r="31" spans="1:15" s="110" customFormat="1" ht="24.95" customHeight="1" x14ac:dyDescent="0.2">
      <c r="A31" s="193" t="s">
        <v>167</v>
      </c>
      <c r="B31" s="199" t="s">
        <v>168</v>
      </c>
      <c r="C31" s="113">
        <v>3.5093367675466838</v>
      </c>
      <c r="D31" s="115">
        <v>436</v>
      </c>
      <c r="E31" s="114">
        <v>361</v>
      </c>
      <c r="F31" s="114">
        <v>455</v>
      </c>
      <c r="G31" s="114">
        <v>342</v>
      </c>
      <c r="H31" s="140">
        <v>417</v>
      </c>
      <c r="I31" s="115">
        <v>19</v>
      </c>
      <c r="J31" s="116">
        <v>4.5563549160671464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0.86928525434642623</v>
      </c>
      <c r="D34" s="115">
        <v>108</v>
      </c>
      <c r="E34" s="114">
        <v>294</v>
      </c>
      <c r="F34" s="114">
        <v>247</v>
      </c>
      <c r="G34" s="114">
        <v>182</v>
      </c>
      <c r="H34" s="140">
        <v>103</v>
      </c>
      <c r="I34" s="115">
        <v>5</v>
      </c>
      <c r="J34" s="116">
        <v>4.8543689320388346</v>
      </c>
    </row>
    <row r="35" spans="1:10" s="110" customFormat="1" ht="24.95" customHeight="1" x14ac:dyDescent="0.2">
      <c r="A35" s="292" t="s">
        <v>171</v>
      </c>
      <c r="B35" s="293" t="s">
        <v>172</v>
      </c>
      <c r="C35" s="113">
        <v>27.720540888602706</v>
      </c>
      <c r="D35" s="115">
        <v>3444</v>
      </c>
      <c r="E35" s="114">
        <v>2923</v>
      </c>
      <c r="F35" s="114">
        <v>4281</v>
      </c>
      <c r="G35" s="114">
        <v>2825</v>
      </c>
      <c r="H35" s="140">
        <v>3682</v>
      </c>
      <c r="I35" s="115">
        <v>-238</v>
      </c>
      <c r="J35" s="116">
        <v>-6.4638783269961975</v>
      </c>
    </row>
    <row r="36" spans="1:10" s="110" customFormat="1" ht="24.95" customHeight="1" x14ac:dyDescent="0.2">
      <c r="A36" s="294" t="s">
        <v>173</v>
      </c>
      <c r="B36" s="295" t="s">
        <v>174</v>
      </c>
      <c r="C36" s="125">
        <v>71.410173857050864</v>
      </c>
      <c r="D36" s="143">
        <v>8872</v>
      </c>
      <c r="E36" s="144">
        <v>7781</v>
      </c>
      <c r="F36" s="144">
        <v>9297</v>
      </c>
      <c r="G36" s="144">
        <v>6495</v>
      </c>
      <c r="H36" s="145">
        <v>7842</v>
      </c>
      <c r="I36" s="143">
        <v>1030</v>
      </c>
      <c r="J36" s="146">
        <v>13.134404488650855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12424</v>
      </c>
      <c r="F11" s="264">
        <v>10998</v>
      </c>
      <c r="G11" s="264">
        <v>13825</v>
      </c>
      <c r="H11" s="264">
        <v>9502</v>
      </c>
      <c r="I11" s="265">
        <v>11627</v>
      </c>
      <c r="J11" s="263">
        <v>797</v>
      </c>
      <c r="K11" s="266">
        <v>6.8547346693042055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24.098518995492594</v>
      </c>
      <c r="E13" s="115">
        <v>2994</v>
      </c>
      <c r="F13" s="114">
        <v>3216</v>
      </c>
      <c r="G13" s="114">
        <v>3819</v>
      </c>
      <c r="H13" s="114">
        <v>2619</v>
      </c>
      <c r="I13" s="140">
        <v>3002</v>
      </c>
      <c r="J13" s="115">
        <v>-8</v>
      </c>
      <c r="K13" s="116">
        <v>-0.26648900732844771</v>
      </c>
    </row>
    <row r="14" spans="1:17" ht="15.95" customHeight="1" x14ac:dyDescent="0.2">
      <c r="A14" s="306" t="s">
        <v>230</v>
      </c>
      <c r="B14" s="307"/>
      <c r="C14" s="308"/>
      <c r="D14" s="113">
        <v>56.535737282678689</v>
      </c>
      <c r="E14" s="115">
        <v>7024</v>
      </c>
      <c r="F14" s="114">
        <v>5840</v>
      </c>
      <c r="G14" s="114">
        <v>7417</v>
      </c>
      <c r="H14" s="114">
        <v>5154</v>
      </c>
      <c r="I14" s="140">
        <v>6419</v>
      </c>
      <c r="J14" s="115">
        <v>605</v>
      </c>
      <c r="K14" s="116">
        <v>9.4251441034429035</v>
      </c>
    </row>
    <row r="15" spans="1:17" ht="15.95" customHeight="1" x14ac:dyDescent="0.2">
      <c r="A15" s="306" t="s">
        <v>231</v>
      </c>
      <c r="B15" s="307"/>
      <c r="C15" s="308"/>
      <c r="D15" s="113">
        <v>9.3609143593045712</v>
      </c>
      <c r="E15" s="115">
        <v>1163</v>
      </c>
      <c r="F15" s="114">
        <v>1042</v>
      </c>
      <c r="G15" s="114">
        <v>1186</v>
      </c>
      <c r="H15" s="114">
        <v>890</v>
      </c>
      <c r="I15" s="140">
        <v>1104</v>
      </c>
      <c r="J15" s="115">
        <v>59</v>
      </c>
      <c r="K15" s="116">
        <v>5.3442028985507246</v>
      </c>
    </row>
    <row r="16" spans="1:17" ht="15.95" customHeight="1" x14ac:dyDescent="0.2">
      <c r="A16" s="306" t="s">
        <v>232</v>
      </c>
      <c r="B16" s="307"/>
      <c r="C16" s="308"/>
      <c r="D16" s="113">
        <v>9.4575016097875082</v>
      </c>
      <c r="E16" s="115">
        <v>1175</v>
      </c>
      <c r="F16" s="114">
        <v>842</v>
      </c>
      <c r="G16" s="114">
        <v>1200</v>
      </c>
      <c r="H16" s="114">
        <v>790</v>
      </c>
      <c r="I16" s="140">
        <v>1056</v>
      </c>
      <c r="J16" s="115">
        <v>119</v>
      </c>
      <c r="K16" s="116">
        <v>11.268939393939394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1.4166130070830651</v>
      </c>
      <c r="E18" s="115">
        <v>176</v>
      </c>
      <c r="F18" s="114">
        <v>344</v>
      </c>
      <c r="G18" s="114">
        <v>298</v>
      </c>
      <c r="H18" s="114">
        <v>199</v>
      </c>
      <c r="I18" s="140">
        <v>113</v>
      </c>
      <c r="J18" s="115">
        <v>63</v>
      </c>
      <c r="K18" s="116">
        <v>55.752212389380531</v>
      </c>
    </row>
    <row r="19" spans="1:11" ht="14.1" customHeight="1" x14ac:dyDescent="0.2">
      <c r="A19" s="306" t="s">
        <v>235</v>
      </c>
      <c r="B19" s="307" t="s">
        <v>236</v>
      </c>
      <c r="C19" s="308"/>
      <c r="D19" s="113">
        <v>0.85318737926593691</v>
      </c>
      <c r="E19" s="115">
        <v>106</v>
      </c>
      <c r="F19" s="114">
        <v>311</v>
      </c>
      <c r="G19" s="114">
        <v>247</v>
      </c>
      <c r="H19" s="114">
        <v>171</v>
      </c>
      <c r="I19" s="140">
        <v>88</v>
      </c>
      <c r="J19" s="115">
        <v>18</v>
      </c>
      <c r="K19" s="116">
        <v>20.454545454545453</v>
      </c>
    </row>
    <row r="20" spans="1:11" ht="14.1" customHeight="1" x14ac:dyDescent="0.2">
      <c r="A20" s="306">
        <v>12</v>
      </c>
      <c r="B20" s="307" t="s">
        <v>237</v>
      </c>
      <c r="C20" s="308"/>
      <c r="D20" s="113">
        <v>1.6419832582099163</v>
      </c>
      <c r="E20" s="115">
        <v>204</v>
      </c>
      <c r="F20" s="114">
        <v>227</v>
      </c>
      <c r="G20" s="114">
        <v>199</v>
      </c>
      <c r="H20" s="114">
        <v>113</v>
      </c>
      <c r="I20" s="140">
        <v>108</v>
      </c>
      <c r="J20" s="115">
        <v>96</v>
      </c>
      <c r="K20" s="116">
        <v>88.888888888888886</v>
      </c>
    </row>
    <row r="21" spans="1:11" ht="14.1" customHeight="1" x14ac:dyDescent="0.2">
      <c r="A21" s="306">
        <v>21</v>
      </c>
      <c r="B21" s="307" t="s">
        <v>238</v>
      </c>
      <c r="C21" s="308"/>
      <c r="D21" s="113">
        <v>0.11268512556342562</v>
      </c>
      <c r="E21" s="115">
        <v>14</v>
      </c>
      <c r="F21" s="114">
        <v>11</v>
      </c>
      <c r="G21" s="114">
        <v>22</v>
      </c>
      <c r="H21" s="114">
        <v>11</v>
      </c>
      <c r="I21" s="140">
        <v>20</v>
      </c>
      <c r="J21" s="115">
        <v>-6</v>
      </c>
      <c r="K21" s="116">
        <v>-30</v>
      </c>
    </row>
    <row r="22" spans="1:11" ht="14.1" customHeight="1" x14ac:dyDescent="0.2">
      <c r="A22" s="306">
        <v>22</v>
      </c>
      <c r="B22" s="307" t="s">
        <v>239</v>
      </c>
      <c r="C22" s="308"/>
      <c r="D22" s="113">
        <v>2.1168705730843529</v>
      </c>
      <c r="E22" s="115">
        <v>263</v>
      </c>
      <c r="F22" s="114">
        <v>175</v>
      </c>
      <c r="G22" s="114">
        <v>300</v>
      </c>
      <c r="H22" s="114">
        <v>180</v>
      </c>
      <c r="I22" s="140">
        <v>207</v>
      </c>
      <c r="J22" s="115">
        <v>56</v>
      </c>
      <c r="K22" s="116">
        <v>27.053140096618357</v>
      </c>
    </row>
    <row r="23" spans="1:11" ht="14.1" customHeight="1" x14ac:dyDescent="0.2">
      <c r="A23" s="306">
        <v>23</v>
      </c>
      <c r="B23" s="307" t="s">
        <v>240</v>
      </c>
      <c r="C23" s="308"/>
      <c r="D23" s="113">
        <v>0.76464906632324536</v>
      </c>
      <c r="E23" s="115">
        <v>95</v>
      </c>
      <c r="F23" s="114">
        <v>97</v>
      </c>
      <c r="G23" s="114">
        <v>126</v>
      </c>
      <c r="H23" s="114">
        <v>65</v>
      </c>
      <c r="I23" s="140">
        <v>80</v>
      </c>
      <c r="J23" s="115">
        <v>15</v>
      </c>
      <c r="K23" s="116">
        <v>18.75</v>
      </c>
    </row>
    <row r="24" spans="1:11" ht="14.1" customHeight="1" x14ac:dyDescent="0.2">
      <c r="A24" s="306">
        <v>24</v>
      </c>
      <c r="B24" s="307" t="s">
        <v>241</v>
      </c>
      <c r="C24" s="308"/>
      <c r="D24" s="113">
        <v>6.0528010302640052</v>
      </c>
      <c r="E24" s="115">
        <v>752</v>
      </c>
      <c r="F24" s="114">
        <v>593</v>
      </c>
      <c r="G24" s="114">
        <v>753</v>
      </c>
      <c r="H24" s="114">
        <v>528</v>
      </c>
      <c r="I24" s="140">
        <v>747</v>
      </c>
      <c r="J24" s="115">
        <v>5</v>
      </c>
      <c r="K24" s="116">
        <v>0.66934404283801874</v>
      </c>
    </row>
    <row r="25" spans="1:11" ht="14.1" customHeight="1" x14ac:dyDescent="0.2">
      <c r="A25" s="306">
        <v>25</v>
      </c>
      <c r="B25" s="307" t="s">
        <v>242</v>
      </c>
      <c r="C25" s="308"/>
      <c r="D25" s="113">
        <v>7.6223438506117196</v>
      </c>
      <c r="E25" s="115">
        <v>947</v>
      </c>
      <c r="F25" s="114">
        <v>730</v>
      </c>
      <c r="G25" s="114">
        <v>1037</v>
      </c>
      <c r="H25" s="114">
        <v>717</v>
      </c>
      <c r="I25" s="140">
        <v>1008</v>
      </c>
      <c r="J25" s="115">
        <v>-61</v>
      </c>
      <c r="K25" s="116">
        <v>-6.0515873015873014</v>
      </c>
    </row>
    <row r="26" spans="1:11" ht="14.1" customHeight="1" x14ac:dyDescent="0.2">
      <c r="A26" s="306">
        <v>26</v>
      </c>
      <c r="B26" s="307" t="s">
        <v>243</v>
      </c>
      <c r="C26" s="308"/>
      <c r="D26" s="113">
        <v>2.6641983258209918</v>
      </c>
      <c r="E26" s="115">
        <v>331</v>
      </c>
      <c r="F26" s="114">
        <v>406</v>
      </c>
      <c r="G26" s="114">
        <v>381</v>
      </c>
      <c r="H26" s="114">
        <v>234</v>
      </c>
      <c r="I26" s="140">
        <v>368</v>
      </c>
      <c r="J26" s="115">
        <v>-37</v>
      </c>
      <c r="K26" s="116">
        <v>-10.054347826086957</v>
      </c>
    </row>
    <row r="27" spans="1:11" ht="14.1" customHeight="1" x14ac:dyDescent="0.2">
      <c r="A27" s="306">
        <v>27</v>
      </c>
      <c r="B27" s="307" t="s">
        <v>244</v>
      </c>
      <c r="C27" s="308"/>
      <c r="D27" s="113">
        <v>2.6561493882807468</v>
      </c>
      <c r="E27" s="115">
        <v>330</v>
      </c>
      <c r="F27" s="114">
        <v>320</v>
      </c>
      <c r="G27" s="114">
        <v>339</v>
      </c>
      <c r="H27" s="114">
        <v>405</v>
      </c>
      <c r="I27" s="140">
        <v>402</v>
      </c>
      <c r="J27" s="115">
        <v>-72</v>
      </c>
      <c r="K27" s="116">
        <v>-17.910447761194028</v>
      </c>
    </row>
    <row r="28" spans="1:11" ht="14.1" customHeight="1" x14ac:dyDescent="0.2">
      <c r="A28" s="306">
        <v>28</v>
      </c>
      <c r="B28" s="307" t="s">
        <v>245</v>
      </c>
      <c r="C28" s="308"/>
      <c r="D28" s="113">
        <v>0.24951706374758531</v>
      </c>
      <c r="E28" s="115">
        <v>31</v>
      </c>
      <c r="F28" s="114">
        <v>71</v>
      </c>
      <c r="G28" s="114">
        <v>43</v>
      </c>
      <c r="H28" s="114">
        <v>55</v>
      </c>
      <c r="I28" s="140">
        <v>30</v>
      </c>
      <c r="J28" s="115">
        <v>1</v>
      </c>
      <c r="K28" s="116">
        <v>3.3333333333333335</v>
      </c>
    </row>
    <row r="29" spans="1:11" ht="14.1" customHeight="1" x14ac:dyDescent="0.2">
      <c r="A29" s="306">
        <v>29</v>
      </c>
      <c r="B29" s="307" t="s">
        <v>246</v>
      </c>
      <c r="C29" s="308"/>
      <c r="D29" s="113">
        <v>3.6783644558918223</v>
      </c>
      <c r="E29" s="115">
        <v>457</v>
      </c>
      <c r="F29" s="114">
        <v>355</v>
      </c>
      <c r="G29" s="114">
        <v>473</v>
      </c>
      <c r="H29" s="114">
        <v>359</v>
      </c>
      <c r="I29" s="140">
        <v>459</v>
      </c>
      <c r="J29" s="115">
        <v>-2</v>
      </c>
      <c r="K29" s="116">
        <v>-0.4357298474945534</v>
      </c>
    </row>
    <row r="30" spans="1:11" ht="14.1" customHeight="1" x14ac:dyDescent="0.2">
      <c r="A30" s="306" t="s">
        <v>247</v>
      </c>
      <c r="B30" s="307" t="s">
        <v>248</v>
      </c>
      <c r="C30" s="308"/>
      <c r="D30" s="113">
        <v>1.1670959433354797</v>
      </c>
      <c r="E30" s="115">
        <v>145</v>
      </c>
      <c r="F30" s="114">
        <v>93</v>
      </c>
      <c r="G30" s="114">
        <v>186</v>
      </c>
      <c r="H30" s="114">
        <v>102</v>
      </c>
      <c r="I30" s="140">
        <v>153</v>
      </c>
      <c r="J30" s="115">
        <v>-8</v>
      </c>
      <c r="K30" s="116">
        <v>-5.2287581699346406</v>
      </c>
    </row>
    <row r="31" spans="1:11" ht="14.1" customHeight="1" x14ac:dyDescent="0.2">
      <c r="A31" s="306" t="s">
        <v>249</v>
      </c>
      <c r="B31" s="307" t="s">
        <v>250</v>
      </c>
      <c r="C31" s="308"/>
      <c r="D31" s="113">
        <v>2.4871216999356087</v>
      </c>
      <c r="E31" s="115">
        <v>309</v>
      </c>
      <c r="F31" s="114">
        <v>257</v>
      </c>
      <c r="G31" s="114">
        <v>282</v>
      </c>
      <c r="H31" s="114">
        <v>257</v>
      </c>
      <c r="I31" s="140">
        <v>303</v>
      </c>
      <c r="J31" s="115">
        <v>6</v>
      </c>
      <c r="K31" s="116">
        <v>1.9801980198019802</v>
      </c>
    </row>
    <row r="32" spans="1:11" ht="14.1" customHeight="1" x14ac:dyDescent="0.2">
      <c r="A32" s="306">
        <v>31</v>
      </c>
      <c r="B32" s="307" t="s">
        <v>251</v>
      </c>
      <c r="C32" s="308"/>
      <c r="D32" s="113">
        <v>0.49903412749517062</v>
      </c>
      <c r="E32" s="115">
        <v>62</v>
      </c>
      <c r="F32" s="114">
        <v>54</v>
      </c>
      <c r="G32" s="114">
        <v>46</v>
      </c>
      <c r="H32" s="114">
        <v>45</v>
      </c>
      <c r="I32" s="140">
        <v>70</v>
      </c>
      <c r="J32" s="115">
        <v>-8</v>
      </c>
      <c r="K32" s="116">
        <v>-11.428571428571429</v>
      </c>
    </row>
    <row r="33" spans="1:11" ht="14.1" customHeight="1" x14ac:dyDescent="0.2">
      <c r="A33" s="306">
        <v>32</v>
      </c>
      <c r="B33" s="307" t="s">
        <v>252</v>
      </c>
      <c r="C33" s="308"/>
      <c r="D33" s="113">
        <v>1.9156471345782358</v>
      </c>
      <c r="E33" s="115">
        <v>238</v>
      </c>
      <c r="F33" s="114">
        <v>288</v>
      </c>
      <c r="G33" s="114">
        <v>299</v>
      </c>
      <c r="H33" s="114">
        <v>250</v>
      </c>
      <c r="I33" s="140">
        <v>211</v>
      </c>
      <c r="J33" s="115">
        <v>27</v>
      </c>
      <c r="K33" s="116">
        <v>12.796208530805687</v>
      </c>
    </row>
    <row r="34" spans="1:11" ht="14.1" customHeight="1" x14ac:dyDescent="0.2">
      <c r="A34" s="306">
        <v>33</v>
      </c>
      <c r="B34" s="307" t="s">
        <v>253</v>
      </c>
      <c r="C34" s="308"/>
      <c r="D34" s="113">
        <v>1.8351577591757888</v>
      </c>
      <c r="E34" s="115">
        <v>228</v>
      </c>
      <c r="F34" s="114">
        <v>183</v>
      </c>
      <c r="G34" s="114">
        <v>252</v>
      </c>
      <c r="H34" s="114">
        <v>202</v>
      </c>
      <c r="I34" s="140">
        <v>224</v>
      </c>
      <c r="J34" s="115">
        <v>4</v>
      </c>
      <c r="K34" s="116">
        <v>1.7857142857142858</v>
      </c>
    </row>
    <row r="35" spans="1:11" ht="14.1" customHeight="1" x14ac:dyDescent="0.2">
      <c r="A35" s="306">
        <v>34</v>
      </c>
      <c r="B35" s="307" t="s">
        <v>254</v>
      </c>
      <c r="C35" s="308"/>
      <c r="D35" s="113">
        <v>1.9961365099806825</v>
      </c>
      <c r="E35" s="115">
        <v>248</v>
      </c>
      <c r="F35" s="114">
        <v>152</v>
      </c>
      <c r="G35" s="114">
        <v>193</v>
      </c>
      <c r="H35" s="114">
        <v>135</v>
      </c>
      <c r="I35" s="140">
        <v>221</v>
      </c>
      <c r="J35" s="115">
        <v>27</v>
      </c>
      <c r="K35" s="116">
        <v>12.217194570135746</v>
      </c>
    </row>
    <row r="36" spans="1:11" ht="14.1" customHeight="1" x14ac:dyDescent="0.2">
      <c r="A36" s="306">
        <v>41</v>
      </c>
      <c r="B36" s="307" t="s">
        <v>255</v>
      </c>
      <c r="C36" s="308"/>
      <c r="D36" s="113">
        <v>0.45074050225370249</v>
      </c>
      <c r="E36" s="115">
        <v>56</v>
      </c>
      <c r="F36" s="114">
        <v>57</v>
      </c>
      <c r="G36" s="114">
        <v>76</v>
      </c>
      <c r="H36" s="114">
        <v>41</v>
      </c>
      <c r="I36" s="140">
        <v>48</v>
      </c>
      <c r="J36" s="115">
        <v>8</v>
      </c>
      <c r="K36" s="116">
        <v>16.666666666666668</v>
      </c>
    </row>
    <row r="37" spans="1:11" ht="14.1" customHeight="1" x14ac:dyDescent="0.2">
      <c r="A37" s="306">
        <v>42</v>
      </c>
      <c r="B37" s="307" t="s">
        <v>256</v>
      </c>
      <c r="C37" s="308"/>
      <c r="D37" s="113">
        <v>6.4391500321957507E-2</v>
      </c>
      <c r="E37" s="115">
        <v>8</v>
      </c>
      <c r="F37" s="114">
        <v>7</v>
      </c>
      <c r="G37" s="114">
        <v>14</v>
      </c>
      <c r="H37" s="114">
        <v>7</v>
      </c>
      <c r="I37" s="140" t="s">
        <v>514</v>
      </c>
      <c r="J37" s="115" t="s">
        <v>514</v>
      </c>
      <c r="K37" s="116" t="s">
        <v>514</v>
      </c>
    </row>
    <row r="38" spans="1:11" ht="14.1" customHeight="1" x14ac:dyDescent="0.2">
      <c r="A38" s="306">
        <v>43</v>
      </c>
      <c r="B38" s="307" t="s">
        <v>257</v>
      </c>
      <c r="C38" s="308"/>
      <c r="D38" s="113">
        <v>2.0202833226014167</v>
      </c>
      <c r="E38" s="115">
        <v>251</v>
      </c>
      <c r="F38" s="114">
        <v>164</v>
      </c>
      <c r="G38" s="114">
        <v>229</v>
      </c>
      <c r="H38" s="114">
        <v>127</v>
      </c>
      <c r="I38" s="140">
        <v>238</v>
      </c>
      <c r="J38" s="115">
        <v>13</v>
      </c>
      <c r="K38" s="116">
        <v>5.46218487394958</v>
      </c>
    </row>
    <row r="39" spans="1:11" ht="14.1" customHeight="1" x14ac:dyDescent="0.2">
      <c r="A39" s="306">
        <v>51</v>
      </c>
      <c r="B39" s="307" t="s">
        <v>258</v>
      </c>
      <c r="C39" s="308"/>
      <c r="D39" s="113">
        <v>7.2440437862202192</v>
      </c>
      <c r="E39" s="115">
        <v>900</v>
      </c>
      <c r="F39" s="114">
        <v>824</v>
      </c>
      <c r="G39" s="114">
        <v>1342</v>
      </c>
      <c r="H39" s="114">
        <v>749</v>
      </c>
      <c r="I39" s="140">
        <v>890</v>
      </c>
      <c r="J39" s="115">
        <v>10</v>
      </c>
      <c r="K39" s="116">
        <v>1.1235955056179776</v>
      </c>
    </row>
    <row r="40" spans="1:11" ht="14.1" customHeight="1" x14ac:dyDescent="0.2">
      <c r="A40" s="306" t="s">
        <v>259</v>
      </c>
      <c r="B40" s="307" t="s">
        <v>260</v>
      </c>
      <c r="C40" s="308"/>
      <c r="D40" s="113">
        <v>6.6162266580811329</v>
      </c>
      <c r="E40" s="115">
        <v>822</v>
      </c>
      <c r="F40" s="114">
        <v>761</v>
      </c>
      <c r="G40" s="114">
        <v>1260</v>
      </c>
      <c r="H40" s="114">
        <v>687</v>
      </c>
      <c r="I40" s="140">
        <v>824</v>
      </c>
      <c r="J40" s="115">
        <v>-2</v>
      </c>
      <c r="K40" s="116">
        <v>-0.24271844660194175</v>
      </c>
    </row>
    <row r="41" spans="1:11" ht="14.1" customHeight="1" x14ac:dyDescent="0.2">
      <c r="A41" s="306"/>
      <c r="B41" s="307" t="s">
        <v>261</v>
      </c>
      <c r="C41" s="308"/>
      <c r="D41" s="113">
        <v>4.8696072118480362</v>
      </c>
      <c r="E41" s="115">
        <v>605</v>
      </c>
      <c r="F41" s="114">
        <v>552</v>
      </c>
      <c r="G41" s="114">
        <v>832</v>
      </c>
      <c r="H41" s="114">
        <v>515</v>
      </c>
      <c r="I41" s="140">
        <v>631</v>
      </c>
      <c r="J41" s="115">
        <v>-26</v>
      </c>
      <c r="K41" s="116">
        <v>-4.1204437400950873</v>
      </c>
    </row>
    <row r="42" spans="1:11" ht="14.1" customHeight="1" x14ac:dyDescent="0.2">
      <c r="A42" s="306">
        <v>52</v>
      </c>
      <c r="B42" s="307" t="s">
        <v>262</v>
      </c>
      <c r="C42" s="308"/>
      <c r="D42" s="113">
        <v>3.8312942691564715</v>
      </c>
      <c r="E42" s="115">
        <v>476</v>
      </c>
      <c r="F42" s="114">
        <v>664</v>
      </c>
      <c r="G42" s="114">
        <v>375</v>
      </c>
      <c r="H42" s="114">
        <v>361</v>
      </c>
      <c r="I42" s="140">
        <v>470</v>
      </c>
      <c r="J42" s="115">
        <v>6</v>
      </c>
      <c r="K42" s="116">
        <v>1.2765957446808511</v>
      </c>
    </row>
    <row r="43" spans="1:11" ht="14.1" customHeight="1" x14ac:dyDescent="0.2">
      <c r="A43" s="306" t="s">
        <v>263</v>
      </c>
      <c r="B43" s="307" t="s">
        <v>264</v>
      </c>
      <c r="C43" s="308"/>
      <c r="D43" s="113">
        <v>3.275917578879588</v>
      </c>
      <c r="E43" s="115">
        <v>407</v>
      </c>
      <c r="F43" s="114">
        <v>612</v>
      </c>
      <c r="G43" s="114">
        <v>310</v>
      </c>
      <c r="H43" s="114">
        <v>316</v>
      </c>
      <c r="I43" s="140">
        <v>429</v>
      </c>
      <c r="J43" s="115">
        <v>-22</v>
      </c>
      <c r="K43" s="116">
        <v>-5.1282051282051286</v>
      </c>
    </row>
    <row r="44" spans="1:11" ht="14.1" customHeight="1" x14ac:dyDescent="0.2">
      <c r="A44" s="306">
        <v>53</v>
      </c>
      <c r="B44" s="307" t="s">
        <v>265</v>
      </c>
      <c r="C44" s="308"/>
      <c r="D44" s="113">
        <v>1.2797810688989053</v>
      </c>
      <c r="E44" s="115">
        <v>159</v>
      </c>
      <c r="F44" s="114">
        <v>200</v>
      </c>
      <c r="G44" s="114">
        <v>173</v>
      </c>
      <c r="H44" s="114">
        <v>212</v>
      </c>
      <c r="I44" s="140">
        <v>167</v>
      </c>
      <c r="J44" s="115">
        <v>-8</v>
      </c>
      <c r="K44" s="116">
        <v>-4.7904191616766463</v>
      </c>
    </row>
    <row r="45" spans="1:11" ht="14.1" customHeight="1" x14ac:dyDescent="0.2">
      <c r="A45" s="306" t="s">
        <v>266</v>
      </c>
      <c r="B45" s="307" t="s">
        <v>267</v>
      </c>
      <c r="C45" s="308"/>
      <c r="D45" s="113">
        <v>1.2314874436574372</v>
      </c>
      <c r="E45" s="115">
        <v>153</v>
      </c>
      <c r="F45" s="114">
        <v>196</v>
      </c>
      <c r="G45" s="114">
        <v>169</v>
      </c>
      <c r="H45" s="114">
        <v>209</v>
      </c>
      <c r="I45" s="140">
        <v>165</v>
      </c>
      <c r="J45" s="115">
        <v>-12</v>
      </c>
      <c r="K45" s="116">
        <v>-7.2727272727272725</v>
      </c>
    </row>
    <row r="46" spans="1:11" ht="14.1" customHeight="1" x14ac:dyDescent="0.2">
      <c r="A46" s="306">
        <v>54</v>
      </c>
      <c r="B46" s="307" t="s">
        <v>268</v>
      </c>
      <c r="C46" s="308"/>
      <c r="D46" s="113">
        <v>4.8857050869285255</v>
      </c>
      <c r="E46" s="115">
        <v>607</v>
      </c>
      <c r="F46" s="114">
        <v>519</v>
      </c>
      <c r="G46" s="114">
        <v>534</v>
      </c>
      <c r="H46" s="114">
        <v>454</v>
      </c>
      <c r="I46" s="140">
        <v>600</v>
      </c>
      <c r="J46" s="115">
        <v>7</v>
      </c>
      <c r="K46" s="116">
        <v>1.1666666666666667</v>
      </c>
    </row>
    <row r="47" spans="1:11" ht="14.1" customHeight="1" x14ac:dyDescent="0.2">
      <c r="A47" s="306">
        <v>61</v>
      </c>
      <c r="B47" s="307" t="s">
        <v>269</v>
      </c>
      <c r="C47" s="308"/>
      <c r="D47" s="113">
        <v>2.7849323889246618</v>
      </c>
      <c r="E47" s="115">
        <v>346</v>
      </c>
      <c r="F47" s="114">
        <v>260</v>
      </c>
      <c r="G47" s="114">
        <v>406</v>
      </c>
      <c r="H47" s="114">
        <v>253</v>
      </c>
      <c r="I47" s="140">
        <v>320</v>
      </c>
      <c r="J47" s="115">
        <v>26</v>
      </c>
      <c r="K47" s="116">
        <v>8.125</v>
      </c>
    </row>
    <row r="48" spans="1:11" ht="14.1" customHeight="1" x14ac:dyDescent="0.2">
      <c r="A48" s="306">
        <v>62</v>
      </c>
      <c r="B48" s="307" t="s">
        <v>270</v>
      </c>
      <c r="C48" s="308"/>
      <c r="D48" s="113">
        <v>7.0669671603348361</v>
      </c>
      <c r="E48" s="115">
        <v>878</v>
      </c>
      <c r="F48" s="114">
        <v>847</v>
      </c>
      <c r="G48" s="114">
        <v>1111</v>
      </c>
      <c r="H48" s="114">
        <v>741</v>
      </c>
      <c r="I48" s="140">
        <v>844</v>
      </c>
      <c r="J48" s="115">
        <v>34</v>
      </c>
      <c r="K48" s="116">
        <v>4.028436018957346</v>
      </c>
    </row>
    <row r="49" spans="1:11" ht="14.1" customHeight="1" x14ac:dyDescent="0.2">
      <c r="A49" s="306">
        <v>63</v>
      </c>
      <c r="B49" s="307" t="s">
        <v>271</v>
      </c>
      <c r="C49" s="308"/>
      <c r="D49" s="113">
        <v>3.3403090792015453</v>
      </c>
      <c r="E49" s="115">
        <v>415</v>
      </c>
      <c r="F49" s="114">
        <v>431</v>
      </c>
      <c r="G49" s="114">
        <v>386</v>
      </c>
      <c r="H49" s="114">
        <v>347</v>
      </c>
      <c r="I49" s="140">
        <v>360</v>
      </c>
      <c r="J49" s="115">
        <v>55</v>
      </c>
      <c r="K49" s="116">
        <v>15.277777777777779</v>
      </c>
    </row>
    <row r="50" spans="1:11" ht="14.1" customHeight="1" x14ac:dyDescent="0.2">
      <c r="A50" s="306" t="s">
        <v>272</v>
      </c>
      <c r="B50" s="307" t="s">
        <v>273</v>
      </c>
      <c r="C50" s="308"/>
      <c r="D50" s="113">
        <v>0.35415325177076629</v>
      </c>
      <c r="E50" s="115">
        <v>44</v>
      </c>
      <c r="F50" s="114">
        <v>49</v>
      </c>
      <c r="G50" s="114">
        <v>41</v>
      </c>
      <c r="H50" s="114">
        <v>43</v>
      </c>
      <c r="I50" s="140">
        <v>34</v>
      </c>
      <c r="J50" s="115">
        <v>10</v>
      </c>
      <c r="K50" s="116">
        <v>29.411764705882351</v>
      </c>
    </row>
    <row r="51" spans="1:11" ht="14.1" customHeight="1" x14ac:dyDescent="0.2">
      <c r="A51" s="306" t="s">
        <v>274</v>
      </c>
      <c r="B51" s="307" t="s">
        <v>275</v>
      </c>
      <c r="C51" s="308"/>
      <c r="D51" s="113">
        <v>2.7044430135222153</v>
      </c>
      <c r="E51" s="115">
        <v>336</v>
      </c>
      <c r="F51" s="114">
        <v>309</v>
      </c>
      <c r="G51" s="114">
        <v>312</v>
      </c>
      <c r="H51" s="114">
        <v>279</v>
      </c>
      <c r="I51" s="140">
        <v>291</v>
      </c>
      <c r="J51" s="115">
        <v>45</v>
      </c>
      <c r="K51" s="116">
        <v>15.463917525773196</v>
      </c>
    </row>
    <row r="52" spans="1:11" ht="14.1" customHeight="1" x14ac:dyDescent="0.2">
      <c r="A52" s="306">
        <v>71</v>
      </c>
      <c r="B52" s="307" t="s">
        <v>276</v>
      </c>
      <c r="C52" s="308"/>
      <c r="D52" s="113">
        <v>9.8760463618802312</v>
      </c>
      <c r="E52" s="115">
        <v>1227</v>
      </c>
      <c r="F52" s="114">
        <v>995</v>
      </c>
      <c r="G52" s="114">
        <v>1109</v>
      </c>
      <c r="H52" s="114">
        <v>896</v>
      </c>
      <c r="I52" s="140">
        <v>1175</v>
      </c>
      <c r="J52" s="115">
        <v>52</v>
      </c>
      <c r="K52" s="116">
        <v>4.4255319148936172</v>
      </c>
    </row>
    <row r="53" spans="1:11" ht="14.1" customHeight="1" x14ac:dyDescent="0.2">
      <c r="A53" s="306" t="s">
        <v>277</v>
      </c>
      <c r="B53" s="307" t="s">
        <v>278</v>
      </c>
      <c r="C53" s="308"/>
      <c r="D53" s="113">
        <v>3.3966516419832584</v>
      </c>
      <c r="E53" s="115">
        <v>422</v>
      </c>
      <c r="F53" s="114">
        <v>413</v>
      </c>
      <c r="G53" s="114">
        <v>411</v>
      </c>
      <c r="H53" s="114">
        <v>325</v>
      </c>
      <c r="I53" s="140">
        <v>427</v>
      </c>
      <c r="J53" s="115">
        <v>-5</v>
      </c>
      <c r="K53" s="116">
        <v>-1.1709601873536299</v>
      </c>
    </row>
    <row r="54" spans="1:11" ht="14.1" customHeight="1" x14ac:dyDescent="0.2">
      <c r="A54" s="306" t="s">
        <v>279</v>
      </c>
      <c r="B54" s="307" t="s">
        <v>280</v>
      </c>
      <c r="C54" s="308"/>
      <c r="D54" s="113">
        <v>5.6825499034127498</v>
      </c>
      <c r="E54" s="115">
        <v>706</v>
      </c>
      <c r="F54" s="114">
        <v>502</v>
      </c>
      <c r="G54" s="114">
        <v>602</v>
      </c>
      <c r="H54" s="114">
        <v>492</v>
      </c>
      <c r="I54" s="140">
        <v>635</v>
      </c>
      <c r="J54" s="115">
        <v>71</v>
      </c>
      <c r="K54" s="116">
        <v>11.181102362204724</v>
      </c>
    </row>
    <row r="55" spans="1:11" ht="14.1" customHeight="1" x14ac:dyDescent="0.2">
      <c r="A55" s="306">
        <v>72</v>
      </c>
      <c r="B55" s="307" t="s">
        <v>281</v>
      </c>
      <c r="C55" s="308"/>
      <c r="D55" s="113">
        <v>2.5998068254990341</v>
      </c>
      <c r="E55" s="115">
        <v>323</v>
      </c>
      <c r="F55" s="114">
        <v>190</v>
      </c>
      <c r="G55" s="114">
        <v>291</v>
      </c>
      <c r="H55" s="114">
        <v>194</v>
      </c>
      <c r="I55" s="140">
        <v>280</v>
      </c>
      <c r="J55" s="115">
        <v>43</v>
      </c>
      <c r="K55" s="116">
        <v>15.357142857142858</v>
      </c>
    </row>
    <row r="56" spans="1:11" ht="14.1" customHeight="1" x14ac:dyDescent="0.2">
      <c r="A56" s="306" t="s">
        <v>282</v>
      </c>
      <c r="B56" s="307" t="s">
        <v>283</v>
      </c>
      <c r="C56" s="308"/>
      <c r="D56" s="113">
        <v>1.0866065679330328</v>
      </c>
      <c r="E56" s="115">
        <v>135</v>
      </c>
      <c r="F56" s="114">
        <v>75</v>
      </c>
      <c r="G56" s="114">
        <v>133</v>
      </c>
      <c r="H56" s="114">
        <v>81</v>
      </c>
      <c r="I56" s="140">
        <v>138</v>
      </c>
      <c r="J56" s="115">
        <v>-3</v>
      </c>
      <c r="K56" s="116">
        <v>-2.1739130434782608</v>
      </c>
    </row>
    <row r="57" spans="1:11" ht="14.1" customHeight="1" x14ac:dyDescent="0.2">
      <c r="A57" s="306" t="s">
        <v>284</v>
      </c>
      <c r="B57" s="307" t="s">
        <v>285</v>
      </c>
      <c r="C57" s="308"/>
      <c r="D57" s="113">
        <v>1.0061171925305861</v>
      </c>
      <c r="E57" s="115">
        <v>125</v>
      </c>
      <c r="F57" s="114">
        <v>96</v>
      </c>
      <c r="G57" s="114">
        <v>110</v>
      </c>
      <c r="H57" s="114">
        <v>82</v>
      </c>
      <c r="I57" s="140">
        <v>101</v>
      </c>
      <c r="J57" s="115">
        <v>24</v>
      </c>
      <c r="K57" s="116">
        <v>23.762376237623762</v>
      </c>
    </row>
    <row r="58" spans="1:11" ht="14.1" customHeight="1" x14ac:dyDescent="0.2">
      <c r="A58" s="306">
        <v>73</v>
      </c>
      <c r="B58" s="307" t="s">
        <v>286</v>
      </c>
      <c r="C58" s="308"/>
      <c r="D58" s="113">
        <v>1.7788151963940759</v>
      </c>
      <c r="E58" s="115">
        <v>221</v>
      </c>
      <c r="F58" s="114">
        <v>133</v>
      </c>
      <c r="G58" s="114">
        <v>187</v>
      </c>
      <c r="H58" s="114">
        <v>130</v>
      </c>
      <c r="I58" s="140">
        <v>182</v>
      </c>
      <c r="J58" s="115">
        <v>39</v>
      </c>
      <c r="K58" s="116">
        <v>21.428571428571427</v>
      </c>
    </row>
    <row r="59" spans="1:11" ht="14.1" customHeight="1" x14ac:dyDescent="0.2">
      <c r="A59" s="306" t="s">
        <v>287</v>
      </c>
      <c r="B59" s="307" t="s">
        <v>288</v>
      </c>
      <c r="C59" s="308"/>
      <c r="D59" s="113">
        <v>1.6178364455891823</v>
      </c>
      <c r="E59" s="115">
        <v>201</v>
      </c>
      <c r="F59" s="114">
        <v>102</v>
      </c>
      <c r="G59" s="114">
        <v>141</v>
      </c>
      <c r="H59" s="114">
        <v>107</v>
      </c>
      <c r="I59" s="140">
        <v>160</v>
      </c>
      <c r="J59" s="115">
        <v>41</v>
      </c>
      <c r="K59" s="116">
        <v>25.625</v>
      </c>
    </row>
    <row r="60" spans="1:11" ht="14.1" customHeight="1" x14ac:dyDescent="0.2">
      <c r="A60" s="306">
        <v>81</v>
      </c>
      <c r="B60" s="307" t="s">
        <v>289</v>
      </c>
      <c r="C60" s="308"/>
      <c r="D60" s="113">
        <v>4.9661944623309724</v>
      </c>
      <c r="E60" s="115">
        <v>617</v>
      </c>
      <c r="F60" s="114">
        <v>547</v>
      </c>
      <c r="G60" s="114">
        <v>651</v>
      </c>
      <c r="H60" s="114">
        <v>466</v>
      </c>
      <c r="I60" s="140">
        <v>573</v>
      </c>
      <c r="J60" s="115">
        <v>44</v>
      </c>
      <c r="K60" s="116">
        <v>7.678883071553229</v>
      </c>
    </row>
    <row r="61" spans="1:11" ht="14.1" customHeight="1" x14ac:dyDescent="0.2">
      <c r="A61" s="306" t="s">
        <v>290</v>
      </c>
      <c r="B61" s="307" t="s">
        <v>291</v>
      </c>
      <c r="C61" s="308"/>
      <c r="D61" s="113">
        <v>1.9961365099806825</v>
      </c>
      <c r="E61" s="115">
        <v>248</v>
      </c>
      <c r="F61" s="114">
        <v>223</v>
      </c>
      <c r="G61" s="114">
        <v>308</v>
      </c>
      <c r="H61" s="114">
        <v>180</v>
      </c>
      <c r="I61" s="140">
        <v>234</v>
      </c>
      <c r="J61" s="115">
        <v>14</v>
      </c>
      <c r="K61" s="116">
        <v>5.982905982905983</v>
      </c>
    </row>
    <row r="62" spans="1:11" ht="14.1" customHeight="1" x14ac:dyDescent="0.2">
      <c r="A62" s="306" t="s">
        <v>292</v>
      </c>
      <c r="B62" s="307" t="s">
        <v>293</v>
      </c>
      <c r="C62" s="308"/>
      <c r="D62" s="113">
        <v>1.4488087572440438</v>
      </c>
      <c r="E62" s="115">
        <v>180</v>
      </c>
      <c r="F62" s="114">
        <v>197</v>
      </c>
      <c r="G62" s="114">
        <v>183</v>
      </c>
      <c r="H62" s="114">
        <v>155</v>
      </c>
      <c r="I62" s="140">
        <v>174</v>
      </c>
      <c r="J62" s="115">
        <v>6</v>
      </c>
      <c r="K62" s="116">
        <v>3.4482758620689653</v>
      </c>
    </row>
    <row r="63" spans="1:11" ht="14.1" customHeight="1" x14ac:dyDescent="0.2">
      <c r="A63" s="306"/>
      <c r="B63" s="307" t="s">
        <v>294</v>
      </c>
      <c r="C63" s="308"/>
      <c r="D63" s="113">
        <v>1.2073406310367032</v>
      </c>
      <c r="E63" s="115">
        <v>150</v>
      </c>
      <c r="F63" s="114">
        <v>164</v>
      </c>
      <c r="G63" s="114">
        <v>155</v>
      </c>
      <c r="H63" s="114">
        <v>131</v>
      </c>
      <c r="I63" s="140">
        <v>146</v>
      </c>
      <c r="J63" s="115">
        <v>4</v>
      </c>
      <c r="K63" s="116">
        <v>2.7397260273972601</v>
      </c>
    </row>
    <row r="64" spans="1:11" ht="14.1" customHeight="1" x14ac:dyDescent="0.2">
      <c r="A64" s="306" t="s">
        <v>295</v>
      </c>
      <c r="B64" s="307" t="s">
        <v>296</v>
      </c>
      <c r="C64" s="308"/>
      <c r="D64" s="113">
        <v>0.48293625241468124</v>
      </c>
      <c r="E64" s="115">
        <v>60</v>
      </c>
      <c r="F64" s="114">
        <v>45</v>
      </c>
      <c r="G64" s="114">
        <v>62</v>
      </c>
      <c r="H64" s="114">
        <v>52</v>
      </c>
      <c r="I64" s="140">
        <v>51</v>
      </c>
      <c r="J64" s="115">
        <v>9</v>
      </c>
      <c r="K64" s="116">
        <v>17.647058823529413</v>
      </c>
    </row>
    <row r="65" spans="1:11" ht="14.1" customHeight="1" x14ac:dyDescent="0.2">
      <c r="A65" s="306" t="s">
        <v>297</v>
      </c>
      <c r="B65" s="307" t="s">
        <v>298</v>
      </c>
      <c r="C65" s="308"/>
      <c r="D65" s="113">
        <v>0.51513200257566005</v>
      </c>
      <c r="E65" s="115">
        <v>64</v>
      </c>
      <c r="F65" s="114">
        <v>47</v>
      </c>
      <c r="G65" s="114">
        <v>45</v>
      </c>
      <c r="H65" s="114">
        <v>33</v>
      </c>
      <c r="I65" s="140">
        <v>52</v>
      </c>
      <c r="J65" s="115">
        <v>12</v>
      </c>
      <c r="K65" s="116">
        <v>23.076923076923077</v>
      </c>
    </row>
    <row r="66" spans="1:11" ht="14.1" customHeight="1" x14ac:dyDescent="0.2">
      <c r="A66" s="306">
        <v>82</v>
      </c>
      <c r="B66" s="307" t="s">
        <v>299</v>
      </c>
      <c r="C66" s="308"/>
      <c r="D66" s="113">
        <v>3.4610431423052157</v>
      </c>
      <c r="E66" s="115">
        <v>430</v>
      </c>
      <c r="F66" s="114">
        <v>372</v>
      </c>
      <c r="G66" s="114">
        <v>373</v>
      </c>
      <c r="H66" s="114">
        <v>307</v>
      </c>
      <c r="I66" s="140">
        <v>392</v>
      </c>
      <c r="J66" s="115">
        <v>38</v>
      </c>
      <c r="K66" s="116">
        <v>9.6938775510204085</v>
      </c>
    </row>
    <row r="67" spans="1:11" ht="14.1" customHeight="1" x14ac:dyDescent="0.2">
      <c r="A67" s="306" t="s">
        <v>300</v>
      </c>
      <c r="B67" s="307" t="s">
        <v>301</v>
      </c>
      <c r="C67" s="308"/>
      <c r="D67" s="113">
        <v>2.213457823567289</v>
      </c>
      <c r="E67" s="115">
        <v>275</v>
      </c>
      <c r="F67" s="114">
        <v>277</v>
      </c>
      <c r="G67" s="114">
        <v>211</v>
      </c>
      <c r="H67" s="114">
        <v>207</v>
      </c>
      <c r="I67" s="140">
        <v>248</v>
      </c>
      <c r="J67" s="115">
        <v>27</v>
      </c>
      <c r="K67" s="116">
        <v>10.887096774193548</v>
      </c>
    </row>
    <row r="68" spans="1:11" ht="14.1" customHeight="1" x14ac:dyDescent="0.2">
      <c r="A68" s="306" t="s">
        <v>302</v>
      </c>
      <c r="B68" s="307" t="s">
        <v>303</v>
      </c>
      <c r="C68" s="308"/>
      <c r="D68" s="113">
        <v>0.7887958789439794</v>
      </c>
      <c r="E68" s="115">
        <v>98</v>
      </c>
      <c r="F68" s="114">
        <v>67</v>
      </c>
      <c r="G68" s="114">
        <v>95</v>
      </c>
      <c r="H68" s="114">
        <v>67</v>
      </c>
      <c r="I68" s="140">
        <v>115</v>
      </c>
      <c r="J68" s="115">
        <v>-17</v>
      </c>
      <c r="K68" s="116">
        <v>-14.782608695652174</v>
      </c>
    </row>
    <row r="69" spans="1:11" ht="14.1" customHeight="1" x14ac:dyDescent="0.2">
      <c r="A69" s="306">
        <v>83</v>
      </c>
      <c r="B69" s="307" t="s">
        <v>304</v>
      </c>
      <c r="C69" s="308"/>
      <c r="D69" s="113">
        <v>5.7308435286542174</v>
      </c>
      <c r="E69" s="115">
        <v>712</v>
      </c>
      <c r="F69" s="114">
        <v>481</v>
      </c>
      <c r="G69" s="114">
        <v>1040</v>
      </c>
      <c r="H69" s="114">
        <v>457</v>
      </c>
      <c r="I69" s="140">
        <v>501</v>
      </c>
      <c r="J69" s="115">
        <v>211</v>
      </c>
      <c r="K69" s="116">
        <v>42.115768463073856</v>
      </c>
    </row>
    <row r="70" spans="1:11" ht="14.1" customHeight="1" x14ac:dyDescent="0.2">
      <c r="A70" s="306" t="s">
        <v>305</v>
      </c>
      <c r="B70" s="307" t="s">
        <v>306</v>
      </c>
      <c r="C70" s="308"/>
      <c r="D70" s="113">
        <v>4.9581455247907273</v>
      </c>
      <c r="E70" s="115">
        <v>616</v>
      </c>
      <c r="F70" s="114">
        <v>384</v>
      </c>
      <c r="G70" s="114">
        <v>904</v>
      </c>
      <c r="H70" s="114">
        <v>370</v>
      </c>
      <c r="I70" s="140">
        <v>394</v>
      </c>
      <c r="J70" s="115">
        <v>222</v>
      </c>
      <c r="K70" s="116">
        <v>56.345177664974621</v>
      </c>
    </row>
    <row r="71" spans="1:11" ht="14.1" customHeight="1" x14ac:dyDescent="0.2">
      <c r="A71" s="306"/>
      <c r="B71" s="307" t="s">
        <v>307</v>
      </c>
      <c r="C71" s="308"/>
      <c r="D71" s="113">
        <v>2.2215067611075336</v>
      </c>
      <c r="E71" s="115">
        <v>276</v>
      </c>
      <c r="F71" s="114">
        <v>205</v>
      </c>
      <c r="G71" s="114">
        <v>585</v>
      </c>
      <c r="H71" s="114">
        <v>213</v>
      </c>
      <c r="I71" s="140">
        <v>215</v>
      </c>
      <c r="J71" s="115">
        <v>61</v>
      </c>
      <c r="K71" s="116">
        <v>28.372093023255815</v>
      </c>
    </row>
    <row r="72" spans="1:11" ht="14.1" customHeight="1" x14ac:dyDescent="0.2">
      <c r="A72" s="306">
        <v>84</v>
      </c>
      <c r="B72" s="307" t="s">
        <v>308</v>
      </c>
      <c r="C72" s="308"/>
      <c r="D72" s="113">
        <v>1.4971023824855119</v>
      </c>
      <c r="E72" s="115">
        <v>186</v>
      </c>
      <c r="F72" s="114">
        <v>89</v>
      </c>
      <c r="G72" s="114">
        <v>324</v>
      </c>
      <c r="H72" s="114">
        <v>94</v>
      </c>
      <c r="I72" s="140">
        <v>127</v>
      </c>
      <c r="J72" s="115">
        <v>59</v>
      </c>
      <c r="K72" s="116">
        <v>46.45669291338583</v>
      </c>
    </row>
    <row r="73" spans="1:11" ht="14.1" customHeight="1" x14ac:dyDescent="0.2">
      <c r="A73" s="306" t="s">
        <v>309</v>
      </c>
      <c r="B73" s="307" t="s">
        <v>310</v>
      </c>
      <c r="C73" s="308"/>
      <c r="D73" s="113">
        <v>0.28976175144880878</v>
      </c>
      <c r="E73" s="115">
        <v>36</v>
      </c>
      <c r="F73" s="114">
        <v>16</v>
      </c>
      <c r="G73" s="114">
        <v>134</v>
      </c>
      <c r="H73" s="114">
        <v>8</v>
      </c>
      <c r="I73" s="140">
        <v>16</v>
      </c>
      <c r="J73" s="115">
        <v>20</v>
      </c>
      <c r="K73" s="116">
        <v>125</v>
      </c>
    </row>
    <row r="74" spans="1:11" ht="14.1" customHeight="1" x14ac:dyDescent="0.2">
      <c r="A74" s="306" t="s">
        <v>311</v>
      </c>
      <c r="B74" s="307" t="s">
        <v>312</v>
      </c>
      <c r="C74" s="308"/>
      <c r="D74" s="113">
        <v>0.45074050225370249</v>
      </c>
      <c r="E74" s="115">
        <v>56</v>
      </c>
      <c r="F74" s="114">
        <v>11</v>
      </c>
      <c r="G74" s="114">
        <v>68</v>
      </c>
      <c r="H74" s="114">
        <v>12</v>
      </c>
      <c r="I74" s="140">
        <v>10</v>
      </c>
      <c r="J74" s="115">
        <v>46</v>
      </c>
      <c r="K74" s="116" t="s">
        <v>515</v>
      </c>
    </row>
    <row r="75" spans="1:11" ht="14.1" customHeight="1" x14ac:dyDescent="0.2">
      <c r="A75" s="306" t="s">
        <v>313</v>
      </c>
      <c r="B75" s="307" t="s">
        <v>314</v>
      </c>
      <c r="C75" s="308"/>
      <c r="D75" s="113">
        <v>4.0244687701223442E-2</v>
      </c>
      <c r="E75" s="115">
        <v>5</v>
      </c>
      <c r="F75" s="114" t="s">
        <v>514</v>
      </c>
      <c r="G75" s="114">
        <v>3</v>
      </c>
      <c r="H75" s="114" t="s">
        <v>514</v>
      </c>
      <c r="I75" s="140">
        <v>3</v>
      </c>
      <c r="J75" s="115">
        <v>2</v>
      </c>
      <c r="K75" s="116">
        <v>66.666666666666671</v>
      </c>
    </row>
    <row r="76" spans="1:11" ht="14.1" customHeight="1" x14ac:dyDescent="0.2">
      <c r="A76" s="306">
        <v>91</v>
      </c>
      <c r="B76" s="307" t="s">
        <v>315</v>
      </c>
      <c r="C76" s="308"/>
      <c r="D76" s="113">
        <v>0.15292981326464908</v>
      </c>
      <c r="E76" s="115">
        <v>19</v>
      </c>
      <c r="F76" s="114">
        <v>13</v>
      </c>
      <c r="G76" s="114">
        <v>19</v>
      </c>
      <c r="H76" s="114">
        <v>13</v>
      </c>
      <c r="I76" s="140" t="s">
        <v>514</v>
      </c>
      <c r="J76" s="115" t="s">
        <v>514</v>
      </c>
      <c r="K76" s="116" t="s">
        <v>514</v>
      </c>
    </row>
    <row r="77" spans="1:11" ht="14.1" customHeight="1" x14ac:dyDescent="0.2">
      <c r="A77" s="306">
        <v>92</v>
      </c>
      <c r="B77" s="307" t="s">
        <v>316</v>
      </c>
      <c r="C77" s="308"/>
      <c r="D77" s="113">
        <v>0.86123631680618162</v>
      </c>
      <c r="E77" s="115">
        <v>107</v>
      </c>
      <c r="F77" s="114">
        <v>86</v>
      </c>
      <c r="G77" s="114">
        <v>140</v>
      </c>
      <c r="H77" s="114">
        <v>81</v>
      </c>
      <c r="I77" s="140">
        <v>92</v>
      </c>
      <c r="J77" s="115">
        <v>15</v>
      </c>
      <c r="K77" s="116">
        <v>16.304347826086957</v>
      </c>
    </row>
    <row r="78" spans="1:11" ht="14.1" customHeight="1" x14ac:dyDescent="0.2">
      <c r="A78" s="306">
        <v>93</v>
      </c>
      <c r="B78" s="307" t="s">
        <v>317</v>
      </c>
      <c r="C78" s="308"/>
      <c r="D78" s="113">
        <v>0.1851255634256278</v>
      </c>
      <c r="E78" s="115">
        <v>23</v>
      </c>
      <c r="F78" s="114">
        <v>16</v>
      </c>
      <c r="G78" s="114">
        <v>41</v>
      </c>
      <c r="H78" s="114">
        <v>10</v>
      </c>
      <c r="I78" s="140">
        <v>23</v>
      </c>
      <c r="J78" s="115">
        <v>0</v>
      </c>
      <c r="K78" s="116">
        <v>0</v>
      </c>
    </row>
    <row r="79" spans="1:11" ht="14.1" customHeight="1" x14ac:dyDescent="0.2">
      <c r="A79" s="306">
        <v>94</v>
      </c>
      <c r="B79" s="307" t="s">
        <v>318</v>
      </c>
      <c r="C79" s="308"/>
      <c r="D79" s="113">
        <v>0.15292981326464908</v>
      </c>
      <c r="E79" s="115">
        <v>19</v>
      </c>
      <c r="F79" s="114">
        <v>39</v>
      </c>
      <c r="G79" s="114">
        <v>40</v>
      </c>
      <c r="H79" s="114">
        <v>15</v>
      </c>
      <c r="I79" s="140">
        <v>21</v>
      </c>
      <c r="J79" s="115">
        <v>-2</v>
      </c>
      <c r="K79" s="116">
        <v>-9.5238095238095237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0.54732775273663881</v>
      </c>
      <c r="E81" s="143">
        <v>68</v>
      </c>
      <c r="F81" s="144">
        <v>58</v>
      </c>
      <c r="G81" s="144">
        <v>203</v>
      </c>
      <c r="H81" s="144">
        <v>49</v>
      </c>
      <c r="I81" s="145">
        <v>46</v>
      </c>
      <c r="J81" s="143">
        <v>22</v>
      </c>
      <c r="K81" s="146">
        <v>47.826086956521742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125397</v>
      </c>
      <c r="C10" s="114">
        <v>69358</v>
      </c>
      <c r="D10" s="114">
        <v>56039</v>
      </c>
      <c r="E10" s="114">
        <v>97974</v>
      </c>
      <c r="F10" s="114">
        <v>24920</v>
      </c>
      <c r="G10" s="114">
        <v>16133</v>
      </c>
      <c r="H10" s="114">
        <v>33319</v>
      </c>
      <c r="I10" s="115">
        <v>40399</v>
      </c>
      <c r="J10" s="114">
        <v>25927</v>
      </c>
      <c r="K10" s="114">
        <v>14472</v>
      </c>
      <c r="L10" s="423">
        <v>8478</v>
      </c>
      <c r="M10" s="424">
        <v>9094</v>
      </c>
    </row>
    <row r="11" spans="1:13" ht="11.1" customHeight="1" x14ac:dyDescent="0.2">
      <c r="A11" s="422" t="s">
        <v>388</v>
      </c>
      <c r="B11" s="115">
        <v>126231</v>
      </c>
      <c r="C11" s="114">
        <v>70154</v>
      </c>
      <c r="D11" s="114">
        <v>56077</v>
      </c>
      <c r="E11" s="114">
        <v>98735</v>
      </c>
      <c r="F11" s="114">
        <v>25017</v>
      </c>
      <c r="G11" s="114">
        <v>15976</v>
      </c>
      <c r="H11" s="114">
        <v>33835</v>
      </c>
      <c r="I11" s="115">
        <v>41146</v>
      </c>
      <c r="J11" s="114">
        <v>26232</v>
      </c>
      <c r="K11" s="114">
        <v>14914</v>
      </c>
      <c r="L11" s="423">
        <v>7769</v>
      </c>
      <c r="M11" s="424">
        <v>6977</v>
      </c>
    </row>
    <row r="12" spans="1:13" ht="11.1" customHeight="1" x14ac:dyDescent="0.2">
      <c r="A12" s="422" t="s">
        <v>389</v>
      </c>
      <c r="B12" s="115">
        <v>128347</v>
      </c>
      <c r="C12" s="114">
        <v>71614</v>
      </c>
      <c r="D12" s="114">
        <v>56733</v>
      </c>
      <c r="E12" s="114">
        <v>100352</v>
      </c>
      <c r="F12" s="114">
        <v>25480</v>
      </c>
      <c r="G12" s="114">
        <v>16994</v>
      </c>
      <c r="H12" s="114">
        <v>34394</v>
      </c>
      <c r="I12" s="115">
        <v>41507</v>
      </c>
      <c r="J12" s="114">
        <v>26111</v>
      </c>
      <c r="K12" s="114">
        <v>15396</v>
      </c>
      <c r="L12" s="423">
        <v>12526</v>
      </c>
      <c r="M12" s="424">
        <v>10885</v>
      </c>
    </row>
    <row r="13" spans="1:13" s="110" customFormat="1" ht="11.1" customHeight="1" x14ac:dyDescent="0.2">
      <c r="A13" s="422" t="s">
        <v>390</v>
      </c>
      <c r="B13" s="115">
        <v>127827</v>
      </c>
      <c r="C13" s="114">
        <v>70986</v>
      </c>
      <c r="D13" s="114">
        <v>56841</v>
      </c>
      <c r="E13" s="114">
        <v>99518</v>
      </c>
      <c r="F13" s="114">
        <v>25806</v>
      </c>
      <c r="G13" s="114">
        <v>16299</v>
      </c>
      <c r="H13" s="114">
        <v>34816</v>
      </c>
      <c r="I13" s="115">
        <v>41616</v>
      </c>
      <c r="J13" s="114">
        <v>26187</v>
      </c>
      <c r="K13" s="114">
        <v>15429</v>
      </c>
      <c r="L13" s="423">
        <v>7145</v>
      </c>
      <c r="M13" s="424">
        <v>8167</v>
      </c>
    </row>
    <row r="14" spans="1:13" ht="15" customHeight="1" x14ac:dyDescent="0.2">
      <c r="A14" s="422" t="s">
        <v>391</v>
      </c>
      <c r="B14" s="115">
        <v>128233</v>
      </c>
      <c r="C14" s="114">
        <v>71215</v>
      </c>
      <c r="D14" s="114">
        <v>57018</v>
      </c>
      <c r="E14" s="114">
        <v>97230</v>
      </c>
      <c r="F14" s="114">
        <v>28946</v>
      </c>
      <c r="G14" s="114">
        <v>15959</v>
      </c>
      <c r="H14" s="114">
        <v>35304</v>
      </c>
      <c r="I14" s="115">
        <v>41629</v>
      </c>
      <c r="J14" s="114">
        <v>26265</v>
      </c>
      <c r="K14" s="114">
        <v>15364</v>
      </c>
      <c r="L14" s="423">
        <v>9250</v>
      </c>
      <c r="M14" s="424">
        <v>9036</v>
      </c>
    </row>
    <row r="15" spans="1:13" ht="11.1" customHeight="1" x14ac:dyDescent="0.2">
      <c r="A15" s="422" t="s">
        <v>388</v>
      </c>
      <c r="B15" s="115">
        <v>129109</v>
      </c>
      <c r="C15" s="114">
        <v>71767</v>
      </c>
      <c r="D15" s="114">
        <v>57342</v>
      </c>
      <c r="E15" s="114">
        <v>97440</v>
      </c>
      <c r="F15" s="114">
        <v>29689</v>
      </c>
      <c r="G15" s="114">
        <v>15680</v>
      </c>
      <c r="H15" s="114">
        <v>35985</v>
      </c>
      <c r="I15" s="115">
        <v>42327</v>
      </c>
      <c r="J15" s="114">
        <v>26615</v>
      </c>
      <c r="K15" s="114">
        <v>15712</v>
      </c>
      <c r="L15" s="423">
        <v>8259</v>
      </c>
      <c r="M15" s="424">
        <v>7088</v>
      </c>
    </row>
    <row r="16" spans="1:13" ht="11.1" customHeight="1" x14ac:dyDescent="0.2">
      <c r="A16" s="422" t="s">
        <v>389</v>
      </c>
      <c r="B16" s="115">
        <v>131035</v>
      </c>
      <c r="C16" s="114">
        <v>72894</v>
      </c>
      <c r="D16" s="114">
        <v>58141</v>
      </c>
      <c r="E16" s="114">
        <v>99864</v>
      </c>
      <c r="F16" s="114">
        <v>30078</v>
      </c>
      <c r="G16" s="114">
        <v>16770</v>
      </c>
      <c r="H16" s="114">
        <v>36548</v>
      </c>
      <c r="I16" s="115">
        <v>42033</v>
      </c>
      <c r="J16" s="114">
        <v>25981</v>
      </c>
      <c r="K16" s="114">
        <v>16052</v>
      </c>
      <c r="L16" s="423">
        <v>13745</v>
      </c>
      <c r="M16" s="424">
        <v>12156</v>
      </c>
    </row>
    <row r="17" spans="1:13" s="110" customFormat="1" ht="11.1" customHeight="1" x14ac:dyDescent="0.2">
      <c r="A17" s="422" t="s">
        <v>390</v>
      </c>
      <c r="B17" s="115">
        <v>130536</v>
      </c>
      <c r="C17" s="114">
        <v>72447</v>
      </c>
      <c r="D17" s="114">
        <v>58089</v>
      </c>
      <c r="E17" s="114">
        <v>100396</v>
      </c>
      <c r="F17" s="114">
        <v>29983</v>
      </c>
      <c r="G17" s="114">
        <v>16302</v>
      </c>
      <c r="H17" s="114">
        <v>36867</v>
      </c>
      <c r="I17" s="115">
        <v>42203</v>
      </c>
      <c r="J17" s="114">
        <v>26023</v>
      </c>
      <c r="K17" s="114">
        <v>16180</v>
      </c>
      <c r="L17" s="423">
        <v>7895</v>
      </c>
      <c r="M17" s="424">
        <v>8279</v>
      </c>
    </row>
    <row r="18" spans="1:13" ht="15" customHeight="1" x14ac:dyDescent="0.2">
      <c r="A18" s="422" t="s">
        <v>392</v>
      </c>
      <c r="B18" s="115">
        <v>130937</v>
      </c>
      <c r="C18" s="114">
        <v>72687</v>
      </c>
      <c r="D18" s="114">
        <v>58250</v>
      </c>
      <c r="E18" s="114">
        <v>99928</v>
      </c>
      <c r="F18" s="114">
        <v>30790</v>
      </c>
      <c r="G18" s="114">
        <v>16154</v>
      </c>
      <c r="H18" s="114">
        <v>37344</v>
      </c>
      <c r="I18" s="115">
        <v>41538</v>
      </c>
      <c r="J18" s="114">
        <v>25539</v>
      </c>
      <c r="K18" s="114">
        <v>15999</v>
      </c>
      <c r="L18" s="423">
        <v>9713</v>
      </c>
      <c r="M18" s="424">
        <v>9493</v>
      </c>
    </row>
    <row r="19" spans="1:13" ht="11.1" customHeight="1" x14ac:dyDescent="0.2">
      <c r="A19" s="422" t="s">
        <v>388</v>
      </c>
      <c r="B19" s="115">
        <v>131709</v>
      </c>
      <c r="C19" s="114">
        <v>73123</v>
      </c>
      <c r="D19" s="114">
        <v>58586</v>
      </c>
      <c r="E19" s="114">
        <v>100239</v>
      </c>
      <c r="F19" s="114">
        <v>31255</v>
      </c>
      <c r="G19" s="114">
        <v>15740</v>
      </c>
      <c r="H19" s="114">
        <v>38016</v>
      </c>
      <c r="I19" s="115">
        <v>42416</v>
      </c>
      <c r="J19" s="114">
        <v>25997</v>
      </c>
      <c r="K19" s="114">
        <v>16419</v>
      </c>
      <c r="L19" s="423">
        <v>7899</v>
      </c>
      <c r="M19" s="424">
        <v>7385</v>
      </c>
    </row>
    <row r="20" spans="1:13" ht="11.1" customHeight="1" x14ac:dyDescent="0.2">
      <c r="A20" s="422" t="s">
        <v>389</v>
      </c>
      <c r="B20" s="115">
        <v>133257</v>
      </c>
      <c r="C20" s="114">
        <v>74168</v>
      </c>
      <c r="D20" s="114">
        <v>59089</v>
      </c>
      <c r="E20" s="114">
        <v>101577</v>
      </c>
      <c r="F20" s="114">
        <v>31391</v>
      </c>
      <c r="G20" s="114">
        <v>16982</v>
      </c>
      <c r="H20" s="114">
        <v>38432</v>
      </c>
      <c r="I20" s="115">
        <v>42495</v>
      </c>
      <c r="J20" s="114">
        <v>25541</v>
      </c>
      <c r="K20" s="114">
        <v>16954</v>
      </c>
      <c r="L20" s="423">
        <v>12910</v>
      </c>
      <c r="M20" s="424">
        <v>11744</v>
      </c>
    </row>
    <row r="21" spans="1:13" s="110" customFormat="1" ht="11.1" customHeight="1" x14ac:dyDescent="0.2">
      <c r="A21" s="422" t="s">
        <v>390</v>
      </c>
      <c r="B21" s="115">
        <v>132789</v>
      </c>
      <c r="C21" s="114">
        <v>73580</v>
      </c>
      <c r="D21" s="114">
        <v>59209</v>
      </c>
      <c r="E21" s="114">
        <v>101264</v>
      </c>
      <c r="F21" s="114">
        <v>31391</v>
      </c>
      <c r="G21" s="114">
        <v>16626</v>
      </c>
      <c r="H21" s="114">
        <v>38791</v>
      </c>
      <c r="I21" s="115">
        <v>42528</v>
      </c>
      <c r="J21" s="114">
        <v>25664</v>
      </c>
      <c r="K21" s="114">
        <v>16864</v>
      </c>
      <c r="L21" s="423">
        <v>7546</v>
      </c>
      <c r="M21" s="424">
        <v>8238</v>
      </c>
    </row>
    <row r="22" spans="1:13" ht="15" customHeight="1" x14ac:dyDescent="0.2">
      <c r="A22" s="422" t="s">
        <v>393</v>
      </c>
      <c r="B22" s="115">
        <v>133061</v>
      </c>
      <c r="C22" s="114">
        <v>73716</v>
      </c>
      <c r="D22" s="114">
        <v>59345</v>
      </c>
      <c r="E22" s="114">
        <v>100966</v>
      </c>
      <c r="F22" s="114">
        <v>31470</v>
      </c>
      <c r="G22" s="114">
        <v>16130</v>
      </c>
      <c r="H22" s="114">
        <v>39412</v>
      </c>
      <c r="I22" s="115">
        <v>41930</v>
      </c>
      <c r="J22" s="114">
        <v>25386</v>
      </c>
      <c r="K22" s="114">
        <v>16544</v>
      </c>
      <c r="L22" s="423">
        <v>8760</v>
      </c>
      <c r="M22" s="424">
        <v>8984</v>
      </c>
    </row>
    <row r="23" spans="1:13" ht="11.1" customHeight="1" x14ac:dyDescent="0.2">
      <c r="A23" s="422" t="s">
        <v>388</v>
      </c>
      <c r="B23" s="115">
        <v>133970</v>
      </c>
      <c r="C23" s="114">
        <v>74311</v>
      </c>
      <c r="D23" s="114">
        <v>59659</v>
      </c>
      <c r="E23" s="114">
        <v>101383</v>
      </c>
      <c r="F23" s="114">
        <v>31909</v>
      </c>
      <c r="G23" s="114">
        <v>15754</v>
      </c>
      <c r="H23" s="114">
        <v>40073</v>
      </c>
      <c r="I23" s="115">
        <v>42950</v>
      </c>
      <c r="J23" s="114">
        <v>25942</v>
      </c>
      <c r="K23" s="114">
        <v>17008</v>
      </c>
      <c r="L23" s="423">
        <v>8122</v>
      </c>
      <c r="M23" s="424">
        <v>7572</v>
      </c>
    </row>
    <row r="24" spans="1:13" ht="11.1" customHeight="1" x14ac:dyDescent="0.2">
      <c r="A24" s="422" t="s">
        <v>389</v>
      </c>
      <c r="B24" s="115">
        <v>135627</v>
      </c>
      <c r="C24" s="114">
        <v>75087</v>
      </c>
      <c r="D24" s="114">
        <v>60540</v>
      </c>
      <c r="E24" s="114">
        <v>101081</v>
      </c>
      <c r="F24" s="114">
        <v>32150</v>
      </c>
      <c r="G24" s="114">
        <v>16908</v>
      </c>
      <c r="H24" s="114">
        <v>40552</v>
      </c>
      <c r="I24" s="115">
        <v>42908</v>
      </c>
      <c r="J24" s="114">
        <v>25495</v>
      </c>
      <c r="K24" s="114">
        <v>17413</v>
      </c>
      <c r="L24" s="423">
        <v>13314</v>
      </c>
      <c r="M24" s="424">
        <v>11920</v>
      </c>
    </row>
    <row r="25" spans="1:13" s="110" customFormat="1" ht="11.1" customHeight="1" x14ac:dyDescent="0.2">
      <c r="A25" s="422" t="s">
        <v>390</v>
      </c>
      <c r="B25" s="115">
        <v>134995</v>
      </c>
      <c r="C25" s="114">
        <v>74331</v>
      </c>
      <c r="D25" s="114">
        <v>60664</v>
      </c>
      <c r="E25" s="114">
        <v>100210</v>
      </c>
      <c r="F25" s="114">
        <v>32387</v>
      </c>
      <c r="G25" s="114">
        <v>16460</v>
      </c>
      <c r="H25" s="114">
        <v>40891</v>
      </c>
      <c r="I25" s="115">
        <v>42932</v>
      </c>
      <c r="J25" s="114">
        <v>25587</v>
      </c>
      <c r="K25" s="114">
        <v>17345</v>
      </c>
      <c r="L25" s="423">
        <v>7923</v>
      </c>
      <c r="M25" s="424">
        <v>8452</v>
      </c>
    </row>
    <row r="26" spans="1:13" ht="15" customHeight="1" x14ac:dyDescent="0.2">
      <c r="A26" s="422" t="s">
        <v>394</v>
      </c>
      <c r="B26" s="115">
        <v>135515</v>
      </c>
      <c r="C26" s="114">
        <v>74485</v>
      </c>
      <c r="D26" s="114">
        <v>61030</v>
      </c>
      <c r="E26" s="114">
        <v>100216</v>
      </c>
      <c r="F26" s="114">
        <v>32938</v>
      </c>
      <c r="G26" s="114">
        <v>16151</v>
      </c>
      <c r="H26" s="114">
        <v>41414</v>
      </c>
      <c r="I26" s="115">
        <v>42698</v>
      </c>
      <c r="J26" s="114">
        <v>25377</v>
      </c>
      <c r="K26" s="114">
        <v>17321</v>
      </c>
      <c r="L26" s="423">
        <v>9829</v>
      </c>
      <c r="M26" s="424">
        <v>9352</v>
      </c>
    </row>
    <row r="27" spans="1:13" ht="11.1" customHeight="1" x14ac:dyDescent="0.2">
      <c r="A27" s="422" t="s">
        <v>388</v>
      </c>
      <c r="B27" s="115">
        <v>136825</v>
      </c>
      <c r="C27" s="114">
        <v>75250</v>
      </c>
      <c r="D27" s="114">
        <v>61575</v>
      </c>
      <c r="E27" s="114">
        <v>101108</v>
      </c>
      <c r="F27" s="114">
        <v>33374</v>
      </c>
      <c r="G27" s="114">
        <v>15872</v>
      </c>
      <c r="H27" s="114">
        <v>42333</v>
      </c>
      <c r="I27" s="115">
        <v>43615</v>
      </c>
      <c r="J27" s="114">
        <v>25894</v>
      </c>
      <c r="K27" s="114">
        <v>17721</v>
      </c>
      <c r="L27" s="423">
        <v>8077</v>
      </c>
      <c r="M27" s="424">
        <v>7332</v>
      </c>
    </row>
    <row r="28" spans="1:13" ht="11.1" customHeight="1" x14ac:dyDescent="0.2">
      <c r="A28" s="422" t="s">
        <v>389</v>
      </c>
      <c r="B28" s="115">
        <v>138735</v>
      </c>
      <c r="C28" s="114">
        <v>76335</v>
      </c>
      <c r="D28" s="114">
        <v>62400</v>
      </c>
      <c r="E28" s="114">
        <v>104269</v>
      </c>
      <c r="F28" s="114">
        <v>33788</v>
      </c>
      <c r="G28" s="114">
        <v>16977</v>
      </c>
      <c r="H28" s="114">
        <v>42799</v>
      </c>
      <c r="I28" s="115">
        <v>43780</v>
      </c>
      <c r="J28" s="114">
        <v>25591</v>
      </c>
      <c r="K28" s="114">
        <v>18189</v>
      </c>
      <c r="L28" s="423">
        <v>14009</v>
      </c>
      <c r="M28" s="424">
        <v>12281</v>
      </c>
    </row>
    <row r="29" spans="1:13" s="110" customFormat="1" ht="11.1" customHeight="1" x14ac:dyDescent="0.2">
      <c r="A29" s="422" t="s">
        <v>390</v>
      </c>
      <c r="B29" s="115">
        <v>138067</v>
      </c>
      <c r="C29" s="114">
        <v>75581</v>
      </c>
      <c r="D29" s="114">
        <v>62486</v>
      </c>
      <c r="E29" s="114">
        <v>103917</v>
      </c>
      <c r="F29" s="114">
        <v>34060</v>
      </c>
      <c r="G29" s="114">
        <v>16604</v>
      </c>
      <c r="H29" s="114">
        <v>43077</v>
      </c>
      <c r="I29" s="115">
        <v>43597</v>
      </c>
      <c r="J29" s="114">
        <v>25592</v>
      </c>
      <c r="K29" s="114">
        <v>18005</v>
      </c>
      <c r="L29" s="423">
        <v>8026</v>
      </c>
      <c r="M29" s="424">
        <v>8861</v>
      </c>
    </row>
    <row r="30" spans="1:13" ht="15" customHeight="1" x14ac:dyDescent="0.2">
      <c r="A30" s="422" t="s">
        <v>395</v>
      </c>
      <c r="B30" s="115">
        <v>138223</v>
      </c>
      <c r="C30" s="114">
        <v>75501</v>
      </c>
      <c r="D30" s="114">
        <v>62722</v>
      </c>
      <c r="E30" s="114">
        <v>103601</v>
      </c>
      <c r="F30" s="114">
        <v>34546</v>
      </c>
      <c r="G30" s="114">
        <v>16067</v>
      </c>
      <c r="H30" s="114">
        <v>43569</v>
      </c>
      <c r="I30" s="115">
        <v>42598</v>
      </c>
      <c r="J30" s="114">
        <v>25014</v>
      </c>
      <c r="K30" s="114">
        <v>17584</v>
      </c>
      <c r="L30" s="423">
        <v>9771</v>
      </c>
      <c r="M30" s="424">
        <v>9723</v>
      </c>
    </row>
    <row r="31" spans="1:13" ht="11.1" customHeight="1" x14ac:dyDescent="0.2">
      <c r="A31" s="422" t="s">
        <v>388</v>
      </c>
      <c r="B31" s="115">
        <v>139311</v>
      </c>
      <c r="C31" s="114">
        <v>76248</v>
      </c>
      <c r="D31" s="114">
        <v>63063</v>
      </c>
      <c r="E31" s="114">
        <v>104146</v>
      </c>
      <c r="F31" s="114">
        <v>35106</v>
      </c>
      <c r="G31" s="114">
        <v>15793</v>
      </c>
      <c r="H31" s="114">
        <v>44264</v>
      </c>
      <c r="I31" s="115">
        <v>43451</v>
      </c>
      <c r="J31" s="114">
        <v>25435</v>
      </c>
      <c r="K31" s="114">
        <v>18016</v>
      </c>
      <c r="L31" s="423">
        <v>8811</v>
      </c>
      <c r="M31" s="424">
        <v>7816</v>
      </c>
    </row>
    <row r="32" spans="1:13" ht="11.1" customHeight="1" x14ac:dyDescent="0.2">
      <c r="A32" s="422" t="s">
        <v>389</v>
      </c>
      <c r="B32" s="115">
        <v>141531</v>
      </c>
      <c r="C32" s="114">
        <v>77544</v>
      </c>
      <c r="D32" s="114">
        <v>63987</v>
      </c>
      <c r="E32" s="114">
        <v>105986</v>
      </c>
      <c r="F32" s="114">
        <v>35504</v>
      </c>
      <c r="G32" s="114">
        <v>17114</v>
      </c>
      <c r="H32" s="114">
        <v>44795</v>
      </c>
      <c r="I32" s="115">
        <v>42982</v>
      </c>
      <c r="J32" s="114">
        <v>24831</v>
      </c>
      <c r="K32" s="114">
        <v>18151</v>
      </c>
      <c r="L32" s="423">
        <v>14231</v>
      </c>
      <c r="M32" s="424">
        <v>12346</v>
      </c>
    </row>
    <row r="33" spans="1:13" s="110" customFormat="1" ht="11.1" customHeight="1" x14ac:dyDescent="0.2">
      <c r="A33" s="422" t="s">
        <v>390</v>
      </c>
      <c r="B33" s="115">
        <v>140894</v>
      </c>
      <c r="C33" s="114">
        <v>76971</v>
      </c>
      <c r="D33" s="114">
        <v>63923</v>
      </c>
      <c r="E33" s="114">
        <v>105030</v>
      </c>
      <c r="F33" s="114">
        <v>35839</v>
      </c>
      <c r="G33" s="114">
        <v>16683</v>
      </c>
      <c r="H33" s="114">
        <v>44921</v>
      </c>
      <c r="I33" s="115">
        <v>43225</v>
      </c>
      <c r="J33" s="114">
        <v>25011</v>
      </c>
      <c r="K33" s="114">
        <v>18214</v>
      </c>
      <c r="L33" s="423">
        <v>8112</v>
      </c>
      <c r="M33" s="424">
        <v>8607</v>
      </c>
    </row>
    <row r="34" spans="1:13" ht="15" customHeight="1" x14ac:dyDescent="0.2">
      <c r="A34" s="422" t="s">
        <v>396</v>
      </c>
      <c r="B34" s="115">
        <v>142099</v>
      </c>
      <c r="C34" s="114">
        <v>77782</v>
      </c>
      <c r="D34" s="114">
        <v>64317</v>
      </c>
      <c r="E34" s="114">
        <v>105730</v>
      </c>
      <c r="F34" s="114">
        <v>36360</v>
      </c>
      <c r="G34" s="114">
        <v>16275</v>
      </c>
      <c r="H34" s="114">
        <v>45781</v>
      </c>
      <c r="I34" s="115">
        <v>43461</v>
      </c>
      <c r="J34" s="114">
        <v>25084</v>
      </c>
      <c r="K34" s="114">
        <v>18377</v>
      </c>
      <c r="L34" s="423">
        <v>10338</v>
      </c>
      <c r="M34" s="424">
        <v>9871</v>
      </c>
    </row>
    <row r="35" spans="1:13" ht="11.1" customHeight="1" x14ac:dyDescent="0.2">
      <c r="A35" s="422" t="s">
        <v>388</v>
      </c>
      <c r="B35" s="115">
        <v>143353</v>
      </c>
      <c r="C35" s="114">
        <v>78742</v>
      </c>
      <c r="D35" s="114">
        <v>64611</v>
      </c>
      <c r="E35" s="114">
        <v>106535</v>
      </c>
      <c r="F35" s="114">
        <v>36813</v>
      </c>
      <c r="G35" s="114">
        <v>15970</v>
      </c>
      <c r="H35" s="114">
        <v>46567</v>
      </c>
      <c r="I35" s="115">
        <v>43779</v>
      </c>
      <c r="J35" s="114">
        <v>25287</v>
      </c>
      <c r="K35" s="114">
        <v>18492</v>
      </c>
      <c r="L35" s="423">
        <v>9313</v>
      </c>
      <c r="M35" s="424">
        <v>8294</v>
      </c>
    </row>
    <row r="36" spans="1:13" ht="11.1" customHeight="1" x14ac:dyDescent="0.2">
      <c r="A36" s="422" t="s">
        <v>389</v>
      </c>
      <c r="B36" s="115">
        <v>145803</v>
      </c>
      <c r="C36" s="114">
        <v>80154</v>
      </c>
      <c r="D36" s="114">
        <v>65649</v>
      </c>
      <c r="E36" s="114">
        <v>108498</v>
      </c>
      <c r="F36" s="114">
        <v>37300</v>
      </c>
      <c r="G36" s="114">
        <v>17341</v>
      </c>
      <c r="H36" s="114">
        <v>47248</v>
      </c>
      <c r="I36" s="115">
        <v>43723</v>
      </c>
      <c r="J36" s="114">
        <v>24796</v>
      </c>
      <c r="K36" s="114">
        <v>18927</v>
      </c>
      <c r="L36" s="423">
        <v>14443</v>
      </c>
      <c r="M36" s="424">
        <v>12325</v>
      </c>
    </row>
    <row r="37" spans="1:13" s="110" customFormat="1" ht="11.1" customHeight="1" x14ac:dyDescent="0.2">
      <c r="A37" s="422" t="s">
        <v>390</v>
      </c>
      <c r="B37" s="115">
        <v>145439</v>
      </c>
      <c r="C37" s="114">
        <v>79628</v>
      </c>
      <c r="D37" s="114">
        <v>65811</v>
      </c>
      <c r="E37" s="114">
        <v>107795</v>
      </c>
      <c r="F37" s="114">
        <v>37642</v>
      </c>
      <c r="G37" s="114">
        <v>16987</v>
      </c>
      <c r="H37" s="114">
        <v>47552</v>
      </c>
      <c r="I37" s="115">
        <v>43685</v>
      </c>
      <c r="J37" s="114">
        <v>24875</v>
      </c>
      <c r="K37" s="114">
        <v>18810</v>
      </c>
      <c r="L37" s="423">
        <v>8996</v>
      </c>
      <c r="M37" s="424">
        <v>9469</v>
      </c>
    </row>
    <row r="38" spans="1:13" ht="15" customHeight="1" x14ac:dyDescent="0.2">
      <c r="A38" s="425" t="s">
        <v>397</v>
      </c>
      <c r="B38" s="115">
        <v>146089</v>
      </c>
      <c r="C38" s="114">
        <v>80080</v>
      </c>
      <c r="D38" s="114">
        <v>66009</v>
      </c>
      <c r="E38" s="114">
        <v>107977</v>
      </c>
      <c r="F38" s="114">
        <v>38112</v>
      </c>
      <c r="G38" s="114">
        <v>16402</v>
      </c>
      <c r="H38" s="114">
        <v>48184</v>
      </c>
      <c r="I38" s="115">
        <v>43069</v>
      </c>
      <c r="J38" s="114">
        <v>24532</v>
      </c>
      <c r="K38" s="114">
        <v>18537</v>
      </c>
      <c r="L38" s="423">
        <v>11528</v>
      </c>
      <c r="M38" s="424">
        <v>11195</v>
      </c>
    </row>
    <row r="39" spans="1:13" ht="11.1" customHeight="1" x14ac:dyDescent="0.2">
      <c r="A39" s="422" t="s">
        <v>388</v>
      </c>
      <c r="B39" s="115">
        <v>147809</v>
      </c>
      <c r="C39" s="114">
        <v>81296</v>
      </c>
      <c r="D39" s="114">
        <v>66513</v>
      </c>
      <c r="E39" s="114">
        <v>109034</v>
      </c>
      <c r="F39" s="114">
        <v>38775</v>
      </c>
      <c r="G39" s="114">
        <v>16288</v>
      </c>
      <c r="H39" s="114">
        <v>49205</v>
      </c>
      <c r="I39" s="115">
        <v>43518</v>
      </c>
      <c r="J39" s="114">
        <v>24682</v>
      </c>
      <c r="K39" s="114">
        <v>18836</v>
      </c>
      <c r="L39" s="423">
        <v>10433</v>
      </c>
      <c r="M39" s="424">
        <v>9361</v>
      </c>
    </row>
    <row r="40" spans="1:13" ht="11.1" customHeight="1" x14ac:dyDescent="0.2">
      <c r="A40" s="425" t="s">
        <v>389</v>
      </c>
      <c r="B40" s="115">
        <v>150208</v>
      </c>
      <c r="C40" s="114">
        <v>82768</v>
      </c>
      <c r="D40" s="114">
        <v>67440</v>
      </c>
      <c r="E40" s="114">
        <v>111070</v>
      </c>
      <c r="F40" s="114">
        <v>39138</v>
      </c>
      <c r="G40" s="114">
        <v>17637</v>
      </c>
      <c r="H40" s="114">
        <v>49911</v>
      </c>
      <c r="I40" s="115">
        <v>43547</v>
      </c>
      <c r="J40" s="114">
        <v>24314</v>
      </c>
      <c r="K40" s="114">
        <v>19233</v>
      </c>
      <c r="L40" s="423">
        <v>15098</v>
      </c>
      <c r="M40" s="424">
        <v>13413</v>
      </c>
    </row>
    <row r="41" spans="1:13" s="110" customFormat="1" ht="11.1" customHeight="1" x14ac:dyDescent="0.2">
      <c r="A41" s="422" t="s">
        <v>390</v>
      </c>
      <c r="B41" s="115">
        <v>150305</v>
      </c>
      <c r="C41" s="114">
        <v>82703</v>
      </c>
      <c r="D41" s="114">
        <v>67602</v>
      </c>
      <c r="E41" s="114">
        <v>110692</v>
      </c>
      <c r="F41" s="114">
        <v>39613</v>
      </c>
      <c r="G41" s="114">
        <v>17388</v>
      </c>
      <c r="H41" s="114">
        <v>50332</v>
      </c>
      <c r="I41" s="115">
        <v>43528</v>
      </c>
      <c r="J41" s="114">
        <v>24331</v>
      </c>
      <c r="K41" s="114">
        <v>19197</v>
      </c>
      <c r="L41" s="423">
        <v>9575</v>
      </c>
      <c r="M41" s="424">
        <v>9604</v>
      </c>
    </row>
    <row r="42" spans="1:13" ht="15" customHeight="1" x14ac:dyDescent="0.2">
      <c r="A42" s="422" t="s">
        <v>398</v>
      </c>
      <c r="B42" s="115">
        <v>150569</v>
      </c>
      <c r="C42" s="114">
        <v>82876</v>
      </c>
      <c r="D42" s="114">
        <v>67693</v>
      </c>
      <c r="E42" s="114">
        <v>110731</v>
      </c>
      <c r="F42" s="114">
        <v>39838</v>
      </c>
      <c r="G42" s="114">
        <v>16806</v>
      </c>
      <c r="H42" s="114">
        <v>50748</v>
      </c>
      <c r="I42" s="115">
        <v>43287</v>
      </c>
      <c r="J42" s="114">
        <v>24094</v>
      </c>
      <c r="K42" s="114">
        <v>19193</v>
      </c>
      <c r="L42" s="423">
        <v>11353</v>
      </c>
      <c r="M42" s="424">
        <v>11414</v>
      </c>
    </row>
    <row r="43" spans="1:13" ht="11.1" customHeight="1" x14ac:dyDescent="0.2">
      <c r="A43" s="422" t="s">
        <v>388</v>
      </c>
      <c r="B43" s="115">
        <v>151440</v>
      </c>
      <c r="C43" s="114">
        <v>83539</v>
      </c>
      <c r="D43" s="114">
        <v>67901</v>
      </c>
      <c r="E43" s="114">
        <v>111268</v>
      </c>
      <c r="F43" s="114">
        <v>40172</v>
      </c>
      <c r="G43" s="114">
        <v>16535</v>
      </c>
      <c r="H43" s="114">
        <v>51361</v>
      </c>
      <c r="I43" s="115">
        <v>44219</v>
      </c>
      <c r="J43" s="114">
        <v>24508</v>
      </c>
      <c r="K43" s="114">
        <v>19711</v>
      </c>
      <c r="L43" s="423">
        <v>9894</v>
      </c>
      <c r="M43" s="424">
        <v>9253</v>
      </c>
    </row>
    <row r="44" spans="1:13" ht="11.1" customHeight="1" x14ac:dyDescent="0.2">
      <c r="A44" s="422" t="s">
        <v>389</v>
      </c>
      <c r="B44" s="115">
        <v>153464</v>
      </c>
      <c r="C44" s="114">
        <v>84633</v>
      </c>
      <c r="D44" s="114">
        <v>68831</v>
      </c>
      <c r="E44" s="114">
        <v>112964</v>
      </c>
      <c r="F44" s="114">
        <v>40500</v>
      </c>
      <c r="G44" s="114">
        <v>17973</v>
      </c>
      <c r="H44" s="114">
        <v>51760</v>
      </c>
      <c r="I44" s="115">
        <v>43909</v>
      </c>
      <c r="J44" s="114">
        <v>23725</v>
      </c>
      <c r="K44" s="114">
        <v>20184</v>
      </c>
      <c r="L44" s="423">
        <v>15559</v>
      </c>
      <c r="M44" s="424">
        <v>14020</v>
      </c>
    </row>
    <row r="45" spans="1:13" s="110" customFormat="1" ht="11.1" customHeight="1" x14ac:dyDescent="0.2">
      <c r="A45" s="422" t="s">
        <v>390</v>
      </c>
      <c r="B45" s="115">
        <v>153077</v>
      </c>
      <c r="C45" s="114">
        <v>84177</v>
      </c>
      <c r="D45" s="114">
        <v>68900</v>
      </c>
      <c r="E45" s="114">
        <v>112305</v>
      </c>
      <c r="F45" s="114">
        <v>40772</v>
      </c>
      <c r="G45" s="114">
        <v>17628</v>
      </c>
      <c r="H45" s="114">
        <v>52096</v>
      </c>
      <c r="I45" s="115">
        <v>43709</v>
      </c>
      <c r="J45" s="114">
        <v>23698</v>
      </c>
      <c r="K45" s="114">
        <v>20011</v>
      </c>
      <c r="L45" s="423">
        <v>9494</v>
      </c>
      <c r="M45" s="424">
        <v>10114</v>
      </c>
    </row>
    <row r="46" spans="1:13" ht="15" customHeight="1" x14ac:dyDescent="0.2">
      <c r="A46" s="422" t="s">
        <v>399</v>
      </c>
      <c r="B46" s="115">
        <v>153025</v>
      </c>
      <c r="C46" s="114">
        <v>84001</v>
      </c>
      <c r="D46" s="114">
        <v>69024</v>
      </c>
      <c r="E46" s="114">
        <v>111950</v>
      </c>
      <c r="F46" s="114">
        <v>41075</v>
      </c>
      <c r="G46" s="114">
        <v>17040</v>
      </c>
      <c r="H46" s="114">
        <v>52450</v>
      </c>
      <c r="I46" s="115">
        <v>43127</v>
      </c>
      <c r="J46" s="114">
        <v>23481</v>
      </c>
      <c r="K46" s="114">
        <v>19646</v>
      </c>
      <c r="L46" s="423">
        <v>11420</v>
      </c>
      <c r="M46" s="424">
        <v>11627</v>
      </c>
    </row>
    <row r="47" spans="1:13" ht="11.1" customHeight="1" x14ac:dyDescent="0.2">
      <c r="A47" s="422" t="s">
        <v>388</v>
      </c>
      <c r="B47" s="115">
        <v>153295</v>
      </c>
      <c r="C47" s="114">
        <v>84169</v>
      </c>
      <c r="D47" s="114">
        <v>69126</v>
      </c>
      <c r="E47" s="114">
        <v>111887</v>
      </c>
      <c r="F47" s="114">
        <v>41408</v>
      </c>
      <c r="G47" s="114">
        <v>16611</v>
      </c>
      <c r="H47" s="114">
        <v>53010</v>
      </c>
      <c r="I47" s="115">
        <v>43995</v>
      </c>
      <c r="J47" s="114">
        <v>23883</v>
      </c>
      <c r="K47" s="114">
        <v>20112</v>
      </c>
      <c r="L47" s="423">
        <v>9576</v>
      </c>
      <c r="M47" s="424">
        <v>9502</v>
      </c>
    </row>
    <row r="48" spans="1:13" ht="11.1" customHeight="1" x14ac:dyDescent="0.2">
      <c r="A48" s="422" t="s">
        <v>389</v>
      </c>
      <c r="B48" s="115">
        <v>155025</v>
      </c>
      <c r="C48" s="114">
        <v>85202</v>
      </c>
      <c r="D48" s="114">
        <v>69823</v>
      </c>
      <c r="E48" s="114">
        <v>113387</v>
      </c>
      <c r="F48" s="114">
        <v>41638</v>
      </c>
      <c r="G48" s="114">
        <v>17780</v>
      </c>
      <c r="H48" s="114">
        <v>53305</v>
      </c>
      <c r="I48" s="115">
        <v>43809</v>
      </c>
      <c r="J48" s="114">
        <v>23315</v>
      </c>
      <c r="K48" s="114">
        <v>20494</v>
      </c>
      <c r="L48" s="423">
        <v>15282</v>
      </c>
      <c r="M48" s="424">
        <v>13825</v>
      </c>
    </row>
    <row r="49" spans="1:17" s="110" customFormat="1" ht="11.1" customHeight="1" x14ac:dyDescent="0.2">
      <c r="A49" s="422" t="s">
        <v>390</v>
      </c>
      <c r="B49" s="115">
        <v>154038</v>
      </c>
      <c r="C49" s="114">
        <v>84329</v>
      </c>
      <c r="D49" s="114">
        <v>69709</v>
      </c>
      <c r="E49" s="114">
        <v>112098</v>
      </c>
      <c r="F49" s="114">
        <v>41940</v>
      </c>
      <c r="G49" s="114">
        <v>17404</v>
      </c>
      <c r="H49" s="114">
        <v>53265</v>
      </c>
      <c r="I49" s="115">
        <v>43583</v>
      </c>
      <c r="J49" s="114">
        <v>23216</v>
      </c>
      <c r="K49" s="114">
        <v>20367</v>
      </c>
      <c r="L49" s="423">
        <v>9870</v>
      </c>
      <c r="M49" s="424">
        <v>10998</v>
      </c>
    </row>
    <row r="50" spans="1:17" ht="15" customHeight="1" x14ac:dyDescent="0.2">
      <c r="A50" s="422" t="s">
        <v>400</v>
      </c>
      <c r="B50" s="143">
        <v>153291</v>
      </c>
      <c r="C50" s="144">
        <v>83859</v>
      </c>
      <c r="D50" s="144">
        <v>69432</v>
      </c>
      <c r="E50" s="144">
        <v>111399</v>
      </c>
      <c r="F50" s="144">
        <v>41892</v>
      </c>
      <c r="G50" s="144">
        <v>16811</v>
      </c>
      <c r="H50" s="144">
        <v>53427</v>
      </c>
      <c r="I50" s="143">
        <v>42200</v>
      </c>
      <c r="J50" s="144">
        <v>22496</v>
      </c>
      <c r="K50" s="144">
        <v>19704</v>
      </c>
      <c r="L50" s="426">
        <v>11399</v>
      </c>
      <c r="M50" s="427">
        <v>12424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0.17382780591406632</v>
      </c>
      <c r="C6" s="480">
        <f>'Tabelle 3.3'!J11</f>
        <v>-2.1494655320332972</v>
      </c>
      <c r="D6" s="481">
        <f t="shared" ref="D6:E9" si="0">IF(OR(AND(B6&gt;=-50,B6&lt;=50),ISNUMBER(B6)=FALSE),B6,"")</f>
        <v>0.17382780591406632</v>
      </c>
      <c r="E6" s="481">
        <f t="shared" si="0"/>
        <v>-2.1494655320332972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0.17382780591406632</v>
      </c>
      <c r="C14" s="480">
        <f>'Tabelle 3.3'!J11</f>
        <v>-2.1494655320332972</v>
      </c>
      <c r="D14" s="481">
        <f>IF(OR(AND(B14&gt;=-50,B14&lt;=50),ISNUMBER(B14)=FALSE),B14,"")</f>
        <v>0.17382780591406632</v>
      </c>
      <c r="E14" s="481">
        <f>IF(OR(AND(C14&gt;=-50,C14&lt;=50),ISNUMBER(C14)=FALSE),C14,"")</f>
        <v>-2.1494655320332972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3.668261562998405</v>
      </c>
      <c r="C15" s="480">
        <f>'Tabelle 3.3'!J12</f>
        <v>1.7241379310344827</v>
      </c>
      <c r="D15" s="481">
        <f t="shared" ref="D15:E45" si="3">IF(OR(AND(B15&gt;=-50,B15&lt;=50),ISNUMBER(B15)=FALSE),B15,"")</f>
        <v>3.668261562998405</v>
      </c>
      <c r="E15" s="481">
        <f t="shared" si="3"/>
        <v>1.7241379310344827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1.1307420494699647</v>
      </c>
      <c r="C16" s="480">
        <f>'Tabelle 3.3'!J13</f>
        <v>1.5444015444015444</v>
      </c>
      <c r="D16" s="481">
        <f t="shared" si="3"/>
        <v>1.1307420494699647</v>
      </c>
      <c r="E16" s="481">
        <f t="shared" si="3"/>
        <v>1.5444015444015444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-1.4588206327711437</v>
      </c>
      <c r="C17" s="480">
        <f>'Tabelle 3.3'!J14</f>
        <v>-7.4053452115812917</v>
      </c>
      <c r="D17" s="481">
        <f t="shared" si="3"/>
        <v>-1.4588206327711437</v>
      </c>
      <c r="E17" s="481">
        <f t="shared" si="3"/>
        <v>-7.4053452115812917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0.15087507543753773</v>
      </c>
      <c r="C18" s="480">
        <f>'Tabelle 3.3'!J15</f>
        <v>-2.4067956583294006</v>
      </c>
      <c r="D18" s="481">
        <f t="shared" si="3"/>
        <v>0.15087507543753773</v>
      </c>
      <c r="E18" s="481">
        <f t="shared" si="3"/>
        <v>-2.4067956583294006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-1.5715227422544495</v>
      </c>
      <c r="C19" s="480">
        <f>'Tabelle 3.3'!J16</f>
        <v>-11.292719167904904</v>
      </c>
      <c r="D19" s="481">
        <f t="shared" si="3"/>
        <v>-1.5715227422544495</v>
      </c>
      <c r="E19" s="481">
        <f t="shared" si="3"/>
        <v>-11.292719167904904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-2.9868578255675029</v>
      </c>
      <c r="C20" s="480">
        <f>'Tabelle 3.3'!J17</f>
        <v>-7.625649913344887</v>
      </c>
      <c r="D20" s="481">
        <f t="shared" si="3"/>
        <v>-2.9868578255675029</v>
      </c>
      <c r="E20" s="481">
        <f t="shared" si="3"/>
        <v>-7.625649913344887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2.842741935483871</v>
      </c>
      <c r="C21" s="480">
        <f>'Tabelle 3.3'!J18</f>
        <v>1.9457013574660633</v>
      </c>
      <c r="D21" s="481">
        <f t="shared" si="3"/>
        <v>2.842741935483871</v>
      </c>
      <c r="E21" s="481">
        <f t="shared" si="3"/>
        <v>1.9457013574660633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0.60224473035860937</v>
      </c>
      <c r="C22" s="480">
        <f>'Tabelle 3.3'!J19</f>
        <v>-0.64738292011019283</v>
      </c>
      <c r="D22" s="481">
        <f t="shared" si="3"/>
        <v>0.60224473035860937</v>
      </c>
      <c r="E22" s="481">
        <f t="shared" si="3"/>
        <v>-0.64738292011019283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4.7699308949941006</v>
      </c>
      <c r="C23" s="480">
        <f>'Tabelle 3.3'!J20</f>
        <v>4.2720139494333047</v>
      </c>
      <c r="D23" s="481">
        <f t="shared" si="3"/>
        <v>4.7699308949941006</v>
      </c>
      <c r="E23" s="481">
        <f t="shared" si="3"/>
        <v>4.2720139494333047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-4.1798789276448547</v>
      </c>
      <c r="C24" s="480">
        <f>'Tabelle 3.3'!J21</f>
        <v>-10.047619047619047</v>
      </c>
      <c r="D24" s="481">
        <f t="shared" si="3"/>
        <v>-4.1798789276448547</v>
      </c>
      <c r="E24" s="481">
        <f t="shared" si="3"/>
        <v>-10.047619047619047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2.8219753827679375</v>
      </c>
      <c r="C25" s="480">
        <f>'Tabelle 3.3'!J22</f>
        <v>1.9726858877086495</v>
      </c>
      <c r="D25" s="481">
        <f t="shared" si="3"/>
        <v>2.8219753827679375</v>
      </c>
      <c r="E25" s="481">
        <f t="shared" si="3"/>
        <v>1.9726858877086495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-7.4622916115374434</v>
      </c>
      <c r="C26" s="480">
        <f>'Tabelle 3.3'!J23</f>
        <v>2.3880597014925371</v>
      </c>
      <c r="D26" s="481">
        <f t="shared" si="3"/>
        <v>-7.4622916115374434</v>
      </c>
      <c r="E26" s="481">
        <f t="shared" si="3"/>
        <v>2.3880597014925371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2.0730976632714202</v>
      </c>
      <c r="C27" s="480">
        <f>'Tabelle 3.3'!J24</f>
        <v>-4.798578199052133</v>
      </c>
      <c r="D27" s="481">
        <f t="shared" si="3"/>
        <v>2.0730976632714202</v>
      </c>
      <c r="E27" s="481">
        <f t="shared" si="3"/>
        <v>-4.798578199052133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-0.12391573729863693</v>
      </c>
      <c r="C28" s="480">
        <f>'Tabelle 3.3'!J25</f>
        <v>-0.83418891170431209</v>
      </c>
      <c r="D28" s="481">
        <f t="shared" si="3"/>
        <v>-0.12391573729863693</v>
      </c>
      <c r="E28" s="481">
        <f t="shared" si="3"/>
        <v>-0.83418891170431209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-18.905472636815919</v>
      </c>
      <c r="C29" s="480">
        <f>'Tabelle 3.3'!J26</f>
        <v>75</v>
      </c>
      <c r="D29" s="481">
        <f t="shared" si="3"/>
        <v>-18.905472636815919</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1.7896065160032122</v>
      </c>
      <c r="C30" s="480">
        <f>'Tabelle 3.3'!J27</f>
        <v>5.0436469447138697</v>
      </c>
      <c r="D30" s="481">
        <f t="shared" si="3"/>
        <v>1.7896065160032122</v>
      </c>
      <c r="E30" s="481">
        <f t="shared" si="3"/>
        <v>5.0436469447138697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-7.368134855899946</v>
      </c>
      <c r="C31" s="480">
        <f>'Tabelle 3.3'!J28</f>
        <v>5.7934508816120909</v>
      </c>
      <c r="D31" s="481">
        <f t="shared" si="3"/>
        <v>-7.368134855899946</v>
      </c>
      <c r="E31" s="481">
        <f t="shared" si="3"/>
        <v>5.7934508816120909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3.1234382808595704</v>
      </c>
      <c r="C32" s="480">
        <f>'Tabelle 3.3'!J29</f>
        <v>0.82564351627003396</v>
      </c>
      <c r="D32" s="481">
        <f t="shared" si="3"/>
        <v>3.1234382808595704</v>
      </c>
      <c r="E32" s="481">
        <f t="shared" si="3"/>
        <v>0.82564351627003396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5.6545045823966795</v>
      </c>
      <c r="C33" s="480">
        <f>'Tabelle 3.3'!J30</f>
        <v>5.9986366734832997</v>
      </c>
      <c r="D33" s="481">
        <f t="shared" si="3"/>
        <v>5.6545045823966795</v>
      </c>
      <c r="E33" s="481">
        <f t="shared" si="3"/>
        <v>5.9986366734832997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0.94867428849428359</v>
      </c>
      <c r="C34" s="480">
        <f>'Tabelle 3.3'!J31</f>
        <v>-4.6012269938650308</v>
      </c>
      <c r="D34" s="481">
        <f t="shared" si="3"/>
        <v>0.94867428849428359</v>
      </c>
      <c r="E34" s="481">
        <f t="shared" si="3"/>
        <v>-4.6012269938650308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3.668261562998405</v>
      </c>
      <c r="C37" s="480">
        <f>'Tabelle 3.3'!J34</f>
        <v>1.7241379310344827</v>
      </c>
      <c r="D37" s="481">
        <f t="shared" si="3"/>
        <v>3.668261562998405</v>
      </c>
      <c r="E37" s="481">
        <f t="shared" si="3"/>
        <v>1.7241379310344827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-0.68749687879746313</v>
      </c>
      <c r="C38" s="480">
        <f>'Tabelle 3.3'!J35</f>
        <v>-4.4800814560264728</v>
      </c>
      <c r="D38" s="481">
        <f t="shared" si="3"/>
        <v>-0.68749687879746313</v>
      </c>
      <c r="E38" s="481">
        <f t="shared" si="3"/>
        <v>-4.4800814560264728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0.71053344164635801</v>
      </c>
      <c r="C39" s="480">
        <f>'Tabelle 3.3'!J36</f>
        <v>-1.6835501323817199</v>
      </c>
      <c r="D39" s="481">
        <f t="shared" si="3"/>
        <v>0.71053344164635801</v>
      </c>
      <c r="E39" s="481">
        <f t="shared" si="3"/>
        <v>-1.6835501323817199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0.71053344164635801</v>
      </c>
      <c r="C45" s="480">
        <f>'Tabelle 3.3'!J36</f>
        <v>-1.6835501323817199</v>
      </c>
      <c r="D45" s="481">
        <f t="shared" si="3"/>
        <v>0.71053344164635801</v>
      </c>
      <c r="E45" s="481">
        <f t="shared" si="3"/>
        <v>-1.6835501323817199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135515</v>
      </c>
      <c r="C51" s="487">
        <v>25377</v>
      </c>
      <c r="D51" s="487">
        <v>17321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136825</v>
      </c>
      <c r="C52" s="487">
        <v>25894</v>
      </c>
      <c r="D52" s="487">
        <v>17721</v>
      </c>
      <c r="E52" s="488">
        <f t="shared" ref="E52:G70" si="11">IF($A$51=37802,IF(COUNTBLANK(B$51:B$70)&gt;0,#N/A,B52/B$51*100),IF(COUNTBLANK(B$51:B$75)&gt;0,#N/A,B52/B$51*100))</f>
        <v>100.96668265505664</v>
      </c>
      <c r="F52" s="488">
        <f t="shared" si="11"/>
        <v>102.03727785002168</v>
      </c>
      <c r="G52" s="488">
        <f t="shared" si="11"/>
        <v>102.30933548871313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138735</v>
      </c>
      <c r="C53" s="487">
        <v>25591</v>
      </c>
      <c r="D53" s="487">
        <v>18189</v>
      </c>
      <c r="E53" s="488">
        <f t="shared" si="11"/>
        <v>102.37612072464304</v>
      </c>
      <c r="F53" s="488">
        <f t="shared" si="11"/>
        <v>100.84328328801671</v>
      </c>
      <c r="G53" s="488">
        <f t="shared" si="11"/>
        <v>105.01125801050748</v>
      </c>
      <c r="H53" s="489">
        <f>IF(ISERROR(L53)=TRUE,IF(MONTH(A53)=MONTH(MAX(A$51:A$75)),A53,""),"")</f>
        <v>41883</v>
      </c>
      <c r="I53" s="488">
        <f t="shared" si="12"/>
        <v>102.37612072464304</v>
      </c>
      <c r="J53" s="488">
        <f t="shared" si="10"/>
        <v>100.84328328801671</v>
      </c>
      <c r="K53" s="488">
        <f t="shared" si="10"/>
        <v>105.01125801050748</v>
      </c>
      <c r="L53" s="488" t="e">
        <f t="shared" si="13"/>
        <v>#N/A</v>
      </c>
    </row>
    <row r="54" spans="1:14" ht="15" customHeight="1" x14ac:dyDescent="0.2">
      <c r="A54" s="490" t="s">
        <v>463</v>
      </c>
      <c r="B54" s="487">
        <v>138067</v>
      </c>
      <c r="C54" s="487">
        <v>25592</v>
      </c>
      <c r="D54" s="487">
        <v>18005</v>
      </c>
      <c r="E54" s="488">
        <f t="shared" si="11"/>
        <v>101.88318636313323</v>
      </c>
      <c r="F54" s="488">
        <f t="shared" si="11"/>
        <v>100.84722386412895</v>
      </c>
      <c r="G54" s="488">
        <f t="shared" si="11"/>
        <v>103.94896368569944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138223</v>
      </c>
      <c r="C55" s="487">
        <v>25014</v>
      </c>
      <c r="D55" s="487">
        <v>17584</v>
      </c>
      <c r="E55" s="488">
        <f t="shared" si="11"/>
        <v>101.99830277091098</v>
      </c>
      <c r="F55" s="488">
        <f t="shared" si="11"/>
        <v>98.569570871261377</v>
      </c>
      <c r="G55" s="488">
        <f t="shared" si="11"/>
        <v>101.51838808382887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139311</v>
      </c>
      <c r="C56" s="487">
        <v>25435</v>
      </c>
      <c r="D56" s="487">
        <v>18016</v>
      </c>
      <c r="E56" s="488">
        <f t="shared" si="11"/>
        <v>102.80116592259159</v>
      </c>
      <c r="F56" s="488">
        <f t="shared" si="11"/>
        <v>100.22855341450921</v>
      </c>
      <c r="G56" s="488">
        <f t="shared" si="11"/>
        <v>104.01247041163906</v>
      </c>
      <c r="H56" s="489" t="str">
        <f t="shared" si="14"/>
        <v/>
      </c>
      <c r="I56" s="488" t="str">
        <f t="shared" si="12"/>
        <v/>
      </c>
      <c r="J56" s="488" t="str">
        <f t="shared" si="10"/>
        <v/>
      </c>
      <c r="K56" s="488" t="str">
        <f t="shared" si="10"/>
        <v/>
      </c>
      <c r="L56" s="488" t="e">
        <f t="shared" si="13"/>
        <v>#N/A</v>
      </c>
    </row>
    <row r="57" spans="1:14" ht="15" customHeight="1" x14ac:dyDescent="0.2">
      <c r="A57" s="490">
        <v>42248</v>
      </c>
      <c r="B57" s="487">
        <v>141531</v>
      </c>
      <c r="C57" s="487">
        <v>24831</v>
      </c>
      <c r="D57" s="487">
        <v>18151</v>
      </c>
      <c r="E57" s="488">
        <f t="shared" si="11"/>
        <v>104.43936095635169</v>
      </c>
      <c r="F57" s="488">
        <f t="shared" si="11"/>
        <v>97.84844544272373</v>
      </c>
      <c r="G57" s="488">
        <f t="shared" si="11"/>
        <v>104.79187113907973</v>
      </c>
      <c r="H57" s="489">
        <f t="shared" si="14"/>
        <v>42248</v>
      </c>
      <c r="I57" s="488">
        <f t="shared" si="12"/>
        <v>104.43936095635169</v>
      </c>
      <c r="J57" s="488">
        <f t="shared" si="10"/>
        <v>97.84844544272373</v>
      </c>
      <c r="K57" s="488">
        <f t="shared" si="10"/>
        <v>104.79187113907973</v>
      </c>
      <c r="L57" s="488" t="e">
        <f t="shared" si="13"/>
        <v>#N/A</v>
      </c>
    </row>
    <row r="58" spans="1:14" ht="15" customHeight="1" x14ac:dyDescent="0.2">
      <c r="A58" s="490" t="s">
        <v>466</v>
      </c>
      <c r="B58" s="487">
        <v>140894</v>
      </c>
      <c r="C58" s="487">
        <v>25011</v>
      </c>
      <c r="D58" s="487">
        <v>18214</v>
      </c>
      <c r="E58" s="488">
        <f t="shared" si="11"/>
        <v>103.96930229125927</v>
      </c>
      <c r="F58" s="488">
        <f t="shared" si="11"/>
        <v>98.557749142924706</v>
      </c>
      <c r="G58" s="488">
        <f t="shared" si="11"/>
        <v>105.15559147855204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142099</v>
      </c>
      <c r="C59" s="487">
        <v>25084</v>
      </c>
      <c r="D59" s="487">
        <v>18377</v>
      </c>
      <c r="E59" s="488">
        <f t="shared" si="11"/>
        <v>104.85850274877319</v>
      </c>
      <c r="F59" s="488">
        <f t="shared" si="11"/>
        <v>98.845411199117308</v>
      </c>
      <c r="G59" s="488">
        <f t="shared" si="11"/>
        <v>106.09664569020265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143353</v>
      </c>
      <c r="C60" s="487">
        <v>25287</v>
      </c>
      <c r="D60" s="487">
        <v>18492</v>
      </c>
      <c r="E60" s="488">
        <f t="shared" si="11"/>
        <v>105.7838615651404</v>
      </c>
      <c r="F60" s="488">
        <f t="shared" si="11"/>
        <v>99.645348149899519</v>
      </c>
      <c r="G60" s="488">
        <f t="shared" si="11"/>
        <v>106.76057964320766</v>
      </c>
      <c r="H60" s="489" t="str">
        <f t="shared" si="14"/>
        <v/>
      </c>
      <c r="I60" s="488" t="str">
        <f t="shared" si="12"/>
        <v/>
      </c>
      <c r="J60" s="488" t="str">
        <f t="shared" si="10"/>
        <v/>
      </c>
      <c r="K60" s="488" t="str">
        <f t="shared" si="10"/>
        <v/>
      </c>
      <c r="L60" s="488" t="e">
        <f t="shared" si="13"/>
        <v>#N/A</v>
      </c>
    </row>
    <row r="61" spans="1:14" ht="15" customHeight="1" x14ac:dyDescent="0.2">
      <c r="A61" s="490">
        <v>42614</v>
      </c>
      <c r="B61" s="487">
        <v>145803</v>
      </c>
      <c r="C61" s="487">
        <v>24796</v>
      </c>
      <c r="D61" s="487">
        <v>18927</v>
      </c>
      <c r="E61" s="488">
        <f t="shared" si="11"/>
        <v>107.59177950780357</v>
      </c>
      <c r="F61" s="488">
        <f t="shared" si="11"/>
        <v>97.710525278795757</v>
      </c>
      <c r="G61" s="488">
        <f t="shared" si="11"/>
        <v>109.2719819871832</v>
      </c>
      <c r="H61" s="489">
        <f t="shared" si="14"/>
        <v>42614</v>
      </c>
      <c r="I61" s="488">
        <f t="shared" si="12"/>
        <v>107.59177950780357</v>
      </c>
      <c r="J61" s="488">
        <f t="shared" si="10"/>
        <v>97.710525278795757</v>
      </c>
      <c r="K61" s="488">
        <f t="shared" si="10"/>
        <v>109.2719819871832</v>
      </c>
      <c r="L61" s="488" t="e">
        <f t="shared" si="13"/>
        <v>#N/A</v>
      </c>
    </row>
    <row r="62" spans="1:14" ht="15" customHeight="1" x14ac:dyDescent="0.2">
      <c r="A62" s="490" t="s">
        <v>469</v>
      </c>
      <c r="B62" s="487">
        <v>145439</v>
      </c>
      <c r="C62" s="487">
        <v>24875</v>
      </c>
      <c r="D62" s="487">
        <v>18810</v>
      </c>
      <c r="E62" s="488">
        <f t="shared" si="11"/>
        <v>107.32317455632219</v>
      </c>
      <c r="F62" s="488">
        <f t="shared" si="11"/>
        <v>98.021830791661742</v>
      </c>
      <c r="G62" s="488">
        <f t="shared" si="11"/>
        <v>108.59650135673459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146089</v>
      </c>
      <c r="C63" s="487">
        <v>24532</v>
      </c>
      <c r="D63" s="487">
        <v>18537</v>
      </c>
      <c r="E63" s="488">
        <f t="shared" si="11"/>
        <v>107.80282625539608</v>
      </c>
      <c r="F63" s="488">
        <f t="shared" si="11"/>
        <v>96.670213185167668</v>
      </c>
      <c r="G63" s="488">
        <f t="shared" si="11"/>
        <v>107.02037988568789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147809</v>
      </c>
      <c r="C64" s="487">
        <v>24682</v>
      </c>
      <c r="D64" s="487">
        <v>18836</v>
      </c>
      <c r="E64" s="488">
        <f t="shared" si="11"/>
        <v>109.07205844371472</v>
      </c>
      <c r="F64" s="488">
        <f t="shared" si="11"/>
        <v>97.261299602001813</v>
      </c>
      <c r="G64" s="488">
        <f t="shared" si="11"/>
        <v>108.74660816350095</v>
      </c>
      <c r="H64" s="489" t="str">
        <f t="shared" si="14"/>
        <v/>
      </c>
      <c r="I64" s="488" t="str">
        <f t="shared" si="12"/>
        <v/>
      </c>
      <c r="J64" s="488" t="str">
        <f t="shared" si="10"/>
        <v/>
      </c>
      <c r="K64" s="488" t="str">
        <f t="shared" si="10"/>
        <v/>
      </c>
      <c r="L64" s="488" t="e">
        <f t="shared" si="13"/>
        <v>#N/A</v>
      </c>
    </row>
    <row r="65" spans="1:12" ht="15" customHeight="1" x14ac:dyDescent="0.2">
      <c r="A65" s="490">
        <v>42979</v>
      </c>
      <c r="B65" s="487">
        <v>150208</v>
      </c>
      <c r="C65" s="487">
        <v>24314</v>
      </c>
      <c r="D65" s="487">
        <v>19233</v>
      </c>
      <c r="E65" s="488">
        <f t="shared" si="11"/>
        <v>110.84234217614286</v>
      </c>
      <c r="F65" s="488">
        <f t="shared" si="11"/>
        <v>95.811167592702049</v>
      </c>
      <c r="G65" s="488">
        <f t="shared" si="11"/>
        <v>111.03862363604873</v>
      </c>
      <c r="H65" s="489">
        <f t="shared" si="14"/>
        <v>42979</v>
      </c>
      <c r="I65" s="488">
        <f t="shared" si="12"/>
        <v>110.84234217614286</v>
      </c>
      <c r="J65" s="488">
        <f t="shared" si="10"/>
        <v>95.811167592702049</v>
      </c>
      <c r="K65" s="488">
        <f t="shared" si="10"/>
        <v>111.03862363604873</v>
      </c>
      <c r="L65" s="488" t="e">
        <f t="shared" si="13"/>
        <v>#N/A</v>
      </c>
    </row>
    <row r="66" spans="1:12" ht="15" customHeight="1" x14ac:dyDescent="0.2">
      <c r="A66" s="490" t="s">
        <v>472</v>
      </c>
      <c r="B66" s="487">
        <v>150305</v>
      </c>
      <c r="C66" s="487">
        <v>24331</v>
      </c>
      <c r="D66" s="487">
        <v>19197</v>
      </c>
      <c r="E66" s="488">
        <f t="shared" si="11"/>
        <v>110.91392096815851</v>
      </c>
      <c r="F66" s="488">
        <f t="shared" si="11"/>
        <v>95.878157386609914</v>
      </c>
      <c r="G66" s="488">
        <f t="shared" si="11"/>
        <v>110.83078344206454</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150569</v>
      </c>
      <c r="C67" s="487">
        <v>24094</v>
      </c>
      <c r="D67" s="487">
        <v>19193</v>
      </c>
      <c r="E67" s="488">
        <f t="shared" si="11"/>
        <v>111.1087333505516</v>
      </c>
      <c r="F67" s="488">
        <f t="shared" si="11"/>
        <v>94.944240848011987</v>
      </c>
      <c r="G67" s="488">
        <f t="shared" si="11"/>
        <v>110.80769008717741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151440</v>
      </c>
      <c r="C68" s="487">
        <v>24508</v>
      </c>
      <c r="D68" s="487">
        <v>19711</v>
      </c>
      <c r="E68" s="488">
        <f t="shared" si="11"/>
        <v>111.75146662731063</v>
      </c>
      <c r="F68" s="488">
        <f t="shared" si="11"/>
        <v>96.575639358474206</v>
      </c>
      <c r="G68" s="488">
        <f t="shared" si="11"/>
        <v>113.79827954506089</v>
      </c>
      <c r="H68" s="489" t="str">
        <f t="shared" si="14"/>
        <v/>
      </c>
      <c r="I68" s="488" t="str">
        <f t="shared" si="12"/>
        <v/>
      </c>
      <c r="J68" s="488" t="str">
        <f t="shared" si="12"/>
        <v/>
      </c>
      <c r="K68" s="488" t="str">
        <f t="shared" si="12"/>
        <v/>
      </c>
      <c r="L68" s="488" t="e">
        <f t="shared" si="13"/>
        <v>#N/A</v>
      </c>
    </row>
    <row r="69" spans="1:12" ht="15" customHeight="1" x14ac:dyDescent="0.2">
      <c r="A69" s="490">
        <v>43344</v>
      </c>
      <c r="B69" s="487">
        <v>153464</v>
      </c>
      <c r="C69" s="487">
        <v>23725</v>
      </c>
      <c r="D69" s="487">
        <v>20184</v>
      </c>
      <c r="E69" s="488">
        <f t="shared" si="11"/>
        <v>113.24502822565768</v>
      </c>
      <c r="F69" s="488">
        <f t="shared" si="11"/>
        <v>93.490168262599994</v>
      </c>
      <c r="G69" s="488">
        <f t="shared" si="11"/>
        <v>116.52906876046418</v>
      </c>
      <c r="H69" s="489">
        <f t="shared" si="14"/>
        <v>43344</v>
      </c>
      <c r="I69" s="488">
        <f t="shared" si="12"/>
        <v>113.24502822565768</v>
      </c>
      <c r="J69" s="488">
        <f t="shared" si="12"/>
        <v>93.490168262599994</v>
      </c>
      <c r="K69" s="488">
        <f t="shared" si="12"/>
        <v>116.52906876046418</v>
      </c>
      <c r="L69" s="488" t="e">
        <f t="shared" si="13"/>
        <v>#N/A</v>
      </c>
    </row>
    <row r="70" spans="1:12" ht="15" customHeight="1" x14ac:dyDescent="0.2">
      <c r="A70" s="490" t="s">
        <v>475</v>
      </c>
      <c r="B70" s="487">
        <v>153077</v>
      </c>
      <c r="C70" s="487">
        <v>23698</v>
      </c>
      <c r="D70" s="487">
        <v>20011</v>
      </c>
      <c r="E70" s="488">
        <f t="shared" si="11"/>
        <v>112.95945098328599</v>
      </c>
      <c r="F70" s="488">
        <f t="shared" si="11"/>
        <v>93.383772707569847</v>
      </c>
      <c r="G70" s="488">
        <f t="shared" si="11"/>
        <v>115.53028116159577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153025</v>
      </c>
      <c r="C71" s="487">
        <v>23481</v>
      </c>
      <c r="D71" s="487">
        <v>19646</v>
      </c>
      <c r="E71" s="491">
        <f t="shared" ref="E71:G75" si="15">IF($A$51=37802,IF(COUNTBLANK(B$51:B$70)&gt;0,#N/A,IF(ISBLANK(B71)=FALSE,B71/B$51*100,#N/A)),IF(COUNTBLANK(B$51:B$75)&gt;0,#N/A,B71/B$51*100))</f>
        <v>112.92107884736006</v>
      </c>
      <c r="F71" s="491">
        <f t="shared" si="15"/>
        <v>92.528667691216455</v>
      </c>
      <c r="G71" s="491">
        <f t="shared" si="15"/>
        <v>113.42301252814502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153295</v>
      </c>
      <c r="C72" s="487">
        <v>23883</v>
      </c>
      <c r="D72" s="487">
        <v>20112</v>
      </c>
      <c r="E72" s="491">
        <f t="shared" si="15"/>
        <v>113.12031878389845</v>
      </c>
      <c r="F72" s="491">
        <f t="shared" si="15"/>
        <v>94.11277928833195</v>
      </c>
      <c r="G72" s="491">
        <f t="shared" si="15"/>
        <v>116.11338837249581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155025</v>
      </c>
      <c r="C73" s="487">
        <v>23315</v>
      </c>
      <c r="D73" s="487">
        <v>20494</v>
      </c>
      <c r="E73" s="491">
        <f t="shared" si="15"/>
        <v>114.39693022912594</v>
      </c>
      <c r="F73" s="491">
        <f t="shared" si="15"/>
        <v>91.874532056586673</v>
      </c>
      <c r="G73" s="491">
        <f t="shared" si="15"/>
        <v>118.31880376421684</v>
      </c>
      <c r="H73" s="492">
        <f>IF(A$51=37802,IF(ISERROR(L73)=TRUE,IF(ISBLANK(A73)=FALSE,IF(MONTH(A73)=MONTH(MAX(A$51:A$75)),A73,""),""),""),IF(ISERROR(L73)=TRUE,IF(MONTH(A73)=MONTH(MAX(A$51:A$75)),A73,""),""))</f>
        <v>43709</v>
      </c>
      <c r="I73" s="488">
        <f t="shared" si="12"/>
        <v>114.39693022912594</v>
      </c>
      <c r="J73" s="488">
        <f t="shared" si="12"/>
        <v>91.874532056586673</v>
      </c>
      <c r="K73" s="488">
        <f t="shared" si="12"/>
        <v>118.31880376421684</v>
      </c>
      <c r="L73" s="488" t="e">
        <f t="shared" si="13"/>
        <v>#N/A</v>
      </c>
    </row>
    <row r="74" spans="1:12" ht="15" customHeight="1" x14ac:dyDescent="0.2">
      <c r="A74" s="490" t="s">
        <v>478</v>
      </c>
      <c r="B74" s="487">
        <v>154038</v>
      </c>
      <c r="C74" s="487">
        <v>23216</v>
      </c>
      <c r="D74" s="487">
        <v>20367</v>
      </c>
      <c r="E74" s="491">
        <f t="shared" si="15"/>
        <v>113.66859757222447</v>
      </c>
      <c r="F74" s="491">
        <f t="shared" si="15"/>
        <v>91.484415021476138</v>
      </c>
      <c r="G74" s="491">
        <f t="shared" si="15"/>
        <v>117.58558974655043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153291</v>
      </c>
      <c r="C75" s="493">
        <v>22496</v>
      </c>
      <c r="D75" s="493">
        <v>19704</v>
      </c>
      <c r="E75" s="491">
        <f t="shared" si="15"/>
        <v>113.11736708113493</v>
      </c>
      <c r="F75" s="491">
        <f t="shared" si="15"/>
        <v>88.647200220672261</v>
      </c>
      <c r="G75" s="491">
        <f t="shared" si="15"/>
        <v>113.75786617400843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114.39693022912594</v>
      </c>
      <c r="J77" s="488">
        <f>IF(J75&lt;&gt;"",J75,IF(J74&lt;&gt;"",J74,IF(J73&lt;&gt;"",J73,IF(J72&lt;&gt;"",J72,IF(J71&lt;&gt;"",J71,IF(J70&lt;&gt;"",J70,""))))))</f>
        <v>91.874532056586673</v>
      </c>
      <c r="K77" s="488">
        <f>IF(K75&lt;&gt;"",K75,IF(K74&lt;&gt;"",K74,IF(K73&lt;&gt;"",K73,IF(K72&lt;&gt;"",K72,IF(K71&lt;&gt;"",K71,IF(K70&lt;&gt;"",K70,""))))))</f>
        <v>118.31880376421684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+14,4%</v>
      </c>
      <c r="J79" s="488" t="str">
        <f>"GeB - ausschließlich: "&amp;IF(J77&gt;100,"+","")&amp;TEXT(J77-100,"0,0")&amp;"%"</f>
        <v>GeB - ausschließlich: -8,1%</v>
      </c>
      <c r="K79" s="488" t="str">
        <f>"GeB - im Nebenjob: "&amp;IF(K77&gt;100,"+","")&amp;TEXT(K77-100,"0,0")&amp;"%"</f>
        <v>GeB - im Nebenjob: +18,3%</v>
      </c>
    </row>
    <row r="81" spans="9:9" ht="15" customHeight="1" x14ac:dyDescent="0.2">
      <c r="I81" s="488" t="str">
        <f>IF(ISERROR(HLOOKUP(1,I$78:K$79,2,FALSE)),"",HLOOKUP(1,I$78:K$79,2,FALSE))</f>
        <v>GeB - im Nebenjob: +18,3%</v>
      </c>
    </row>
    <row r="82" spans="9:9" ht="15" customHeight="1" x14ac:dyDescent="0.2">
      <c r="I82" s="488" t="str">
        <f>IF(ISERROR(HLOOKUP(2,I$78:K$79,2,FALSE)),"",HLOOKUP(2,I$78:K$79,2,FALSE))</f>
        <v>SvB: +14,4%</v>
      </c>
    </row>
    <row r="83" spans="9:9" ht="15" customHeight="1" x14ac:dyDescent="0.2">
      <c r="I83" s="488" t="str">
        <f>IF(ISERROR(HLOOKUP(3,I$78:K$79,2,FALSE)),"",HLOOKUP(3,I$78:K$79,2,FALSE))</f>
        <v>GeB - ausschließlich: -8,1%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153291</v>
      </c>
      <c r="E12" s="114">
        <v>154038</v>
      </c>
      <c r="F12" s="114">
        <v>155025</v>
      </c>
      <c r="G12" s="114">
        <v>153295</v>
      </c>
      <c r="H12" s="114">
        <v>153025</v>
      </c>
      <c r="I12" s="115">
        <v>266</v>
      </c>
      <c r="J12" s="116">
        <v>0.17382780591406632</v>
      </c>
      <c r="N12" s="117"/>
    </row>
    <row r="13" spans="1:15" s="110" customFormat="1" ht="13.5" customHeight="1" x14ac:dyDescent="0.2">
      <c r="A13" s="118" t="s">
        <v>105</v>
      </c>
      <c r="B13" s="119" t="s">
        <v>106</v>
      </c>
      <c r="C13" s="113">
        <v>54.705755719513867</v>
      </c>
      <c r="D13" s="114">
        <v>83859</v>
      </c>
      <c r="E13" s="114">
        <v>84329</v>
      </c>
      <c r="F13" s="114">
        <v>85202</v>
      </c>
      <c r="G13" s="114">
        <v>84169</v>
      </c>
      <c r="H13" s="114">
        <v>84001</v>
      </c>
      <c r="I13" s="115">
        <v>-142</v>
      </c>
      <c r="J13" s="116">
        <v>-0.16904560659992143</v>
      </c>
    </row>
    <row r="14" spans="1:15" s="110" customFormat="1" ht="13.5" customHeight="1" x14ac:dyDescent="0.2">
      <c r="A14" s="120"/>
      <c r="B14" s="119" t="s">
        <v>107</v>
      </c>
      <c r="C14" s="113">
        <v>45.294244280486133</v>
      </c>
      <c r="D14" s="114">
        <v>69432</v>
      </c>
      <c r="E14" s="114">
        <v>69709</v>
      </c>
      <c r="F14" s="114">
        <v>69823</v>
      </c>
      <c r="G14" s="114">
        <v>69126</v>
      </c>
      <c r="H14" s="114">
        <v>69024</v>
      </c>
      <c r="I14" s="115">
        <v>408</v>
      </c>
      <c r="J14" s="116">
        <v>0.59109874826147424</v>
      </c>
    </row>
    <row r="15" spans="1:15" s="110" customFormat="1" ht="13.5" customHeight="1" x14ac:dyDescent="0.2">
      <c r="A15" s="118" t="s">
        <v>105</v>
      </c>
      <c r="B15" s="121" t="s">
        <v>108</v>
      </c>
      <c r="C15" s="113">
        <v>10.96672342146636</v>
      </c>
      <c r="D15" s="114">
        <v>16811</v>
      </c>
      <c r="E15" s="114">
        <v>17404</v>
      </c>
      <c r="F15" s="114">
        <v>17780</v>
      </c>
      <c r="G15" s="114">
        <v>16611</v>
      </c>
      <c r="H15" s="114">
        <v>17040</v>
      </c>
      <c r="I15" s="115">
        <v>-229</v>
      </c>
      <c r="J15" s="116">
        <v>-1.3438967136150235</v>
      </c>
    </row>
    <row r="16" spans="1:15" s="110" customFormat="1" ht="13.5" customHeight="1" x14ac:dyDescent="0.2">
      <c r="A16" s="118"/>
      <c r="B16" s="121" t="s">
        <v>109</v>
      </c>
      <c r="C16" s="113">
        <v>66.761910353510643</v>
      </c>
      <c r="D16" s="114">
        <v>102340</v>
      </c>
      <c r="E16" s="114">
        <v>102819</v>
      </c>
      <c r="F16" s="114">
        <v>103662</v>
      </c>
      <c r="G16" s="114">
        <v>103541</v>
      </c>
      <c r="H16" s="114">
        <v>103449</v>
      </c>
      <c r="I16" s="115">
        <v>-1109</v>
      </c>
      <c r="J16" s="116">
        <v>-1.0720258291525293</v>
      </c>
    </row>
    <row r="17" spans="1:10" s="110" customFormat="1" ht="13.5" customHeight="1" x14ac:dyDescent="0.2">
      <c r="A17" s="118"/>
      <c r="B17" s="121" t="s">
        <v>110</v>
      </c>
      <c r="C17" s="113">
        <v>20.935345193129407</v>
      </c>
      <c r="D17" s="114">
        <v>32092</v>
      </c>
      <c r="E17" s="114">
        <v>31748</v>
      </c>
      <c r="F17" s="114">
        <v>31540</v>
      </c>
      <c r="G17" s="114">
        <v>31140</v>
      </c>
      <c r="H17" s="114">
        <v>30608</v>
      </c>
      <c r="I17" s="115">
        <v>1484</v>
      </c>
      <c r="J17" s="116">
        <v>4.8484056455828544</v>
      </c>
    </row>
    <row r="18" spans="1:10" s="110" customFormat="1" ht="13.5" customHeight="1" x14ac:dyDescent="0.2">
      <c r="A18" s="120"/>
      <c r="B18" s="121" t="s">
        <v>111</v>
      </c>
      <c r="C18" s="113">
        <v>1.3360210318935881</v>
      </c>
      <c r="D18" s="114">
        <v>2048</v>
      </c>
      <c r="E18" s="114">
        <v>2067</v>
      </c>
      <c r="F18" s="114">
        <v>2043</v>
      </c>
      <c r="G18" s="114">
        <v>2003</v>
      </c>
      <c r="H18" s="114">
        <v>1928</v>
      </c>
      <c r="I18" s="115">
        <v>120</v>
      </c>
      <c r="J18" s="116">
        <v>6.2240663900414939</v>
      </c>
    </row>
    <row r="19" spans="1:10" s="110" customFormat="1" ht="13.5" customHeight="1" x14ac:dyDescent="0.2">
      <c r="A19" s="120"/>
      <c r="B19" s="121" t="s">
        <v>112</v>
      </c>
      <c r="C19" s="113">
        <v>0.39793595188236752</v>
      </c>
      <c r="D19" s="114">
        <v>610</v>
      </c>
      <c r="E19" s="114">
        <v>602</v>
      </c>
      <c r="F19" s="114">
        <v>617</v>
      </c>
      <c r="G19" s="114">
        <v>531</v>
      </c>
      <c r="H19" s="114">
        <v>502</v>
      </c>
      <c r="I19" s="115">
        <v>108</v>
      </c>
      <c r="J19" s="116">
        <v>21.513944223107568</v>
      </c>
    </row>
    <row r="20" spans="1:10" s="110" customFormat="1" ht="13.5" customHeight="1" x14ac:dyDescent="0.2">
      <c r="A20" s="118" t="s">
        <v>113</v>
      </c>
      <c r="B20" s="122" t="s">
        <v>114</v>
      </c>
      <c r="C20" s="113">
        <v>72.671585415973539</v>
      </c>
      <c r="D20" s="114">
        <v>111399</v>
      </c>
      <c r="E20" s="114">
        <v>112098</v>
      </c>
      <c r="F20" s="114">
        <v>113387</v>
      </c>
      <c r="G20" s="114">
        <v>111887</v>
      </c>
      <c r="H20" s="114">
        <v>111950</v>
      </c>
      <c r="I20" s="115">
        <v>-551</v>
      </c>
      <c r="J20" s="116">
        <v>-0.49218401071907103</v>
      </c>
    </row>
    <row r="21" spans="1:10" s="110" customFormat="1" ht="13.5" customHeight="1" x14ac:dyDescent="0.2">
      <c r="A21" s="120"/>
      <c r="B21" s="122" t="s">
        <v>115</v>
      </c>
      <c r="C21" s="113">
        <v>27.328414584026458</v>
      </c>
      <c r="D21" s="114">
        <v>41892</v>
      </c>
      <c r="E21" s="114">
        <v>41940</v>
      </c>
      <c r="F21" s="114">
        <v>41638</v>
      </c>
      <c r="G21" s="114">
        <v>41408</v>
      </c>
      <c r="H21" s="114">
        <v>41075</v>
      </c>
      <c r="I21" s="115">
        <v>817</v>
      </c>
      <c r="J21" s="116">
        <v>1.9890444309190505</v>
      </c>
    </row>
    <row r="22" spans="1:10" s="110" customFormat="1" ht="13.5" customHeight="1" x14ac:dyDescent="0.2">
      <c r="A22" s="118" t="s">
        <v>113</v>
      </c>
      <c r="B22" s="122" t="s">
        <v>116</v>
      </c>
      <c r="C22" s="113">
        <v>80.067322934810264</v>
      </c>
      <c r="D22" s="114">
        <v>122736</v>
      </c>
      <c r="E22" s="114">
        <v>123703</v>
      </c>
      <c r="F22" s="114">
        <v>124242</v>
      </c>
      <c r="G22" s="114">
        <v>122992</v>
      </c>
      <c r="H22" s="114">
        <v>123136</v>
      </c>
      <c r="I22" s="115">
        <v>-400</v>
      </c>
      <c r="J22" s="116">
        <v>-0.32484407484407485</v>
      </c>
    </row>
    <row r="23" spans="1:10" s="110" customFormat="1" ht="13.5" customHeight="1" x14ac:dyDescent="0.2">
      <c r="A23" s="123"/>
      <c r="B23" s="124" t="s">
        <v>117</v>
      </c>
      <c r="C23" s="125">
        <v>19.879836389611913</v>
      </c>
      <c r="D23" s="114">
        <v>30474</v>
      </c>
      <c r="E23" s="114">
        <v>30263</v>
      </c>
      <c r="F23" s="114">
        <v>30710</v>
      </c>
      <c r="G23" s="114">
        <v>30219</v>
      </c>
      <c r="H23" s="114">
        <v>29803</v>
      </c>
      <c r="I23" s="115">
        <v>671</v>
      </c>
      <c r="J23" s="116">
        <v>2.2514511961883032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42200</v>
      </c>
      <c r="E26" s="114">
        <v>43583</v>
      </c>
      <c r="F26" s="114">
        <v>43809</v>
      </c>
      <c r="G26" s="114">
        <v>43995</v>
      </c>
      <c r="H26" s="140">
        <v>43127</v>
      </c>
      <c r="I26" s="115">
        <v>-927</v>
      </c>
      <c r="J26" s="116">
        <v>-2.1494655320332972</v>
      </c>
    </row>
    <row r="27" spans="1:10" s="110" customFormat="1" ht="13.5" customHeight="1" x14ac:dyDescent="0.2">
      <c r="A27" s="118" t="s">
        <v>105</v>
      </c>
      <c r="B27" s="119" t="s">
        <v>106</v>
      </c>
      <c r="C27" s="113">
        <v>39.905213270142177</v>
      </c>
      <c r="D27" s="115">
        <v>16840</v>
      </c>
      <c r="E27" s="114">
        <v>17346</v>
      </c>
      <c r="F27" s="114">
        <v>17351</v>
      </c>
      <c r="G27" s="114">
        <v>17338</v>
      </c>
      <c r="H27" s="140">
        <v>16916</v>
      </c>
      <c r="I27" s="115">
        <v>-76</v>
      </c>
      <c r="J27" s="116">
        <v>-0.44927878931189408</v>
      </c>
    </row>
    <row r="28" spans="1:10" s="110" customFormat="1" ht="13.5" customHeight="1" x14ac:dyDescent="0.2">
      <c r="A28" s="120"/>
      <c r="B28" s="119" t="s">
        <v>107</v>
      </c>
      <c r="C28" s="113">
        <v>60.094786729857823</v>
      </c>
      <c r="D28" s="115">
        <v>25360</v>
      </c>
      <c r="E28" s="114">
        <v>26237</v>
      </c>
      <c r="F28" s="114">
        <v>26458</v>
      </c>
      <c r="G28" s="114">
        <v>26657</v>
      </c>
      <c r="H28" s="140">
        <v>26211</v>
      </c>
      <c r="I28" s="115">
        <v>-851</v>
      </c>
      <c r="J28" s="116">
        <v>-3.2467284727786043</v>
      </c>
    </row>
    <row r="29" spans="1:10" s="110" customFormat="1" ht="13.5" customHeight="1" x14ac:dyDescent="0.2">
      <c r="A29" s="118" t="s">
        <v>105</v>
      </c>
      <c r="B29" s="121" t="s">
        <v>108</v>
      </c>
      <c r="C29" s="113">
        <v>14.59478672985782</v>
      </c>
      <c r="D29" s="115">
        <v>6159</v>
      </c>
      <c r="E29" s="114">
        <v>6486</v>
      </c>
      <c r="F29" s="114">
        <v>6546</v>
      </c>
      <c r="G29" s="114">
        <v>6753</v>
      </c>
      <c r="H29" s="140">
        <v>6396</v>
      </c>
      <c r="I29" s="115">
        <v>-237</v>
      </c>
      <c r="J29" s="116">
        <v>-3.7054409005628517</v>
      </c>
    </row>
    <row r="30" spans="1:10" s="110" customFormat="1" ht="13.5" customHeight="1" x14ac:dyDescent="0.2">
      <c r="A30" s="118"/>
      <c r="B30" s="121" t="s">
        <v>109</v>
      </c>
      <c r="C30" s="113">
        <v>52.419431279620852</v>
      </c>
      <c r="D30" s="115">
        <v>22121</v>
      </c>
      <c r="E30" s="114">
        <v>22993</v>
      </c>
      <c r="F30" s="114">
        <v>23190</v>
      </c>
      <c r="G30" s="114">
        <v>23213</v>
      </c>
      <c r="H30" s="140">
        <v>22994</v>
      </c>
      <c r="I30" s="115">
        <v>-873</v>
      </c>
      <c r="J30" s="116">
        <v>-3.796642602418022</v>
      </c>
    </row>
    <row r="31" spans="1:10" s="110" customFormat="1" ht="13.5" customHeight="1" x14ac:dyDescent="0.2">
      <c r="A31" s="118"/>
      <c r="B31" s="121" t="s">
        <v>110</v>
      </c>
      <c r="C31" s="113">
        <v>18.251184834123222</v>
      </c>
      <c r="D31" s="115">
        <v>7702</v>
      </c>
      <c r="E31" s="114">
        <v>7785</v>
      </c>
      <c r="F31" s="114">
        <v>7771</v>
      </c>
      <c r="G31" s="114">
        <v>7765</v>
      </c>
      <c r="H31" s="140">
        <v>7587</v>
      </c>
      <c r="I31" s="115">
        <v>115</v>
      </c>
      <c r="J31" s="116">
        <v>1.5157506260709108</v>
      </c>
    </row>
    <row r="32" spans="1:10" s="110" customFormat="1" ht="13.5" customHeight="1" x14ac:dyDescent="0.2">
      <c r="A32" s="120"/>
      <c r="B32" s="121" t="s">
        <v>111</v>
      </c>
      <c r="C32" s="113">
        <v>14.734597156398104</v>
      </c>
      <c r="D32" s="115">
        <v>6218</v>
      </c>
      <c r="E32" s="114">
        <v>6319</v>
      </c>
      <c r="F32" s="114">
        <v>6302</v>
      </c>
      <c r="G32" s="114">
        <v>6264</v>
      </c>
      <c r="H32" s="140">
        <v>6150</v>
      </c>
      <c r="I32" s="115">
        <v>68</v>
      </c>
      <c r="J32" s="116">
        <v>1.1056910569105691</v>
      </c>
    </row>
    <row r="33" spans="1:10" s="110" customFormat="1" ht="13.5" customHeight="1" x14ac:dyDescent="0.2">
      <c r="A33" s="120"/>
      <c r="B33" s="121" t="s">
        <v>112</v>
      </c>
      <c r="C33" s="113">
        <v>1.2227488151658767</v>
      </c>
      <c r="D33" s="115">
        <v>516</v>
      </c>
      <c r="E33" s="114">
        <v>518</v>
      </c>
      <c r="F33" s="114">
        <v>563</v>
      </c>
      <c r="G33" s="114">
        <v>524</v>
      </c>
      <c r="H33" s="140">
        <v>493</v>
      </c>
      <c r="I33" s="115">
        <v>23</v>
      </c>
      <c r="J33" s="116">
        <v>4.6653144016227177</v>
      </c>
    </row>
    <row r="34" spans="1:10" s="110" customFormat="1" ht="13.5" customHeight="1" x14ac:dyDescent="0.2">
      <c r="A34" s="118" t="s">
        <v>113</v>
      </c>
      <c r="B34" s="122" t="s">
        <v>116</v>
      </c>
      <c r="C34" s="113">
        <v>76.954976303317537</v>
      </c>
      <c r="D34" s="115">
        <v>32475</v>
      </c>
      <c r="E34" s="114">
        <v>33498</v>
      </c>
      <c r="F34" s="114">
        <v>33690</v>
      </c>
      <c r="G34" s="114">
        <v>33908</v>
      </c>
      <c r="H34" s="140">
        <v>33158</v>
      </c>
      <c r="I34" s="115">
        <v>-683</v>
      </c>
      <c r="J34" s="116">
        <v>-2.0598347306833946</v>
      </c>
    </row>
    <row r="35" spans="1:10" s="110" customFormat="1" ht="13.5" customHeight="1" x14ac:dyDescent="0.2">
      <c r="A35" s="118"/>
      <c r="B35" s="119" t="s">
        <v>117</v>
      </c>
      <c r="C35" s="113">
        <v>22.770142180094787</v>
      </c>
      <c r="D35" s="115">
        <v>9609</v>
      </c>
      <c r="E35" s="114">
        <v>9968</v>
      </c>
      <c r="F35" s="114">
        <v>10000</v>
      </c>
      <c r="G35" s="114">
        <v>9971</v>
      </c>
      <c r="H35" s="140">
        <v>9865</v>
      </c>
      <c r="I35" s="115">
        <v>-256</v>
      </c>
      <c r="J35" s="116">
        <v>-2.5950329447541813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22496</v>
      </c>
      <c r="E37" s="114">
        <v>23216</v>
      </c>
      <c r="F37" s="114">
        <v>23315</v>
      </c>
      <c r="G37" s="114">
        <v>23883</v>
      </c>
      <c r="H37" s="140">
        <v>23481</v>
      </c>
      <c r="I37" s="115">
        <v>-985</v>
      </c>
      <c r="J37" s="116">
        <v>-4.1948809675908185</v>
      </c>
    </row>
    <row r="38" spans="1:10" s="110" customFormat="1" ht="13.5" customHeight="1" x14ac:dyDescent="0.2">
      <c r="A38" s="118" t="s">
        <v>105</v>
      </c>
      <c r="B38" s="119" t="s">
        <v>106</v>
      </c>
      <c r="C38" s="113">
        <v>34.930654338549076</v>
      </c>
      <c r="D38" s="115">
        <v>7858</v>
      </c>
      <c r="E38" s="114">
        <v>8037</v>
      </c>
      <c r="F38" s="114">
        <v>7957</v>
      </c>
      <c r="G38" s="114">
        <v>8120</v>
      </c>
      <c r="H38" s="140">
        <v>7913</v>
      </c>
      <c r="I38" s="115">
        <v>-55</v>
      </c>
      <c r="J38" s="116">
        <v>-0.69505876405914313</v>
      </c>
    </row>
    <row r="39" spans="1:10" s="110" customFormat="1" ht="13.5" customHeight="1" x14ac:dyDescent="0.2">
      <c r="A39" s="120"/>
      <c r="B39" s="119" t="s">
        <v>107</v>
      </c>
      <c r="C39" s="113">
        <v>65.069345661450924</v>
      </c>
      <c r="D39" s="115">
        <v>14638</v>
      </c>
      <c r="E39" s="114">
        <v>15179</v>
      </c>
      <c r="F39" s="114">
        <v>15358</v>
      </c>
      <c r="G39" s="114">
        <v>15763</v>
      </c>
      <c r="H39" s="140">
        <v>15568</v>
      </c>
      <c r="I39" s="115">
        <v>-930</v>
      </c>
      <c r="J39" s="116">
        <v>-5.9737923946557041</v>
      </c>
    </row>
    <row r="40" spans="1:10" s="110" customFormat="1" ht="13.5" customHeight="1" x14ac:dyDescent="0.2">
      <c r="A40" s="118" t="s">
        <v>105</v>
      </c>
      <c r="B40" s="121" t="s">
        <v>108</v>
      </c>
      <c r="C40" s="113">
        <v>17.603129445234707</v>
      </c>
      <c r="D40" s="115">
        <v>3960</v>
      </c>
      <c r="E40" s="114">
        <v>4109</v>
      </c>
      <c r="F40" s="114">
        <v>4111</v>
      </c>
      <c r="G40" s="114">
        <v>4525</v>
      </c>
      <c r="H40" s="140">
        <v>4192</v>
      </c>
      <c r="I40" s="115">
        <v>-232</v>
      </c>
      <c r="J40" s="116">
        <v>-5.5343511450381682</v>
      </c>
    </row>
    <row r="41" spans="1:10" s="110" customFormat="1" ht="13.5" customHeight="1" x14ac:dyDescent="0.2">
      <c r="A41" s="118"/>
      <c r="B41" s="121" t="s">
        <v>109</v>
      </c>
      <c r="C41" s="113">
        <v>37.46888335704125</v>
      </c>
      <c r="D41" s="115">
        <v>8429</v>
      </c>
      <c r="E41" s="114">
        <v>8858</v>
      </c>
      <c r="F41" s="114">
        <v>8952</v>
      </c>
      <c r="G41" s="114">
        <v>9109</v>
      </c>
      <c r="H41" s="140">
        <v>9148</v>
      </c>
      <c r="I41" s="115">
        <v>-719</v>
      </c>
      <c r="J41" s="116">
        <v>-7.8596414516834283</v>
      </c>
    </row>
    <row r="42" spans="1:10" s="110" customFormat="1" ht="13.5" customHeight="1" x14ac:dyDescent="0.2">
      <c r="A42" s="118"/>
      <c r="B42" s="121" t="s">
        <v>110</v>
      </c>
      <c r="C42" s="113">
        <v>18.216571834992887</v>
      </c>
      <c r="D42" s="115">
        <v>4098</v>
      </c>
      <c r="E42" s="114">
        <v>4137</v>
      </c>
      <c r="F42" s="114">
        <v>4157</v>
      </c>
      <c r="G42" s="114">
        <v>4193</v>
      </c>
      <c r="H42" s="140">
        <v>4196</v>
      </c>
      <c r="I42" s="115">
        <v>-98</v>
      </c>
      <c r="J42" s="116">
        <v>-2.3355576739752144</v>
      </c>
    </row>
    <row r="43" spans="1:10" s="110" customFormat="1" ht="13.5" customHeight="1" x14ac:dyDescent="0.2">
      <c r="A43" s="120"/>
      <c r="B43" s="121" t="s">
        <v>111</v>
      </c>
      <c r="C43" s="113">
        <v>26.711415362731152</v>
      </c>
      <c r="D43" s="115">
        <v>6009</v>
      </c>
      <c r="E43" s="114">
        <v>6112</v>
      </c>
      <c r="F43" s="114">
        <v>6095</v>
      </c>
      <c r="G43" s="114">
        <v>6056</v>
      </c>
      <c r="H43" s="140">
        <v>5945</v>
      </c>
      <c r="I43" s="115">
        <v>64</v>
      </c>
      <c r="J43" s="116">
        <v>1.0765349032800673</v>
      </c>
    </row>
    <row r="44" spans="1:10" s="110" customFormat="1" ht="13.5" customHeight="1" x14ac:dyDescent="0.2">
      <c r="A44" s="120"/>
      <c r="B44" s="121" t="s">
        <v>112</v>
      </c>
      <c r="C44" s="113">
        <v>2.0359174964438123</v>
      </c>
      <c r="D44" s="115">
        <v>458</v>
      </c>
      <c r="E44" s="114">
        <v>469</v>
      </c>
      <c r="F44" s="114">
        <v>506</v>
      </c>
      <c r="G44" s="114">
        <v>471</v>
      </c>
      <c r="H44" s="140">
        <v>436</v>
      </c>
      <c r="I44" s="115">
        <v>22</v>
      </c>
      <c r="J44" s="116">
        <v>5.0458715596330279</v>
      </c>
    </row>
    <row r="45" spans="1:10" s="110" customFormat="1" ht="13.5" customHeight="1" x14ac:dyDescent="0.2">
      <c r="A45" s="118" t="s">
        <v>113</v>
      </c>
      <c r="B45" s="122" t="s">
        <v>116</v>
      </c>
      <c r="C45" s="113">
        <v>78.351706970128021</v>
      </c>
      <c r="D45" s="115">
        <v>17626</v>
      </c>
      <c r="E45" s="114">
        <v>18082</v>
      </c>
      <c r="F45" s="114">
        <v>18190</v>
      </c>
      <c r="G45" s="114">
        <v>18667</v>
      </c>
      <c r="H45" s="140">
        <v>18280</v>
      </c>
      <c r="I45" s="115">
        <v>-654</v>
      </c>
      <c r="J45" s="116">
        <v>-3.5776805251641139</v>
      </c>
    </row>
    <row r="46" spans="1:10" s="110" customFormat="1" ht="13.5" customHeight="1" x14ac:dyDescent="0.2">
      <c r="A46" s="118"/>
      <c r="B46" s="119" t="s">
        <v>117</v>
      </c>
      <c r="C46" s="113">
        <v>21.141536273115221</v>
      </c>
      <c r="D46" s="115">
        <v>4756</v>
      </c>
      <c r="E46" s="114">
        <v>5019</v>
      </c>
      <c r="F46" s="114">
        <v>5008</v>
      </c>
      <c r="G46" s="114">
        <v>5102</v>
      </c>
      <c r="H46" s="140">
        <v>5099</v>
      </c>
      <c r="I46" s="115">
        <v>-343</v>
      </c>
      <c r="J46" s="116">
        <v>-6.7268091782702495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19704</v>
      </c>
      <c r="E48" s="114">
        <v>20367</v>
      </c>
      <c r="F48" s="114">
        <v>20494</v>
      </c>
      <c r="G48" s="114">
        <v>20112</v>
      </c>
      <c r="H48" s="140">
        <v>19646</v>
      </c>
      <c r="I48" s="115">
        <v>58</v>
      </c>
      <c r="J48" s="116">
        <v>0.29522549119413621</v>
      </c>
    </row>
    <row r="49" spans="1:12" s="110" customFormat="1" ht="13.5" customHeight="1" x14ac:dyDescent="0.2">
      <c r="A49" s="118" t="s">
        <v>105</v>
      </c>
      <c r="B49" s="119" t="s">
        <v>106</v>
      </c>
      <c r="C49" s="113">
        <v>45.584652862362972</v>
      </c>
      <c r="D49" s="115">
        <v>8982</v>
      </c>
      <c r="E49" s="114">
        <v>9309</v>
      </c>
      <c r="F49" s="114">
        <v>9394</v>
      </c>
      <c r="G49" s="114">
        <v>9218</v>
      </c>
      <c r="H49" s="140">
        <v>9003</v>
      </c>
      <c r="I49" s="115">
        <v>-21</v>
      </c>
      <c r="J49" s="116">
        <v>-0.23325558147284239</v>
      </c>
    </row>
    <row r="50" spans="1:12" s="110" customFormat="1" ht="13.5" customHeight="1" x14ac:dyDescent="0.2">
      <c r="A50" s="120"/>
      <c r="B50" s="119" t="s">
        <v>107</v>
      </c>
      <c r="C50" s="113">
        <v>54.415347137637028</v>
      </c>
      <c r="D50" s="115">
        <v>10722</v>
      </c>
      <c r="E50" s="114">
        <v>11058</v>
      </c>
      <c r="F50" s="114">
        <v>11100</v>
      </c>
      <c r="G50" s="114">
        <v>10894</v>
      </c>
      <c r="H50" s="140">
        <v>10643</v>
      </c>
      <c r="I50" s="115">
        <v>79</v>
      </c>
      <c r="J50" s="116">
        <v>0.74227191581321061</v>
      </c>
    </row>
    <row r="51" spans="1:12" s="110" customFormat="1" ht="13.5" customHeight="1" x14ac:dyDescent="0.2">
      <c r="A51" s="118" t="s">
        <v>105</v>
      </c>
      <c r="B51" s="121" t="s">
        <v>108</v>
      </c>
      <c r="C51" s="113">
        <v>11.160170523751523</v>
      </c>
      <c r="D51" s="115">
        <v>2199</v>
      </c>
      <c r="E51" s="114">
        <v>2377</v>
      </c>
      <c r="F51" s="114">
        <v>2435</v>
      </c>
      <c r="G51" s="114">
        <v>2228</v>
      </c>
      <c r="H51" s="140">
        <v>2204</v>
      </c>
      <c r="I51" s="115">
        <v>-5</v>
      </c>
      <c r="J51" s="116">
        <v>-0.22686025408348456</v>
      </c>
    </row>
    <row r="52" spans="1:12" s="110" customFormat="1" ht="13.5" customHeight="1" x14ac:dyDescent="0.2">
      <c r="A52" s="118"/>
      <c r="B52" s="121" t="s">
        <v>109</v>
      </c>
      <c r="C52" s="113">
        <v>69.488428745432401</v>
      </c>
      <c r="D52" s="115">
        <v>13692</v>
      </c>
      <c r="E52" s="114">
        <v>14135</v>
      </c>
      <c r="F52" s="114">
        <v>14238</v>
      </c>
      <c r="G52" s="114">
        <v>14104</v>
      </c>
      <c r="H52" s="140">
        <v>13846</v>
      </c>
      <c r="I52" s="115">
        <v>-154</v>
      </c>
      <c r="J52" s="116">
        <v>-1.1122345803842264</v>
      </c>
    </row>
    <row r="53" spans="1:12" s="110" customFormat="1" ht="13.5" customHeight="1" x14ac:dyDescent="0.2">
      <c r="A53" s="118"/>
      <c r="B53" s="121" t="s">
        <v>110</v>
      </c>
      <c r="C53" s="113">
        <v>18.290702395452701</v>
      </c>
      <c r="D53" s="115">
        <v>3604</v>
      </c>
      <c r="E53" s="114">
        <v>3648</v>
      </c>
      <c r="F53" s="114">
        <v>3614</v>
      </c>
      <c r="G53" s="114">
        <v>3572</v>
      </c>
      <c r="H53" s="140">
        <v>3391</v>
      </c>
      <c r="I53" s="115">
        <v>213</v>
      </c>
      <c r="J53" s="116">
        <v>6.2813329401356528</v>
      </c>
    </row>
    <row r="54" spans="1:12" s="110" customFormat="1" ht="13.5" customHeight="1" x14ac:dyDescent="0.2">
      <c r="A54" s="120"/>
      <c r="B54" s="121" t="s">
        <v>111</v>
      </c>
      <c r="C54" s="113">
        <v>1.0606983353633781</v>
      </c>
      <c r="D54" s="115">
        <v>209</v>
      </c>
      <c r="E54" s="114">
        <v>207</v>
      </c>
      <c r="F54" s="114">
        <v>207</v>
      </c>
      <c r="G54" s="114">
        <v>208</v>
      </c>
      <c r="H54" s="140">
        <v>205</v>
      </c>
      <c r="I54" s="115">
        <v>4</v>
      </c>
      <c r="J54" s="116">
        <v>1.9512195121951219</v>
      </c>
    </row>
    <row r="55" spans="1:12" s="110" customFormat="1" ht="13.5" customHeight="1" x14ac:dyDescent="0.2">
      <c r="A55" s="120"/>
      <c r="B55" s="121" t="s">
        <v>112</v>
      </c>
      <c r="C55" s="113">
        <v>0.29435647584246855</v>
      </c>
      <c r="D55" s="115">
        <v>58</v>
      </c>
      <c r="E55" s="114">
        <v>49</v>
      </c>
      <c r="F55" s="114">
        <v>57</v>
      </c>
      <c r="G55" s="114">
        <v>53</v>
      </c>
      <c r="H55" s="140">
        <v>57</v>
      </c>
      <c r="I55" s="115">
        <v>1</v>
      </c>
      <c r="J55" s="116">
        <v>1.7543859649122806</v>
      </c>
    </row>
    <row r="56" spans="1:12" s="110" customFormat="1" ht="13.5" customHeight="1" x14ac:dyDescent="0.2">
      <c r="A56" s="118" t="s">
        <v>113</v>
      </c>
      <c r="B56" s="122" t="s">
        <v>116</v>
      </c>
      <c r="C56" s="113">
        <v>75.360332927324407</v>
      </c>
      <c r="D56" s="115">
        <v>14849</v>
      </c>
      <c r="E56" s="114">
        <v>15416</v>
      </c>
      <c r="F56" s="114">
        <v>15500</v>
      </c>
      <c r="G56" s="114">
        <v>15241</v>
      </c>
      <c r="H56" s="140">
        <v>14878</v>
      </c>
      <c r="I56" s="115">
        <v>-29</v>
      </c>
      <c r="J56" s="116">
        <v>-0.19491867186449791</v>
      </c>
    </row>
    <row r="57" spans="1:12" s="110" customFormat="1" ht="13.5" customHeight="1" x14ac:dyDescent="0.2">
      <c r="A57" s="142"/>
      <c r="B57" s="124" t="s">
        <v>117</v>
      </c>
      <c r="C57" s="125">
        <v>24.629516849370685</v>
      </c>
      <c r="D57" s="143">
        <v>4853</v>
      </c>
      <c r="E57" s="144">
        <v>4949</v>
      </c>
      <c r="F57" s="144">
        <v>4992</v>
      </c>
      <c r="G57" s="144">
        <v>4869</v>
      </c>
      <c r="H57" s="145">
        <v>4766</v>
      </c>
      <c r="I57" s="143">
        <v>87</v>
      </c>
      <c r="J57" s="146">
        <v>1.8254301300881242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153291</v>
      </c>
      <c r="E12" s="236">
        <v>154038</v>
      </c>
      <c r="F12" s="114">
        <v>155025</v>
      </c>
      <c r="G12" s="114">
        <v>153295</v>
      </c>
      <c r="H12" s="140">
        <v>153025</v>
      </c>
      <c r="I12" s="115">
        <v>266</v>
      </c>
      <c r="J12" s="116">
        <v>0.17382780591406632</v>
      </c>
    </row>
    <row r="13" spans="1:15" s="110" customFormat="1" ht="12" customHeight="1" x14ac:dyDescent="0.2">
      <c r="A13" s="118" t="s">
        <v>105</v>
      </c>
      <c r="B13" s="119" t="s">
        <v>106</v>
      </c>
      <c r="C13" s="113">
        <v>54.705755719513867</v>
      </c>
      <c r="D13" s="115">
        <v>83859</v>
      </c>
      <c r="E13" s="114">
        <v>84329</v>
      </c>
      <c r="F13" s="114">
        <v>85202</v>
      </c>
      <c r="G13" s="114">
        <v>84169</v>
      </c>
      <c r="H13" s="140">
        <v>84001</v>
      </c>
      <c r="I13" s="115">
        <v>-142</v>
      </c>
      <c r="J13" s="116">
        <v>-0.16904560659992143</v>
      </c>
    </row>
    <row r="14" spans="1:15" s="110" customFormat="1" ht="12" customHeight="1" x14ac:dyDescent="0.2">
      <c r="A14" s="118"/>
      <c r="B14" s="119" t="s">
        <v>107</v>
      </c>
      <c r="C14" s="113">
        <v>45.294244280486133</v>
      </c>
      <c r="D14" s="115">
        <v>69432</v>
      </c>
      <c r="E14" s="114">
        <v>69709</v>
      </c>
      <c r="F14" s="114">
        <v>69823</v>
      </c>
      <c r="G14" s="114">
        <v>69126</v>
      </c>
      <c r="H14" s="140">
        <v>69024</v>
      </c>
      <c r="I14" s="115">
        <v>408</v>
      </c>
      <c r="J14" s="116">
        <v>0.59109874826147424</v>
      </c>
    </row>
    <row r="15" spans="1:15" s="110" customFormat="1" ht="12" customHeight="1" x14ac:dyDescent="0.2">
      <c r="A15" s="118" t="s">
        <v>105</v>
      </c>
      <c r="B15" s="121" t="s">
        <v>108</v>
      </c>
      <c r="C15" s="113">
        <v>10.96672342146636</v>
      </c>
      <c r="D15" s="115">
        <v>16811</v>
      </c>
      <c r="E15" s="114">
        <v>17404</v>
      </c>
      <c r="F15" s="114">
        <v>17780</v>
      </c>
      <c r="G15" s="114">
        <v>16611</v>
      </c>
      <c r="H15" s="140">
        <v>17040</v>
      </c>
      <c r="I15" s="115">
        <v>-229</v>
      </c>
      <c r="J15" s="116">
        <v>-1.3438967136150235</v>
      </c>
    </row>
    <row r="16" spans="1:15" s="110" customFormat="1" ht="12" customHeight="1" x14ac:dyDescent="0.2">
      <c r="A16" s="118"/>
      <c r="B16" s="121" t="s">
        <v>109</v>
      </c>
      <c r="C16" s="113">
        <v>66.761910353510643</v>
      </c>
      <c r="D16" s="115">
        <v>102340</v>
      </c>
      <c r="E16" s="114">
        <v>102819</v>
      </c>
      <c r="F16" s="114">
        <v>103662</v>
      </c>
      <c r="G16" s="114">
        <v>103541</v>
      </c>
      <c r="H16" s="140">
        <v>103449</v>
      </c>
      <c r="I16" s="115">
        <v>-1109</v>
      </c>
      <c r="J16" s="116">
        <v>-1.0720258291525293</v>
      </c>
    </row>
    <row r="17" spans="1:10" s="110" customFormat="1" ht="12" customHeight="1" x14ac:dyDescent="0.2">
      <c r="A17" s="118"/>
      <c r="B17" s="121" t="s">
        <v>110</v>
      </c>
      <c r="C17" s="113">
        <v>20.935345193129407</v>
      </c>
      <c r="D17" s="115">
        <v>32092</v>
      </c>
      <c r="E17" s="114">
        <v>31748</v>
      </c>
      <c r="F17" s="114">
        <v>31540</v>
      </c>
      <c r="G17" s="114">
        <v>31140</v>
      </c>
      <c r="H17" s="140">
        <v>30608</v>
      </c>
      <c r="I17" s="115">
        <v>1484</v>
      </c>
      <c r="J17" s="116">
        <v>4.8484056455828544</v>
      </c>
    </row>
    <row r="18" spans="1:10" s="110" customFormat="1" ht="12" customHeight="1" x14ac:dyDescent="0.2">
      <c r="A18" s="120"/>
      <c r="B18" s="121" t="s">
        <v>111</v>
      </c>
      <c r="C18" s="113">
        <v>1.3360210318935881</v>
      </c>
      <c r="D18" s="115">
        <v>2048</v>
      </c>
      <c r="E18" s="114">
        <v>2067</v>
      </c>
      <c r="F18" s="114">
        <v>2043</v>
      </c>
      <c r="G18" s="114">
        <v>2003</v>
      </c>
      <c r="H18" s="140">
        <v>1928</v>
      </c>
      <c r="I18" s="115">
        <v>120</v>
      </c>
      <c r="J18" s="116">
        <v>6.2240663900414939</v>
      </c>
    </row>
    <row r="19" spans="1:10" s="110" customFormat="1" ht="12" customHeight="1" x14ac:dyDescent="0.2">
      <c r="A19" s="120"/>
      <c r="B19" s="121" t="s">
        <v>112</v>
      </c>
      <c r="C19" s="113">
        <v>0.39793595188236752</v>
      </c>
      <c r="D19" s="115">
        <v>610</v>
      </c>
      <c r="E19" s="114">
        <v>602</v>
      </c>
      <c r="F19" s="114">
        <v>617</v>
      </c>
      <c r="G19" s="114">
        <v>531</v>
      </c>
      <c r="H19" s="140">
        <v>502</v>
      </c>
      <c r="I19" s="115">
        <v>108</v>
      </c>
      <c r="J19" s="116">
        <v>21.513944223107568</v>
      </c>
    </row>
    <row r="20" spans="1:10" s="110" customFormat="1" ht="12" customHeight="1" x14ac:dyDescent="0.2">
      <c r="A20" s="118" t="s">
        <v>113</v>
      </c>
      <c r="B20" s="119" t="s">
        <v>181</v>
      </c>
      <c r="C20" s="113">
        <v>72.671585415973539</v>
      </c>
      <c r="D20" s="115">
        <v>111399</v>
      </c>
      <c r="E20" s="114">
        <v>112098</v>
      </c>
      <c r="F20" s="114">
        <v>113387</v>
      </c>
      <c r="G20" s="114">
        <v>111887</v>
      </c>
      <c r="H20" s="140">
        <v>111950</v>
      </c>
      <c r="I20" s="115">
        <v>-551</v>
      </c>
      <c r="J20" s="116">
        <v>-0.49218401071907103</v>
      </c>
    </row>
    <row r="21" spans="1:10" s="110" customFormat="1" ht="12" customHeight="1" x14ac:dyDescent="0.2">
      <c r="A21" s="118"/>
      <c r="B21" s="119" t="s">
        <v>182</v>
      </c>
      <c r="C21" s="113">
        <v>27.328414584026458</v>
      </c>
      <c r="D21" s="115">
        <v>41892</v>
      </c>
      <c r="E21" s="114">
        <v>41940</v>
      </c>
      <c r="F21" s="114">
        <v>41638</v>
      </c>
      <c r="G21" s="114">
        <v>41408</v>
      </c>
      <c r="H21" s="140">
        <v>41075</v>
      </c>
      <c r="I21" s="115">
        <v>817</v>
      </c>
      <c r="J21" s="116">
        <v>1.9890444309190505</v>
      </c>
    </row>
    <row r="22" spans="1:10" s="110" customFormat="1" ht="12" customHeight="1" x14ac:dyDescent="0.2">
      <c r="A22" s="118" t="s">
        <v>113</v>
      </c>
      <c r="B22" s="119" t="s">
        <v>116</v>
      </c>
      <c r="C22" s="113">
        <v>80.067322934810264</v>
      </c>
      <c r="D22" s="115">
        <v>122736</v>
      </c>
      <c r="E22" s="114">
        <v>123703</v>
      </c>
      <c r="F22" s="114">
        <v>124242</v>
      </c>
      <c r="G22" s="114">
        <v>122992</v>
      </c>
      <c r="H22" s="140">
        <v>123136</v>
      </c>
      <c r="I22" s="115">
        <v>-400</v>
      </c>
      <c r="J22" s="116">
        <v>-0.32484407484407485</v>
      </c>
    </row>
    <row r="23" spans="1:10" s="110" customFormat="1" ht="12" customHeight="1" x14ac:dyDescent="0.2">
      <c r="A23" s="118"/>
      <c r="B23" s="119" t="s">
        <v>117</v>
      </c>
      <c r="C23" s="113">
        <v>19.879836389611913</v>
      </c>
      <c r="D23" s="115">
        <v>30474</v>
      </c>
      <c r="E23" s="114">
        <v>30263</v>
      </c>
      <c r="F23" s="114">
        <v>30710</v>
      </c>
      <c r="G23" s="114">
        <v>30219</v>
      </c>
      <c r="H23" s="140">
        <v>29803</v>
      </c>
      <c r="I23" s="115">
        <v>671</v>
      </c>
      <c r="J23" s="116">
        <v>2.2514511961883032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181238</v>
      </c>
      <c r="E64" s="236">
        <v>181815</v>
      </c>
      <c r="F64" s="236">
        <v>182658</v>
      </c>
      <c r="G64" s="236">
        <v>180642</v>
      </c>
      <c r="H64" s="140">
        <v>180284</v>
      </c>
      <c r="I64" s="115">
        <v>954</v>
      </c>
      <c r="J64" s="116">
        <v>0.52916509507221943</v>
      </c>
    </row>
    <row r="65" spans="1:12" s="110" customFormat="1" ht="12" customHeight="1" x14ac:dyDescent="0.2">
      <c r="A65" s="118" t="s">
        <v>105</v>
      </c>
      <c r="B65" s="119" t="s">
        <v>106</v>
      </c>
      <c r="C65" s="113">
        <v>54.488573036559664</v>
      </c>
      <c r="D65" s="235">
        <v>98754</v>
      </c>
      <c r="E65" s="236">
        <v>99068</v>
      </c>
      <c r="F65" s="236">
        <v>99868</v>
      </c>
      <c r="G65" s="236">
        <v>98813</v>
      </c>
      <c r="H65" s="140">
        <v>98548</v>
      </c>
      <c r="I65" s="115">
        <v>206</v>
      </c>
      <c r="J65" s="116">
        <v>0.20903519097292689</v>
      </c>
    </row>
    <row r="66" spans="1:12" s="110" customFormat="1" ht="12" customHeight="1" x14ac:dyDescent="0.2">
      <c r="A66" s="118"/>
      <c r="B66" s="119" t="s">
        <v>107</v>
      </c>
      <c r="C66" s="113">
        <v>45.511426963440336</v>
      </c>
      <c r="D66" s="235">
        <v>82484</v>
      </c>
      <c r="E66" s="236">
        <v>82747</v>
      </c>
      <c r="F66" s="236">
        <v>82790</v>
      </c>
      <c r="G66" s="236">
        <v>81829</v>
      </c>
      <c r="H66" s="140">
        <v>81736</v>
      </c>
      <c r="I66" s="115">
        <v>748</v>
      </c>
      <c r="J66" s="116">
        <v>0.91514143094841927</v>
      </c>
    </row>
    <row r="67" spans="1:12" s="110" customFormat="1" ht="12" customHeight="1" x14ac:dyDescent="0.2">
      <c r="A67" s="118" t="s">
        <v>105</v>
      </c>
      <c r="B67" s="121" t="s">
        <v>108</v>
      </c>
      <c r="C67" s="113">
        <v>10.613116454606649</v>
      </c>
      <c r="D67" s="235">
        <v>19235</v>
      </c>
      <c r="E67" s="236">
        <v>20028</v>
      </c>
      <c r="F67" s="236">
        <v>20324</v>
      </c>
      <c r="G67" s="236">
        <v>19114</v>
      </c>
      <c r="H67" s="140">
        <v>19544</v>
      </c>
      <c r="I67" s="115">
        <v>-309</v>
      </c>
      <c r="J67" s="116">
        <v>-1.5810478919361441</v>
      </c>
    </row>
    <row r="68" spans="1:12" s="110" customFormat="1" ht="12" customHeight="1" x14ac:dyDescent="0.2">
      <c r="A68" s="118"/>
      <c r="B68" s="121" t="s">
        <v>109</v>
      </c>
      <c r="C68" s="113">
        <v>67.0874761363511</v>
      </c>
      <c r="D68" s="235">
        <v>121588</v>
      </c>
      <c r="E68" s="236">
        <v>121777</v>
      </c>
      <c r="F68" s="236">
        <v>122680</v>
      </c>
      <c r="G68" s="236">
        <v>122486</v>
      </c>
      <c r="H68" s="140">
        <v>122358</v>
      </c>
      <c r="I68" s="115">
        <v>-770</v>
      </c>
      <c r="J68" s="116">
        <v>-0.62930090390493465</v>
      </c>
    </row>
    <row r="69" spans="1:12" s="110" customFormat="1" ht="12" customHeight="1" x14ac:dyDescent="0.2">
      <c r="A69" s="118"/>
      <c r="B69" s="121" t="s">
        <v>110</v>
      </c>
      <c r="C69" s="113">
        <v>21.067877597413347</v>
      </c>
      <c r="D69" s="235">
        <v>38183</v>
      </c>
      <c r="E69" s="236">
        <v>37753</v>
      </c>
      <c r="F69" s="236">
        <v>37443</v>
      </c>
      <c r="G69" s="236">
        <v>36900</v>
      </c>
      <c r="H69" s="140">
        <v>36342</v>
      </c>
      <c r="I69" s="115">
        <v>1841</v>
      </c>
      <c r="J69" s="116">
        <v>5.0657641296571461</v>
      </c>
    </row>
    <row r="70" spans="1:12" s="110" customFormat="1" ht="12" customHeight="1" x14ac:dyDescent="0.2">
      <c r="A70" s="120"/>
      <c r="B70" s="121" t="s">
        <v>111</v>
      </c>
      <c r="C70" s="113">
        <v>1.231529811628908</v>
      </c>
      <c r="D70" s="235">
        <v>2232</v>
      </c>
      <c r="E70" s="236">
        <v>2257</v>
      </c>
      <c r="F70" s="236">
        <v>2211</v>
      </c>
      <c r="G70" s="236">
        <v>2142</v>
      </c>
      <c r="H70" s="140">
        <v>2040</v>
      </c>
      <c r="I70" s="115">
        <v>192</v>
      </c>
      <c r="J70" s="116">
        <v>9.4117647058823533</v>
      </c>
    </row>
    <row r="71" spans="1:12" s="110" customFormat="1" ht="12" customHeight="1" x14ac:dyDescent="0.2">
      <c r="A71" s="120"/>
      <c r="B71" s="121" t="s">
        <v>112</v>
      </c>
      <c r="C71" s="113">
        <v>0.37188669042915945</v>
      </c>
      <c r="D71" s="235">
        <v>674</v>
      </c>
      <c r="E71" s="236">
        <v>700</v>
      </c>
      <c r="F71" s="236">
        <v>708</v>
      </c>
      <c r="G71" s="236">
        <v>588</v>
      </c>
      <c r="H71" s="140">
        <v>536</v>
      </c>
      <c r="I71" s="115">
        <v>138</v>
      </c>
      <c r="J71" s="116">
        <v>25.746268656716417</v>
      </c>
    </row>
    <row r="72" spans="1:12" s="110" customFormat="1" ht="12" customHeight="1" x14ac:dyDescent="0.2">
      <c r="A72" s="118" t="s">
        <v>113</v>
      </c>
      <c r="B72" s="119" t="s">
        <v>181</v>
      </c>
      <c r="C72" s="113">
        <v>73.852061929617406</v>
      </c>
      <c r="D72" s="235">
        <v>133848</v>
      </c>
      <c r="E72" s="236">
        <v>134366</v>
      </c>
      <c r="F72" s="236">
        <v>135615</v>
      </c>
      <c r="G72" s="236">
        <v>133972</v>
      </c>
      <c r="H72" s="140">
        <v>133995</v>
      </c>
      <c r="I72" s="115">
        <v>-147</v>
      </c>
      <c r="J72" s="116">
        <v>-0.10970558602932945</v>
      </c>
    </row>
    <row r="73" spans="1:12" s="110" customFormat="1" ht="12" customHeight="1" x14ac:dyDescent="0.2">
      <c r="A73" s="118"/>
      <c r="B73" s="119" t="s">
        <v>182</v>
      </c>
      <c r="C73" s="113">
        <v>26.14793807038259</v>
      </c>
      <c r="D73" s="115">
        <v>47390</v>
      </c>
      <c r="E73" s="114">
        <v>47449</v>
      </c>
      <c r="F73" s="114">
        <v>47043</v>
      </c>
      <c r="G73" s="114">
        <v>46670</v>
      </c>
      <c r="H73" s="140">
        <v>46289</v>
      </c>
      <c r="I73" s="115">
        <v>1101</v>
      </c>
      <c r="J73" s="116">
        <v>2.3785348570934781</v>
      </c>
    </row>
    <row r="74" spans="1:12" s="110" customFormat="1" ht="12" customHeight="1" x14ac:dyDescent="0.2">
      <c r="A74" s="118" t="s">
        <v>113</v>
      </c>
      <c r="B74" s="119" t="s">
        <v>116</v>
      </c>
      <c r="C74" s="113">
        <v>82.231099438307638</v>
      </c>
      <c r="D74" s="115">
        <v>149034</v>
      </c>
      <c r="E74" s="114">
        <v>149945</v>
      </c>
      <c r="F74" s="114">
        <v>150471</v>
      </c>
      <c r="G74" s="114">
        <v>148991</v>
      </c>
      <c r="H74" s="140">
        <v>149105</v>
      </c>
      <c r="I74" s="115">
        <v>-71</v>
      </c>
      <c r="J74" s="116">
        <v>-4.7617450789711947E-2</v>
      </c>
    </row>
    <row r="75" spans="1:12" s="110" customFormat="1" ht="12" customHeight="1" x14ac:dyDescent="0.2">
      <c r="A75" s="142"/>
      <c r="B75" s="124" t="s">
        <v>117</v>
      </c>
      <c r="C75" s="125">
        <v>17.717035058872863</v>
      </c>
      <c r="D75" s="143">
        <v>32110</v>
      </c>
      <c r="E75" s="144">
        <v>31782</v>
      </c>
      <c r="F75" s="144">
        <v>32104</v>
      </c>
      <c r="G75" s="144">
        <v>31558</v>
      </c>
      <c r="H75" s="145">
        <v>31085</v>
      </c>
      <c r="I75" s="143">
        <v>1025</v>
      </c>
      <c r="J75" s="146">
        <v>3.2974103265240471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153291</v>
      </c>
      <c r="G11" s="114">
        <v>154038</v>
      </c>
      <c r="H11" s="114">
        <v>155025</v>
      </c>
      <c r="I11" s="114">
        <v>153295</v>
      </c>
      <c r="J11" s="140">
        <v>153025</v>
      </c>
      <c r="K11" s="114">
        <v>266</v>
      </c>
      <c r="L11" s="116">
        <v>0.17382780591406632</v>
      </c>
    </row>
    <row r="12" spans="1:17" s="110" customFormat="1" ht="24.95" customHeight="1" x14ac:dyDescent="0.2">
      <c r="A12" s="604" t="s">
        <v>185</v>
      </c>
      <c r="B12" s="605"/>
      <c r="C12" s="605"/>
      <c r="D12" s="606"/>
      <c r="E12" s="113">
        <v>54.705755719513867</v>
      </c>
      <c r="F12" s="115">
        <v>83859</v>
      </c>
      <c r="G12" s="114">
        <v>84329</v>
      </c>
      <c r="H12" s="114">
        <v>85202</v>
      </c>
      <c r="I12" s="114">
        <v>84169</v>
      </c>
      <c r="J12" s="140">
        <v>84001</v>
      </c>
      <c r="K12" s="114">
        <v>-142</v>
      </c>
      <c r="L12" s="116">
        <v>-0.16904560659992143</v>
      </c>
    </row>
    <row r="13" spans="1:17" s="110" customFormat="1" ht="15" customHeight="1" x14ac:dyDescent="0.2">
      <c r="A13" s="120"/>
      <c r="B13" s="612" t="s">
        <v>107</v>
      </c>
      <c r="C13" s="612"/>
      <c r="E13" s="113">
        <v>45.294244280486133</v>
      </c>
      <c r="F13" s="115">
        <v>69432</v>
      </c>
      <c r="G13" s="114">
        <v>69709</v>
      </c>
      <c r="H13" s="114">
        <v>69823</v>
      </c>
      <c r="I13" s="114">
        <v>69126</v>
      </c>
      <c r="J13" s="140">
        <v>69024</v>
      </c>
      <c r="K13" s="114">
        <v>408</v>
      </c>
      <c r="L13" s="116">
        <v>0.59109874826147424</v>
      </c>
    </row>
    <row r="14" spans="1:17" s="110" customFormat="1" ht="24.95" customHeight="1" x14ac:dyDescent="0.2">
      <c r="A14" s="604" t="s">
        <v>186</v>
      </c>
      <c r="B14" s="605"/>
      <c r="C14" s="605"/>
      <c r="D14" s="606"/>
      <c r="E14" s="113">
        <v>10.96672342146636</v>
      </c>
      <c r="F14" s="115">
        <v>16811</v>
      </c>
      <c r="G14" s="114">
        <v>17404</v>
      </c>
      <c r="H14" s="114">
        <v>17780</v>
      </c>
      <c r="I14" s="114">
        <v>16611</v>
      </c>
      <c r="J14" s="140">
        <v>17040</v>
      </c>
      <c r="K14" s="114">
        <v>-229</v>
      </c>
      <c r="L14" s="116">
        <v>-1.3438967136150235</v>
      </c>
    </row>
    <row r="15" spans="1:17" s="110" customFormat="1" ht="15" customHeight="1" x14ac:dyDescent="0.2">
      <c r="A15" s="120"/>
      <c r="B15" s="119"/>
      <c r="C15" s="258" t="s">
        <v>106</v>
      </c>
      <c r="E15" s="113">
        <v>58.866218547379695</v>
      </c>
      <c r="F15" s="115">
        <v>9896</v>
      </c>
      <c r="G15" s="114">
        <v>10279</v>
      </c>
      <c r="H15" s="114">
        <v>10561</v>
      </c>
      <c r="I15" s="114">
        <v>9841</v>
      </c>
      <c r="J15" s="140">
        <v>10111</v>
      </c>
      <c r="K15" s="114">
        <v>-215</v>
      </c>
      <c r="L15" s="116">
        <v>-2.1263969933735534</v>
      </c>
    </row>
    <row r="16" spans="1:17" s="110" customFormat="1" ht="15" customHeight="1" x14ac:dyDescent="0.2">
      <c r="A16" s="120"/>
      <c r="B16" s="119"/>
      <c r="C16" s="258" t="s">
        <v>107</v>
      </c>
      <c r="E16" s="113">
        <v>41.133781452620305</v>
      </c>
      <c r="F16" s="115">
        <v>6915</v>
      </c>
      <c r="G16" s="114">
        <v>7125</v>
      </c>
      <c r="H16" s="114">
        <v>7219</v>
      </c>
      <c r="I16" s="114">
        <v>6770</v>
      </c>
      <c r="J16" s="140">
        <v>6929</v>
      </c>
      <c r="K16" s="114">
        <v>-14</v>
      </c>
      <c r="L16" s="116">
        <v>-0.20204935777168423</v>
      </c>
    </row>
    <row r="17" spans="1:12" s="110" customFormat="1" ht="15" customHeight="1" x14ac:dyDescent="0.2">
      <c r="A17" s="120"/>
      <c r="B17" s="121" t="s">
        <v>109</v>
      </c>
      <c r="C17" s="258"/>
      <c r="E17" s="113">
        <v>66.761910353510643</v>
      </c>
      <c r="F17" s="115">
        <v>102340</v>
      </c>
      <c r="G17" s="114">
        <v>102819</v>
      </c>
      <c r="H17" s="114">
        <v>103662</v>
      </c>
      <c r="I17" s="114">
        <v>103541</v>
      </c>
      <c r="J17" s="140">
        <v>103449</v>
      </c>
      <c r="K17" s="114">
        <v>-1109</v>
      </c>
      <c r="L17" s="116">
        <v>-1.0720258291525293</v>
      </c>
    </row>
    <row r="18" spans="1:12" s="110" customFormat="1" ht="15" customHeight="1" x14ac:dyDescent="0.2">
      <c r="A18" s="120"/>
      <c r="B18" s="119"/>
      <c r="C18" s="258" t="s">
        <v>106</v>
      </c>
      <c r="E18" s="113">
        <v>54.970685948798121</v>
      </c>
      <c r="F18" s="115">
        <v>56257</v>
      </c>
      <c r="G18" s="114">
        <v>56543</v>
      </c>
      <c r="H18" s="114">
        <v>57255</v>
      </c>
      <c r="I18" s="114">
        <v>57150</v>
      </c>
      <c r="J18" s="140">
        <v>57031</v>
      </c>
      <c r="K18" s="114">
        <v>-774</v>
      </c>
      <c r="L18" s="116">
        <v>-1.3571566341112729</v>
      </c>
    </row>
    <row r="19" spans="1:12" s="110" customFormat="1" ht="15" customHeight="1" x14ac:dyDescent="0.2">
      <c r="A19" s="120"/>
      <c r="B19" s="119"/>
      <c r="C19" s="258" t="s">
        <v>107</v>
      </c>
      <c r="E19" s="113">
        <v>45.029314051201879</v>
      </c>
      <c r="F19" s="115">
        <v>46083</v>
      </c>
      <c r="G19" s="114">
        <v>46276</v>
      </c>
      <c r="H19" s="114">
        <v>46407</v>
      </c>
      <c r="I19" s="114">
        <v>46391</v>
      </c>
      <c r="J19" s="140">
        <v>46418</v>
      </c>
      <c r="K19" s="114">
        <v>-335</v>
      </c>
      <c r="L19" s="116">
        <v>-0.72170278771166363</v>
      </c>
    </row>
    <row r="20" spans="1:12" s="110" customFormat="1" ht="15" customHeight="1" x14ac:dyDescent="0.2">
      <c r="A20" s="120"/>
      <c r="B20" s="121" t="s">
        <v>110</v>
      </c>
      <c r="C20" s="258"/>
      <c r="E20" s="113">
        <v>20.935345193129407</v>
      </c>
      <c r="F20" s="115">
        <v>32092</v>
      </c>
      <c r="G20" s="114">
        <v>31748</v>
      </c>
      <c r="H20" s="114">
        <v>31540</v>
      </c>
      <c r="I20" s="114">
        <v>31140</v>
      </c>
      <c r="J20" s="140">
        <v>30608</v>
      </c>
      <c r="K20" s="114">
        <v>1484</v>
      </c>
      <c r="L20" s="116">
        <v>4.8484056455828544</v>
      </c>
    </row>
    <row r="21" spans="1:12" s="110" customFormat="1" ht="15" customHeight="1" x14ac:dyDescent="0.2">
      <c r="A21" s="120"/>
      <c r="B21" s="119"/>
      <c r="C21" s="258" t="s">
        <v>106</v>
      </c>
      <c r="E21" s="113">
        <v>51.489467780132124</v>
      </c>
      <c r="F21" s="115">
        <v>16524</v>
      </c>
      <c r="G21" s="114">
        <v>16279</v>
      </c>
      <c r="H21" s="114">
        <v>16168</v>
      </c>
      <c r="I21" s="114">
        <v>15991</v>
      </c>
      <c r="J21" s="140">
        <v>15719</v>
      </c>
      <c r="K21" s="114">
        <v>805</v>
      </c>
      <c r="L21" s="116">
        <v>5.1211909154526367</v>
      </c>
    </row>
    <row r="22" spans="1:12" s="110" customFormat="1" ht="15" customHeight="1" x14ac:dyDescent="0.2">
      <c r="A22" s="120"/>
      <c r="B22" s="119"/>
      <c r="C22" s="258" t="s">
        <v>107</v>
      </c>
      <c r="E22" s="113">
        <v>48.510532219867876</v>
      </c>
      <c r="F22" s="115">
        <v>15568</v>
      </c>
      <c r="G22" s="114">
        <v>15469</v>
      </c>
      <c r="H22" s="114">
        <v>15372</v>
      </c>
      <c r="I22" s="114">
        <v>15149</v>
      </c>
      <c r="J22" s="140">
        <v>14889</v>
      </c>
      <c r="K22" s="114">
        <v>679</v>
      </c>
      <c r="L22" s="116">
        <v>4.5604137282557593</v>
      </c>
    </row>
    <row r="23" spans="1:12" s="110" customFormat="1" ht="15" customHeight="1" x14ac:dyDescent="0.2">
      <c r="A23" s="120"/>
      <c r="B23" s="121" t="s">
        <v>111</v>
      </c>
      <c r="C23" s="258"/>
      <c r="E23" s="113">
        <v>1.3360210318935881</v>
      </c>
      <c r="F23" s="115">
        <v>2048</v>
      </c>
      <c r="G23" s="114">
        <v>2067</v>
      </c>
      <c r="H23" s="114">
        <v>2043</v>
      </c>
      <c r="I23" s="114">
        <v>2003</v>
      </c>
      <c r="J23" s="140">
        <v>1928</v>
      </c>
      <c r="K23" s="114">
        <v>120</v>
      </c>
      <c r="L23" s="116">
        <v>6.2240663900414939</v>
      </c>
    </row>
    <row r="24" spans="1:12" s="110" customFormat="1" ht="15" customHeight="1" x14ac:dyDescent="0.2">
      <c r="A24" s="120"/>
      <c r="B24" s="119"/>
      <c r="C24" s="258" t="s">
        <v>106</v>
      </c>
      <c r="E24" s="113">
        <v>57.71484375</v>
      </c>
      <c r="F24" s="115">
        <v>1182</v>
      </c>
      <c r="G24" s="114">
        <v>1228</v>
      </c>
      <c r="H24" s="114">
        <v>1218</v>
      </c>
      <c r="I24" s="114">
        <v>1187</v>
      </c>
      <c r="J24" s="140">
        <v>1140</v>
      </c>
      <c r="K24" s="114">
        <v>42</v>
      </c>
      <c r="L24" s="116">
        <v>3.6842105263157894</v>
      </c>
    </row>
    <row r="25" spans="1:12" s="110" customFormat="1" ht="15" customHeight="1" x14ac:dyDescent="0.2">
      <c r="A25" s="120"/>
      <c r="B25" s="119"/>
      <c r="C25" s="258" t="s">
        <v>107</v>
      </c>
      <c r="E25" s="113">
        <v>42.28515625</v>
      </c>
      <c r="F25" s="115">
        <v>866</v>
      </c>
      <c r="G25" s="114">
        <v>839</v>
      </c>
      <c r="H25" s="114">
        <v>825</v>
      </c>
      <c r="I25" s="114">
        <v>816</v>
      </c>
      <c r="J25" s="140">
        <v>788</v>
      </c>
      <c r="K25" s="114">
        <v>78</v>
      </c>
      <c r="L25" s="116">
        <v>9.8984771573604053</v>
      </c>
    </row>
    <row r="26" spans="1:12" s="110" customFormat="1" ht="15" customHeight="1" x14ac:dyDescent="0.2">
      <c r="A26" s="120"/>
      <c r="C26" s="121" t="s">
        <v>187</v>
      </c>
      <c r="D26" s="110" t="s">
        <v>188</v>
      </c>
      <c r="E26" s="113">
        <v>0.39793595188236752</v>
      </c>
      <c r="F26" s="115">
        <v>610</v>
      </c>
      <c r="G26" s="114">
        <v>602</v>
      </c>
      <c r="H26" s="114">
        <v>617</v>
      </c>
      <c r="I26" s="114">
        <v>531</v>
      </c>
      <c r="J26" s="140">
        <v>502</v>
      </c>
      <c r="K26" s="114">
        <v>108</v>
      </c>
      <c r="L26" s="116">
        <v>21.513944223107568</v>
      </c>
    </row>
    <row r="27" spans="1:12" s="110" customFormat="1" ht="15" customHeight="1" x14ac:dyDescent="0.2">
      <c r="A27" s="120"/>
      <c r="B27" s="119"/>
      <c r="D27" s="259" t="s">
        <v>106</v>
      </c>
      <c r="E27" s="113">
        <v>50.327868852459019</v>
      </c>
      <c r="F27" s="115">
        <v>307</v>
      </c>
      <c r="G27" s="114">
        <v>316</v>
      </c>
      <c r="H27" s="114">
        <v>323</v>
      </c>
      <c r="I27" s="114">
        <v>283</v>
      </c>
      <c r="J27" s="140">
        <v>266</v>
      </c>
      <c r="K27" s="114">
        <v>41</v>
      </c>
      <c r="L27" s="116">
        <v>15.413533834586467</v>
      </c>
    </row>
    <row r="28" spans="1:12" s="110" customFormat="1" ht="15" customHeight="1" x14ac:dyDescent="0.2">
      <c r="A28" s="120"/>
      <c r="B28" s="119"/>
      <c r="D28" s="259" t="s">
        <v>107</v>
      </c>
      <c r="E28" s="113">
        <v>49.672131147540981</v>
      </c>
      <c r="F28" s="115">
        <v>303</v>
      </c>
      <c r="G28" s="114">
        <v>286</v>
      </c>
      <c r="H28" s="114">
        <v>294</v>
      </c>
      <c r="I28" s="114">
        <v>248</v>
      </c>
      <c r="J28" s="140">
        <v>236</v>
      </c>
      <c r="K28" s="114">
        <v>67</v>
      </c>
      <c r="L28" s="116">
        <v>28.389830508474578</v>
      </c>
    </row>
    <row r="29" spans="1:12" s="110" customFormat="1" ht="24.95" customHeight="1" x14ac:dyDescent="0.2">
      <c r="A29" s="604" t="s">
        <v>189</v>
      </c>
      <c r="B29" s="605"/>
      <c r="C29" s="605"/>
      <c r="D29" s="606"/>
      <c r="E29" s="113">
        <v>80.067322934810264</v>
      </c>
      <c r="F29" s="115">
        <v>122736</v>
      </c>
      <c r="G29" s="114">
        <v>123703</v>
      </c>
      <c r="H29" s="114">
        <v>124242</v>
      </c>
      <c r="I29" s="114">
        <v>122992</v>
      </c>
      <c r="J29" s="140">
        <v>123136</v>
      </c>
      <c r="K29" s="114">
        <v>-400</v>
      </c>
      <c r="L29" s="116">
        <v>-0.32484407484407485</v>
      </c>
    </row>
    <row r="30" spans="1:12" s="110" customFormat="1" ht="15" customHeight="1" x14ac:dyDescent="0.2">
      <c r="A30" s="120"/>
      <c r="B30" s="119"/>
      <c r="C30" s="258" t="s">
        <v>106</v>
      </c>
      <c r="E30" s="113">
        <v>52.973862599400341</v>
      </c>
      <c r="F30" s="115">
        <v>65018</v>
      </c>
      <c r="G30" s="114">
        <v>65608</v>
      </c>
      <c r="H30" s="114">
        <v>66048</v>
      </c>
      <c r="I30" s="114">
        <v>65379</v>
      </c>
      <c r="J30" s="140">
        <v>65469</v>
      </c>
      <c r="K30" s="114">
        <v>-451</v>
      </c>
      <c r="L30" s="116">
        <v>-0.68887565107149951</v>
      </c>
    </row>
    <row r="31" spans="1:12" s="110" customFormat="1" ht="15" customHeight="1" x14ac:dyDescent="0.2">
      <c r="A31" s="120"/>
      <c r="B31" s="119"/>
      <c r="C31" s="258" t="s">
        <v>107</v>
      </c>
      <c r="E31" s="113">
        <v>47.026137400599659</v>
      </c>
      <c r="F31" s="115">
        <v>57718</v>
      </c>
      <c r="G31" s="114">
        <v>58095</v>
      </c>
      <c r="H31" s="114">
        <v>58194</v>
      </c>
      <c r="I31" s="114">
        <v>57613</v>
      </c>
      <c r="J31" s="140">
        <v>57667</v>
      </c>
      <c r="K31" s="114">
        <v>51</v>
      </c>
      <c r="L31" s="116">
        <v>8.8438795151473112E-2</v>
      </c>
    </row>
    <row r="32" spans="1:12" s="110" customFormat="1" ht="15" customHeight="1" x14ac:dyDescent="0.2">
      <c r="A32" s="120"/>
      <c r="B32" s="119" t="s">
        <v>117</v>
      </c>
      <c r="C32" s="258"/>
      <c r="E32" s="113">
        <v>19.879836389611913</v>
      </c>
      <c r="F32" s="115">
        <v>30474</v>
      </c>
      <c r="G32" s="114">
        <v>30263</v>
      </c>
      <c r="H32" s="114">
        <v>30710</v>
      </c>
      <c r="I32" s="114">
        <v>30219</v>
      </c>
      <c r="J32" s="140">
        <v>29803</v>
      </c>
      <c r="K32" s="114">
        <v>671</v>
      </c>
      <c r="L32" s="116">
        <v>2.2514511961883032</v>
      </c>
    </row>
    <row r="33" spans="1:12" s="110" customFormat="1" ht="15" customHeight="1" x14ac:dyDescent="0.2">
      <c r="A33" s="120"/>
      <c r="B33" s="119"/>
      <c r="C33" s="258" t="s">
        <v>106</v>
      </c>
      <c r="E33" s="113">
        <v>61.64927479162565</v>
      </c>
      <c r="F33" s="115">
        <v>18787</v>
      </c>
      <c r="G33" s="114">
        <v>18672</v>
      </c>
      <c r="H33" s="114">
        <v>19103</v>
      </c>
      <c r="I33" s="114">
        <v>18733</v>
      </c>
      <c r="J33" s="140">
        <v>18474</v>
      </c>
      <c r="K33" s="114">
        <v>313</v>
      </c>
      <c r="L33" s="116">
        <v>1.694273032369817</v>
      </c>
    </row>
    <row r="34" spans="1:12" s="110" customFormat="1" ht="15" customHeight="1" x14ac:dyDescent="0.2">
      <c r="A34" s="120"/>
      <c r="B34" s="119"/>
      <c r="C34" s="258" t="s">
        <v>107</v>
      </c>
      <c r="E34" s="113">
        <v>38.35072520837435</v>
      </c>
      <c r="F34" s="115">
        <v>11687</v>
      </c>
      <c r="G34" s="114">
        <v>11591</v>
      </c>
      <c r="H34" s="114">
        <v>11607</v>
      </c>
      <c r="I34" s="114">
        <v>11486</v>
      </c>
      <c r="J34" s="140">
        <v>11329</v>
      </c>
      <c r="K34" s="114">
        <v>358</v>
      </c>
      <c r="L34" s="116">
        <v>3.1600317768558566</v>
      </c>
    </row>
    <row r="35" spans="1:12" s="110" customFormat="1" ht="24.95" customHeight="1" x14ac:dyDescent="0.2">
      <c r="A35" s="604" t="s">
        <v>190</v>
      </c>
      <c r="B35" s="605"/>
      <c r="C35" s="605"/>
      <c r="D35" s="606"/>
      <c r="E35" s="113">
        <v>72.671585415973539</v>
      </c>
      <c r="F35" s="115">
        <v>111399</v>
      </c>
      <c r="G35" s="114">
        <v>112098</v>
      </c>
      <c r="H35" s="114">
        <v>113387</v>
      </c>
      <c r="I35" s="114">
        <v>111887</v>
      </c>
      <c r="J35" s="140">
        <v>111950</v>
      </c>
      <c r="K35" s="114">
        <v>-551</v>
      </c>
      <c r="L35" s="116">
        <v>-0.49218401071907103</v>
      </c>
    </row>
    <row r="36" spans="1:12" s="110" customFormat="1" ht="15" customHeight="1" x14ac:dyDescent="0.2">
      <c r="A36" s="120"/>
      <c r="B36" s="119"/>
      <c r="C36" s="258" t="s">
        <v>106</v>
      </c>
      <c r="E36" s="113">
        <v>68.647833463496085</v>
      </c>
      <c r="F36" s="115">
        <v>76473</v>
      </c>
      <c r="G36" s="114">
        <v>76874</v>
      </c>
      <c r="H36" s="114">
        <v>77807</v>
      </c>
      <c r="I36" s="114">
        <v>76921</v>
      </c>
      <c r="J36" s="140">
        <v>76958</v>
      </c>
      <c r="K36" s="114">
        <v>-485</v>
      </c>
      <c r="L36" s="116">
        <v>-0.63021388289716473</v>
      </c>
    </row>
    <row r="37" spans="1:12" s="110" customFormat="1" ht="15" customHeight="1" x14ac:dyDescent="0.2">
      <c r="A37" s="120"/>
      <c r="B37" s="119"/>
      <c r="C37" s="258" t="s">
        <v>107</v>
      </c>
      <c r="E37" s="113">
        <v>31.352166536503919</v>
      </c>
      <c r="F37" s="115">
        <v>34926</v>
      </c>
      <c r="G37" s="114">
        <v>35224</v>
      </c>
      <c r="H37" s="114">
        <v>35580</v>
      </c>
      <c r="I37" s="114">
        <v>34966</v>
      </c>
      <c r="J37" s="140">
        <v>34992</v>
      </c>
      <c r="K37" s="114">
        <v>-66</v>
      </c>
      <c r="L37" s="116">
        <v>-0.18861454046639231</v>
      </c>
    </row>
    <row r="38" spans="1:12" s="110" customFormat="1" ht="15" customHeight="1" x14ac:dyDescent="0.2">
      <c r="A38" s="120"/>
      <c r="B38" s="119" t="s">
        <v>182</v>
      </c>
      <c r="C38" s="258"/>
      <c r="E38" s="113">
        <v>27.328414584026458</v>
      </c>
      <c r="F38" s="115">
        <v>41892</v>
      </c>
      <c r="G38" s="114">
        <v>41940</v>
      </c>
      <c r="H38" s="114">
        <v>41638</v>
      </c>
      <c r="I38" s="114">
        <v>41408</v>
      </c>
      <c r="J38" s="140">
        <v>41075</v>
      </c>
      <c r="K38" s="114">
        <v>817</v>
      </c>
      <c r="L38" s="116">
        <v>1.9890444309190505</v>
      </c>
    </row>
    <row r="39" spans="1:12" s="110" customFormat="1" ht="15" customHeight="1" x14ac:dyDescent="0.2">
      <c r="A39" s="120"/>
      <c r="B39" s="119"/>
      <c r="C39" s="258" t="s">
        <v>106</v>
      </c>
      <c r="E39" s="113">
        <v>17.631051274706387</v>
      </c>
      <c r="F39" s="115">
        <v>7386</v>
      </c>
      <c r="G39" s="114">
        <v>7455</v>
      </c>
      <c r="H39" s="114">
        <v>7395</v>
      </c>
      <c r="I39" s="114">
        <v>7248</v>
      </c>
      <c r="J39" s="140">
        <v>7043</v>
      </c>
      <c r="K39" s="114">
        <v>343</v>
      </c>
      <c r="L39" s="116">
        <v>4.8700837711202611</v>
      </c>
    </row>
    <row r="40" spans="1:12" s="110" customFormat="1" ht="15" customHeight="1" x14ac:dyDescent="0.2">
      <c r="A40" s="120"/>
      <c r="B40" s="119"/>
      <c r="C40" s="258" t="s">
        <v>107</v>
      </c>
      <c r="E40" s="113">
        <v>82.368948725293606</v>
      </c>
      <c r="F40" s="115">
        <v>34506</v>
      </c>
      <c r="G40" s="114">
        <v>34485</v>
      </c>
      <c r="H40" s="114">
        <v>34243</v>
      </c>
      <c r="I40" s="114">
        <v>34160</v>
      </c>
      <c r="J40" s="140">
        <v>34032</v>
      </c>
      <c r="K40" s="114">
        <v>474</v>
      </c>
      <c r="L40" s="116">
        <v>1.3928067700987306</v>
      </c>
    </row>
    <row r="41" spans="1:12" s="110" customFormat="1" ht="24.75" customHeight="1" x14ac:dyDescent="0.2">
      <c r="A41" s="604" t="s">
        <v>519</v>
      </c>
      <c r="B41" s="605"/>
      <c r="C41" s="605"/>
      <c r="D41" s="606"/>
      <c r="E41" s="113">
        <v>5.0166024097957482</v>
      </c>
      <c r="F41" s="115">
        <v>7690</v>
      </c>
      <c r="G41" s="114">
        <v>8514</v>
      </c>
      <c r="H41" s="114">
        <v>8487</v>
      </c>
      <c r="I41" s="114">
        <v>7312</v>
      </c>
      <c r="J41" s="140">
        <v>7516</v>
      </c>
      <c r="K41" s="114">
        <v>174</v>
      </c>
      <c r="L41" s="116">
        <v>2.3150612027674295</v>
      </c>
    </row>
    <row r="42" spans="1:12" s="110" customFormat="1" ht="15" customHeight="1" x14ac:dyDescent="0.2">
      <c r="A42" s="120"/>
      <c r="B42" s="119"/>
      <c r="C42" s="258" t="s">
        <v>106</v>
      </c>
      <c r="E42" s="113">
        <v>59.648894668400523</v>
      </c>
      <c r="F42" s="115">
        <v>4587</v>
      </c>
      <c r="G42" s="114">
        <v>5160</v>
      </c>
      <c r="H42" s="114">
        <v>5126</v>
      </c>
      <c r="I42" s="114">
        <v>4302</v>
      </c>
      <c r="J42" s="140">
        <v>4447</v>
      </c>
      <c r="K42" s="114">
        <v>140</v>
      </c>
      <c r="L42" s="116">
        <v>3.1481897908702496</v>
      </c>
    </row>
    <row r="43" spans="1:12" s="110" customFormat="1" ht="15" customHeight="1" x14ac:dyDescent="0.2">
      <c r="A43" s="123"/>
      <c r="B43" s="124"/>
      <c r="C43" s="260" t="s">
        <v>107</v>
      </c>
      <c r="D43" s="261"/>
      <c r="E43" s="125">
        <v>40.351105331599477</v>
      </c>
      <c r="F43" s="143">
        <v>3103</v>
      </c>
      <c r="G43" s="144">
        <v>3354</v>
      </c>
      <c r="H43" s="144">
        <v>3361</v>
      </c>
      <c r="I43" s="144">
        <v>3010</v>
      </c>
      <c r="J43" s="145">
        <v>3069</v>
      </c>
      <c r="K43" s="144">
        <v>34</v>
      </c>
      <c r="L43" s="146">
        <v>1.1078527207559465</v>
      </c>
    </row>
    <row r="44" spans="1:12" s="110" customFormat="1" ht="45.75" customHeight="1" x14ac:dyDescent="0.2">
      <c r="A44" s="604" t="s">
        <v>191</v>
      </c>
      <c r="B44" s="605"/>
      <c r="C44" s="605"/>
      <c r="D44" s="606"/>
      <c r="E44" s="113">
        <v>1.6113144281138487</v>
      </c>
      <c r="F44" s="115">
        <v>2470</v>
      </c>
      <c r="G44" s="114">
        <v>2378</v>
      </c>
      <c r="H44" s="114">
        <v>2384</v>
      </c>
      <c r="I44" s="114">
        <v>2307</v>
      </c>
      <c r="J44" s="140">
        <v>2340</v>
      </c>
      <c r="K44" s="114">
        <v>130</v>
      </c>
      <c r="L44" s="116">
        <v>5.5555555555555554</v>
      </c>
    </row>
    <row r="45" spans="1:12" s="110" customFormat="1" ht="15" customHeight="1" x14ac:dyDescent="0.2">
      <c r="A45" s="120"/>
      <c r="B45" s="119"/>
      <c r="C45" s="258" t="s">
        <v>106</v>
      </c>
      <c r="E45" s="113">
        <v>64.493927125506076</v>
      </c>
      <c r="F45" s="115">
        <v>1593</v>
      </c>
      <c r="G45" s="114">
        <v>1526</v>
      </c>
      <c r="H45" s="114">
        <v>1535</v>
      </c>
      <c r="I45" s="114">
        <v>1481</v>
      </c>
      <c r="J45" s="140">
        <v>1505</v>
      </c>
      <c r="K45" s="114">
        <v>88</v>
      </c>
      <c r="L45" s="116">
        <v>5.8471760797342194</v>
      </c>
    </row>
    <row r="46" spans="1:12" s="110" customFormat="1" ht="15" customHeight="1" x14ac:dyDescent="0.2">
      <c r="A46" s="123"/>
      <c r="B46" s="124"/>
      <c r="C46" s="260" t="s">
        <v>107</v>
      </c>
      <c r="D46" s="261"/>
      <c r="E46" s="125">
        <v>35.506072874493924</v>
      </c>
      <c r="F46" s="143">
        <v>877</v>
      </c>
      <c r="G46" s="144">
        <v>852</v>
      </c>
      <c r="H46" s="144">
        <v>849</v>
      </c>
      <c r="I46" s="144">
        <v>826</v>
      </c>
      <c r="J46" s="145">
        <v>835</v>
      </c>
      <c r="K46" s="144">
        <v>42</v>
      </c>
      <c r="L46" s="146">
        <v>5.0299401197604787</v>
      </c>
    </row>
    <row r="47" spans="1:12" s="110" customFormat="1" ht="39" customHeight="1" x14ac:dyDescent="0.2">
      <c r="A47" s="604" t="s">
        <v>520</v>
      </c>
      <c r="B47" s="607"/>
      <c r="C47" s="607"/>
      <c r="D47" s="608"/>
      <c r="E47" s="113">
        <v>0.28768812259036736</v>
      </c>
      <c r="F47" s="115">
        <v>441</v>
      </c>
      <c r="G47" s="114">
        <v>474</v>
      </c>
      <c r="H47" s="114">
        <v>422</v>
      </c>
      <c r="I47" s="114">
        <v>426</v>
      </c>
      <c r="J47" s="140">
        <v>457</v>
      </c>
      <c r="K47" s="114">
        <v>-16</v>
      </c>
      <c r="L47" s="116">
        <v>-3.5010940919037199</v>
      </c>
    </row>
    <row r="48" spans="1:12" s="110" customFormat="1" ht="15" customHeight="1" x14ac:dyDescent="0.2">
      <c r="A48" s="120"/>
      <c r="B48" s="119"/>
      <c r="C48" s="258" t="s">
        <v>106</v>
      </c>
      <c r="E48" s="113">
        <v>43.537414965986393</v>
      </c>
      <c r="F48" s="115">
        <v>192</v>
      </c>
      <c r="G48" s="114">
        <v>200</v>
      </c>
      <c r="H48" s="114">
        <v>172</v>
      </c>
      <c r="I48" s="114">
        <v>181</v>
      </c>
      <c r="J48" s="140">
        <v>184</v>
      </c>
      <c r="K48" s="114">
        <v>8</v>
      </c>
      <c r="L48" s="116">
        <v>4.3478260869565215</v>
      </c>
    </row>
    <row r="49" spans="1:12" s="110" customFormat="1" ht="15" customHeight="1" x14ac:dyDescent="0.2">
      <c r="A49" s="123"/>
      <c r="B49" s="124"/>
      <c r="C49" s="260" t="s">
        <v>107</v>
      </c>
      <c r="D49" s="261"/>
      <c r="E49" s="125">
        <v>56.462585034013607</v>
      </c>
      <c r="F49" s="143">
        <v>249</v>
      </c>
      <c r="G49" s="144">
        <v>274</v>
      </c>
      <c r="H49" s="144">
        <v>250</v>
      </c>
      <c r="I49" s="144">
        <v>245</v>
      </c>
      <c r="J49" s="145">
        <v>273</v>
      </c>
      <c r="K49" s="144">
        <v>-24</v>
      </c>
      <c r="L49" s="146">
        <v>-8.791208791208792</v>
      </c>
    </row>
    <row r="50" spans="1:12" s="110" customFormat="1" ht="24.95" customHeight="1" x14ac:dyDescent="0.2">
      <c r="A50" s="609" t="s">
        <v>192</v>
      </c>
      <c r="B50" s="610"/>
      <c r="C50" s="610"/>
      <c r="D50" s="611"/>
      <c r="E50" s="262">
        <v>15.263779347776451</v>
      </c>
      <c r="F50" s="263">
        <v>23398</v>
      </c>
      <c r="G50" s="264">
        <v>24117</v>
      </c>
      <c r="H50" s="264">
        <v>24361</v>
      </c>
      <c r="I50" s="264">
        <v>22912</v>
      </c>
      <c r="J50" s="265">
        <v>23306</v>
      </c>
      <c r="K50" s="263">
        <v>92</v>
      </c>
      <c r="L50" s="266">
        <v>0.39474813352784693</v>
      </c>
    </row>
    <row r="51" spans="1:12" s="110" customFormat="1" ht="15" customHeight="1" x14ac:dyDescent="0.2">
      <c r="A51" s="120"/>
      <c r="B51" s="119"/>
      <c r="C51" s="258" t="s">
        <v>106</v>
      </c>
      <c r="E51" s="113">
        <v>57.257030515428667</v>
      </c>
      <c r="F51" s="115">
        <v>13397</v>
      </c>
      <c r="G51" s="114">
        <v>13784</v>
      </c>
      <c r="H51" s="114">
        <v>13994</v>
      </c>
      <c r="I51" s="114">
        <v>13033</v>
      </c>
      <c r="J51" s="140">
        <v>13182</v>
      </c>
      <c r="K51" s="114">
        <v>215</v>
      </c>
      <c r="L51" s="116">
        <v>1.6310119860415719</v>
      </c>
    </row>
    <row r="52" spans="1:12" s="110" customFormat="1" ht="15" customHeight="1" x14ac:dyDescent="0.2">
      <c r="A52" s="120"/>
      <c r="B52" s="119"/>
      <c r="C52" s="258" t="s">
        <v>107</v>
      </c>
      <c r="E52" s="113">
        <v>42.742969484571333</v>
      </c>
      <c r="F52" s="115">
        <v>10001</v>
      </c>
      <c r="G52" s="114">
        <v>10333</v>
      </c>
      <c r="H52" s="114">
        <v>10367</v>
      </c>
      <c r="I52" s="114">
        <v>9879</v>
      </c>
      <c r="J52" s="140">
        <v>10124</v>
      </c>
      <c r="K52" s="114">
        <v>-123</v>
      </c>
      <c r="L52" s="116">
        <v>-1.214934808376136</v>
      </c>
    </row>
    <row r="53" spans="1:12" s="110" customFormat="1" ht="15" customHeight="1" x14ac:dyDescent="0.2">
      <c r="A53" s="120"/>
      <c r="B53" s="119"/>
      <c r="C53" s="258" t="s">
        <v>187</v>
      </c>
      <c r="D53" s="110" t="s">
        <v>193</v>
      </c>
      <c r="E53" s="113">
        <v>23.749893153260963</v>
      </c>
      <c r="F53" s="115">
        <v>5557</v>
      </c>
      <c r="G53" s="114">
        <v>6344</v>
      </c>
      <c r="H53" s="114">
        <v>6362</v>
      </c>
      <c r="I53" s="114">
        <v>4887</v>
      </c>
      <c r="J53" s="140">
        <v>5335</v>
      </c>
      <c r="K53" s="114">
        <v>222</v>
      </c>
      <c r="L53" s="116">
        <v>4.1611996251171508</v>
      </c>
    </row>
    <row r="54" spans="1:12" s="110" customFormat="1" ht="15" customHeight="1" x14ac:dyDescent="0.2">
      <c r="A54" s="120"/>
      <c r="B54" s="119"/>
      <c r="D54" s="267" t="s">
        <v>194</v>
      </c>
      <c r="E54" s="113">
        <v>62.011876912002876</v>
      </c>
      <c r="F54" s="115">
        <v>3446</v>
      </c>
      <c r="G54" s="114">
        <v>3934</v>
      </c>
      <c r="H54" s="114">
        <v>3953</v>
      </c>
      <c r="I54" s="114">
        <v>2975</v>
      </c>
      <c r="J54" s="140">
        <v>3226</v>
      </c>
      <c r="K54" s="114">
        <v>220</v>
      </c>
      <c r="L54" s="116">
        <v>6.8195908245505272</v>
      </c>
    </row>
    <row r="55" spans="1:12" s="110" customFormat="1" ht="15" customHeight="1" x14ac:dyDescent="0.2">
      <c r="A55" s="120"/>
      <c r="B55" s="119"/>
      <c r="D55" s="267" t="s">
        <v>195</v>
      </c>
      <c r="E55" s="113">
        <v>37.988123087997124</v>
      </c>
      <c r="F55" s="115">
        <v>2111</v>
      </c>
      <c r="G55" s="114">
        <v>2410</v>
      </c>
      <c r="H55" s="114">
        <v>2409</v>
      </c>
      <c r="I55" s="114">
        <v>1912</v>
      </c>
      <c r="J55" s="140">
        <v>2109</v>
      </c>
      <c r="K55" s="114">
        <v>2</v>
      </c>
      <c r="L55" s="116">
        <v>9.4831673779042197E-2</v>
      </c>
    </row>
    <row r="56" spans="1:12" s="110" customFormat="1" ht="15" customHeight="1" x14ac:dyDescent="0.2">
      <c r="A56" s="120"/>
      <c r="B56" s="119" t="s">
        <v>196</v>
      </c>
      <c r="C56" s="258"/>
      <c r="E56" s="113">
        <v>60.783085764982943</v>
      </c>
      <c r="F56" s="115">
        <v>93175</v>
      </c>
      <c r="G56" s="114">
        <v>93305</v>
      </c>
      <c r="H56" s="114">
        <v>93708</v>
      </c>
      <c r="I56" s="114">
        <v>93735</v>
      </c>
      <c r="J56" s="140">
        <v>93549</v>
      </c>
      <c r="K56" s="114">
        <v>-374</v>
      </c>
      <c r="L56" s="116">
        <v>-0.39979048413131085</v>
      </c>
    </row>
    <row r="57" spans="1:12" s="110" customFormat="1" ht="15" customHeight="1" x14ac:dyDescent="0.2">
      <c r="A57" s="120"/>
      <c r="B57" s="119"/>
      <c r="C57" s="258" t="s">
        <v>106</v>
      </c>
      <c r="E57" s="113">
        <v>52.764153474644488</v>
      </c>
      <c r="F57" s="115">
        <v>49163</v>
      </c>
      <c r="G57" s="114">
        <v>49328</v>
      </c>
      <c r="H57" s="114">
        <v>49695</v>
      </c>
      <c r="I57" s="114">
        <v>49793</v>
      </c>
      <c r="J57" s="140">
        <v>49748</v>
      </c>
      <c r="K57" s="114">
        <v>-585</v>
      </c>
      <c r="L57" s="116">
        <v>-1.1759266704189113</v>
      </c>
    </row>
    <row r="58" spans="1:12" s="110" customFormat="1" ht="15" customHeight="1" x14ac:dyDescent="0.2">
      <c r="A58" s="120"/>
      <c r="B58" s="119"/>
      <c r="C58" s="258" t="s">
        <v>107</v>
      </c>
      <c r="E58" s="113">
        <v>47.235846525355512</v>
      </c>
      <c r="F58" s="115">
        <v>44012</v>
      </c>
      <c r="G58" s="114">
        <v>43977</v>
      </c>
      <c r="H58" s="114">
        <v>44013</v>
      </c>
      <c r="I58" s="114">
        <v>43942</v>
      </c>
      <c r="J58" s="140">
        <v>43801</v>
      </c>
      <c r="K58" s="114">
        <v>211</v>
      </c>
      <c r="L58" s="116">
        <v>0.48172416154882308</v>
      </c>
    </row>
    <row r="59" spans="1:12" s="110" customFormat="1" ht="15" customHeight="1" x14ac:dyDescent="0.2">
      <c r="A59" s="120"/>
      <c r="B59" s="119"/>
      <c r="C59" s="258" t="s">
        <v>105</v>
      </c>
      <c r="D59" s="110" t="s">
        <v>197</v>
      </c>
      <c r="E59" s="113">
        <v>90.361148376710489</v>
      </c>
      <c r="F59" s="115">
        <v>84194</v>
      </c>
      <c r="G59" s="114">
        <v>84314</v>
      </c>
      <c r="H59" s="114">
        <v>84716</v>
      </c>
      <c r="I59" s="114">
        <v>84852</v>
      </c>
      <c r="J59" s="140">
        <v>84694</v>
      </c>
      <c r="K59" s="114">
        <v>-500</v>
      </c>
      <c r="L59" s="116">
        <v>-0.59036059224974613</v>
      </c>
    </row>
    <row r="60" spans="1:12" s="110" customFormat="1" ht="15" customHeight="1" x14ac:dyDescent="0.2">
      <c r="A60" s="120"/>
      <c r="B60" s="119"/>
      <c r="C60" s="258"/>
      <c r="D60" s="267" t="s">
        <v>198</v>
      </c>
      <c r="E60" s="113">
        <v>49.934674679905932</v>
      </c>
      <c r="F60" s="115">
        <v>42042</v>
      </c>
      <c r="G60" s="114">
        <v>42185</v>
      </c>
      <c r="H60" s="114">
        <v>42534</v>
      </c>
      <c r="I60" s="114">
        <v>42723</v>
      </c>
      <c r="J60" s="140">
        <v>42690</v>
      </c>
      <c r="K60" s="114">
        <v>-648</v>
      </c>
      <c r="L60" s="116">
        <v>-1.5179198875614899</v>
      </c>
    </row>
    <row r="61" spans="1:12" s="110" customFormat="1" ht="15" customHeight="1" x14ac:dyDescent="0.2">
      <c r="A61" s="120"/>
      <c r="B61" s="119"/>
      <c r="C61" s="258"/>
      <c r="D61" s="267" t="s">
        <v>199</v>
      </c>
      <c r="E61" s="113">
        <v>50.065325320094068</v>
      </c>
      <c r="F61" s="115">
        <v>42152</v>
      </c>
      <c r="G61" s="114">
        <v>42129</v>
      </c>
      <c r="H61" s="114">
        <v>42182</v>
      </c>
      <c r="I61" s="114">
        <v>42129</v>
      </c>
      <c r="J61" s="140">
        <v>42004</v>
      </c>
      <c r="K61" s="114">
        <v>148</v>
      </c>
      <c r="L61" s="116">
        <v>0.35234739548614419</v>
      </c>
    </row>
    <row r="62" spans="1:12" s="110" customFormat="1" ht="15" customHeight="1" x14ac:dyDescent="0.2">
      <c r="A62" s="120"/>
      <c r="B62" s="119"/>
      <c r="C62" s="258"/>
      <c r="D62" s="258" t="s">
        <v>200</v>
      </c>
      <c r="E62" s="113">
        <v>9.6388516232895096</v>
      </c>
      <c r="F62" s="115">
        <v>8981</v>
      </c>
      <c r="G62" s="114">
        <v>8991</v>
      </c>
      <c r="H62" s="114">
        <v>8992</v>
      </c>
      <c r="I62" s="114">
        <v>8883</v>
      </c>
      <c r="J62" s="140">
        <v>8855</v>
      </c>
      <c r="K62" s="114">
        <v>126</v>
      </c>
      <c r="L62" s="116">
        <v>1.4229249011857708</v>
      </c>
    </row>
    <row r="63" spans="1:12" s="110" customFormat="1" ht="15" customHeight="1" x14ac:dyDescent="0.2">
      <c r="A63" s="120"/>
      <c r="B63" s="119"/>
      <c r="C63" s="258"/>
      <c r="D63" s="267" t="s">
        <v>198</v>
      </c>
      <c r="E63" s="113">
        <v>79.289611401848347</v>
      </c>
      <c r="F63" s="115">
        <v>7121</v>
      </c>
      <c r="G63" s="114">
        <v>7143</v>
      </c>
      <c r="H63" s="114">
        <v>7161</v>
      </c>
      <c r="I63" s="114">
        <v>7070</v>
      </c>
      <c r="J63" s="140">
        <v>7058</v>
      </c>
      <c r="K63" s="114">
        <v>63</v>
      </c>
      <c r="L63" s="116">
        <v>0.89260413714933406</v>
      </c>
    </row>
    <row r="64" spans="1:12" s="110" customFormat="1" ht="15" customHeight="1" x14ac:dyDescent="0.2">
      <c r="A64" s="120"/>
      <c r="B64" s="119"/>
      <c r="C64" s="258"/>
      <c r="D64" s="267" t="s">
        <v>199</v>
      </c>
      <c r="E64" s="113">
        <v>20.710388598151653</v>
      </c>
      <c r="F64" s="115">
        <v>1860</v>
      </c>
      <c r="G64" s="114">
        <v>1848</v>
      </c>
      <c r="H64" s="114">
        <v>1831</v>
      </c>
      <c r="I64" s="114">
        <v>1813</v>
      </c>
      <c r="J64" s="140">
        <v>1797</v>
      </c>
      <c r="K64" s="114">
        <v>63</v>
      </c>
      <c r="L64" s="116">
        <v>3.5058430717863107</v>
      </c>
    </row>
    <row r="65" spans="1:12" s="110" customFormat="1" ht="15" customHeight="1" x14ac:dyDescent="0.2">
      <c r="A65" s="120"/>
      <c r="B65" s="119" t="s">
        <v>201</v>
      </c>
      <c r="C65" s="258"/>
      <c r="E65" s="113">
        <v>14.787560913556568</v>
      </c>
      <c r="F65" s="115">
        <v>22668</v>
      </c>
      <c r="G65" s="114">
        <v>22537</v>
      </c>
      <c r="H65" s="114">
        <v>22386</v>
      </c>
      <c r="I65" s="114">
        <v>22093</v>
      </c>
      <c r="J65" s="140">
        <v>21571</v>
      </c>
      <c r="K65" s="114">
        <v>1097</v>
      </c>
      <c r="L65" s="116">
        <v>5.0855315006258399</v>
      </c>
    </row>
    <row r="66" spans="1:12" s="110" customFormat="1" ht="15" customHeight="1" x14ac:dyDescent="0.2">
      <c r="A66" s="120"/>
      <c r="B66" s="119"/>
      <c r="C66" s="258" t="s">
        <v>106</v>
      </c>
      <c r="E66" s="113">
        <v>58.099523557437799</v>
      </c>
      <c r="F66" s="115">
        <v>13170</v>
      </c>
      <c r="G66" s="114">
        <v>13110</v>
      </c>
      <c r="H66" s="114">
        <v>13064</v>
      </c>
      <c r="I66" s="114">
        <v>12919</v>
      </c>
      <c r="J66" s="140">
        <v>12672</v>
      </c>
      <c r="K66" s="114">
        <v>498</v>
      </c>
      <c r="L66" s="116">
        <v>3.9299242424242422</v>
      </c>
    </row>
    <row r="67" spans="1:12" s="110" customFormat="1" ht="15" customHeight="1" x14ac:dyDescent="0.2">
      <c r="A67" s="120"/>
      <c r="B67" s="119"/>
      <c r="C67" s="258" t="s">
        <v>107</v>
      </c>
      <c r="E67" s="113">
        <v>41.900476442562201</v>
      </c>
      <c r="F67" s="115">
        <v>9498</v>
      </c>
      <c r="G67" s="114">
        <v>9427</v>
      </c>
      <c r="H67" s="114">
        <v>9322</v>
      </c>
      <c r="I67" s="114">
        <v>9174</v>
      </c>
      <c r="J67" s="140">
        <v>8899</v>
      </c>
      <c r="K67" s="114">
        <v>599</v>
      </c>
      <c r="L67" s="116">
        <v>6.7310933812787956</v>
      </c>
    </row>
    <row r="68" spans="1:12" s="110" customFormat="1" ht="15" customHeight="1" x14ac:dyDescent="0.2">
      <c r="A68" s="120"/>
      <c r="B68" s="119"/>
      <c r="C68" s="258" t="s">
        <v>105</v>
      </c>
      <c r="D68" s="110" t="s">
        <v>202</v>
      </c>
      <c r="E68" s="113">
        <v>24.752955708487736</v>
      </c>
      <c r="F68" s="115">
        <v>5611</v>
      </c>
      <c r="G68" s="114">
        <v>5569</v>
      </c>
      <c r="H68" s="114">
        <v>5509</v>
      </c>
      <c r="I68" s="114">
        <v>5388</v>
      </c>
      <c r="J68" s="140">
        <v>5100</v>
      </c>
      <c r="K68" s="114">
        <v>511</v>
      </c>
      <c r="L68" s="116">
        <v>10.019607843137255</v>
      </c>
    </row>
    <row r="69" spans="1:12" s="110" customFormat="1" ht="15" customHeight="1" x14ac:dyDescent="0.2">
      <c r="A69" s="120"/>
      <c r="B69" s="119"/>
      <c r="C69" s="258"/>
      <c r="D69" s="267" t="s">
        <v>198</v>
      </c>
      <c r="E69" s="113">
        <v>54.553555515950812</v>
      </c>
      <c r="F69" s="115">
        <v>3061</v>
      </c>
      <c r="G69" s="114">
        <v>3034</v>
      </c>
      <c r="H69" s="114">
        <v>3030</v>
      </c>
      <c r="I69" s="114">
        <v>2955</v>
      </c>
      <c r="J69" s="140">
        <v>2841</v>
      </c>
      <c r="K69" s="114">
        <v>220</v>
      </c>
      <c r="L69" s="116">
        <v>7.7437521999296024</v>
      </c>
    </row>
    <row r="70" spans="1:12" s="110" customFormat="1" ht="15" customHeight="1" x14ac:dyDescent="0.2">
      <c r="A70" s="120"/>
      <c r="B70" s="119"/>
      <c r="C70" s="258"/>
      <c r="D70" s="267" t="s">
        <v>199</v>
      </c>
      <c r="E70" s="113">
        <v>45.446444484049188</v>
      </c>
      <c r="F70" s="115">
        <v>2550</v>
      </c>
      <c r="G70" s="114">
        <v>2535</v>
      </c>
      <c r="H70" s="114">
        <v>2479</v>
      </c>
      <c r="I70" s="114">
        <v>2433</v>
      </c>
      <c r="J70" s="140">
        <v>2259</v>
      </c>
      <c r="K70" s="114">
        <v>291</v>
      </c>
      <c r="L70" s="116">
        <v>12.881806108897742</v>
      </c>
    </row>
    <row r="71" spans="1:12" s="110" customFormat="1" ht="15" customHeight="1" x14ac:dyDescent="0.2">
      <c r="A71" s="120"/>
      <c r="B71" s="119"/>
      <c r="C71" s="258"/>
      <c r="D71" s="110" t="s">
        <v>203</v>
      </c>
      <c r="E71" s="113">
        <v>70.522322216340214</v>
      </c>
      <c r="F71" s="115">
        <v>15986</v>
      </c>
      <c r="G71" s="114">
        <v>15895</v>
      </c>
      <c r="H71" s="114">
        <v>15823</v>
      </c>
      <c r="I71" s="114">
        <v>15666</v>
      </c>
      <c r="J71" s="140">
        <v>15459</v>
      </c>
      <c r="K71" s="114">
        <v>527</v>
      </c>
      <c r="L71" s="116">
        <v>3.409017400866809</v>
      </c>
    </row>
    <row r="72" spans="1:12" s="110" customFormat="1" ht="15" customHeight="1" x14ac:dyDescent="0.2">
      <c r="A72" s="120"/>
      <c r="B72" s="119"/>
      <c r="C72" s="258"/>
      <c r="D72" s="267" t="s">
        <v>198</v>
      </c>
      <c r="E72" s="113">
        <v>59.270611785312148</v>
      </c>
      <c r="F72" s="115">
        <v>9475</v>
      </c>
      <c r="G72" s="114">
        <v>9441</v>
      </c>
      <c r="H72" s="114">
        <v>9402</v>
      </c>
      <c r="I72" s="114">
        <v>9339</v>
      </c>
      <c r="J72" s="140">
        <v>9222</v>
      </c>
      <c r="K72" s="114">
        <v>253</v>
      </c>
      <c r="L72" s="116">
        <v>2.7434396009542397</v>
      </c>
    </row>
    <row r="73" spans="1:12" s="110" customFormat="1" ht="15" customHeight="1" x14ac:dyDescent="0.2">
      <c r="A73" s="120"/>
      <c r="B73" s="119"/>
      <c r="C73" s="258"/>
      <c r="D73" s="267" t="s">
        <v>199</v>
      </c>
      <c r="E73" s="113">
        <v>40.729388214687852</v>
      </c>
      <c r="F73" s="115">
        <v>6511</v>
      </c>
      <c r="G73" s="114">
        <v>6454</v>
      </c>
      <c r="H73" s="114">
        <v>6421</v>
      </c>
      <c r="I73" s="114">
        <v>6327</v>
      </c>
      <c r="J73" s="140">
        <v>6237</v>
      </c>
      <c r="K73" s="114">
        <v>274</v>
      </c>
      <c r="L73" s="116">
        <v>4.3931377264710596</v>
      </c>
    </row>
    <row r="74" spans="1:12" s="110" customFormat="1" ht="15" customHeight="1" x14ac:dyDescent="0.2">
      <c r="A74" s="120"/>
      <c r="B74" s="119"/>
      <c r="C74" s="258"/>
      <c r="D74" s="110" t="s">
        <v>204</v>
      </c>
      <c r="E74" s="113">
        <v>4.7247220751720489</v>
      </c>
      <c r="F74" s="115">
        <v>1071</v>
      </c>
      <c r="G74" s="114">
        <v>1073</v>
      </c>
      <c r="H74" s="114">
        <v>1054</v>
      </c>
      <c r="I74" s="114">
        <v>1039</v>
      </c>
      <c r="J74" s="140">
        <v>1012</v>
      </c>
      <c r="K74" s="114">
        <v>59</v>
      </c>
      <c r="L74" s="116">
        <v>5.8300395256916993</v>
      </c>
    </row>
    <row r="75" spans="1:12" s="110" customFormat="1" ht="15" customHeight="1" x14ac:dyDescent="0.2">
      <c r="A75" s="120"/>
      <c r="B75" s="119"/>
      <c r="C75" s="258"/>
      <c r="D75" s="267" t="s">
        <v>198</v>
      </c>
      <c r="E75" s="113">
        <v>59.197012138188612</v>
      </c>
      <c r="F75" s="115">
        <v>634</v>
      </c>
      <c r="G75" s="114">
        <v>635</v>
      </c>
      <c r="H75" s="114">
        <v>632</v>
      </c>
      <c r="I75" s="114">
        <v>625</v>
      </c>
      <c r="J75" s="140">
        <v>609</v>
      </c>
      <c r="K75" s="114">
        <v>25</v>
      </c>
      <c r="L75" s="116">
        <v>4.1050903119868636</v>
      </c>
    </row>
    <row r="76" spans="1:12" s="110" customFormat="1" ht="15" customHeight="1" x14ac:dyDescent="0.2">
      <c r="A76" s="120"/>
      <c r="B76" s="119"/>
      <c r="C76" s="258"/>
      <c r="D76" s="267" t="s">
        <v>199</v>
      </c>
      <c r="E76" s="113">
        <v>40.802987861811388</v>
      </c>
      <c r="F76" s="115">
        <v>437</v>
      </c>
      <c r="G76" s="114">
        <v>438</v>
      </c>
      <c r="H76" s="114">
        <v>422</v>
      </c>
      <c r="I76" s="114">
        <v>414</v>
      </c>
      <c r="J76" s="140">
        <v>403</v>
      </c>
      <c r="K76" s="114">
        <v>34</v>
      </c>
      <c r="L76" s="116">
        <v>8.4367245657568244</v>
      </c>
    </row>
    <row r="77" spans="1:12" s="110" customFormat="1" ht="15" customHeight="1" x14ac:dyDescent="0.2">
      <c r="A77" s="534"/>
      <c r="B77" s="119" t="s">
        <v>205</v>
      </c>
      <c r="C77" s="268"/>
      <c r="D77" s="182"/>
      <c r="E77" s="113">
        <v>9.1655739736840385</v>
      </c>
      <c r="F77" s="115">
        <v>14050</v>
      </c>
      <c r="G77" s="114">
        <v>14079</v>
      </c>
      <c r="H77" s="114">
        <v>14570</v>
      </c>
      <c r="I77" s="114">
        <v>14555</v>
      </c>
      <c r="J77" s="140">
        <v>14599</v>
      </c>
      <c r="K77" s="114">
        <v>-549</v>
      </c>
      <c r="L77" s="116">
        <v>-3.7605315432563873</v>
      </c>
    </row>
    <row r="78" spans="1:12" s="110" customFormat="1" ht="15" customHeight="1" x14ac:dyDescent="0.2">
      <c r="A78" s="120"/>
      <c r="B78" s="119"/>
      <c r="C78" s="268" t="s">
        <v>106</v>
      </c>
      <c r="D78" s="182"/>
      <c r="E78" s="113">
        <v>57.857651245551601</v>
      </c>
      <c r="F78" s="115">
        <v>8129</v>
      </c>
      <c r="G78" s="114">
        <v>8107</v>
      </c>
      <c r="H78" s="114">
        <v>8449</v>
      </c>
      <c r="I78" s="114">
        <v>8424</v>
      </c>
      <c r="J78" s="140">
        <v>8399</v>
      </c>
      <c r="K78" s="114">
        <v>-270</v>
      </c>
      <c r="L78" s="116">
        <v>-3.2146684129062986</v>
      </c>
    </row>
    <row r="79" spans="1:12" s="110" customFormat="1" ht="15" customHeight="1" x14ac:dyDescent="0.2">
      <c r="A79" s="123"/>
      <c r="B79" s="124"/>
      <c r="C79" s="260" t="s">
        <v>107</v>
      </c>
      <c r="D79" s="261"/>
      <c r="E79" s="125">
        <v>42.142348754448399</v>
      </c>
      <c r="F79" s="143">
        <v>5921</v>
      </c>
      <c r="G79" s="144">
        <v>5972</v>
      </c>
      <c r="H79" s="144">
        <v>6121</v>
      </c>
      <c r="I79" s="144">
        <v>6131</v>
      </c>
      <c r="J79" s="145">
        <v>6200</v>
      </c>
      <c r="K79" s="144">
        <v>-279</v>
      </c>
      <c r="L79" s="146">
        <v>-4.5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153291</v>
      </c>
      <c r="E11" s="114">
        <v>154038</v>
      </c>
      <c r="F11" s="114">
        <v>155025</v>
      </c>
      <c r="G11" s="114">
        <v>153295</v>
      </c>
      <c r="H11" s="140">
        <v>153025</v>
      </c>
      <c r="I11" s="115">
        <v>266</v>
      </c>
      <c r="J11" s="116">
        <v>0.17382780591406632</v>
      </c>
    </row>
    <row r="12" spans="1:15" s="110" customFormat="1" ht="24.95" customHeight="1" x14ac:dyDescent="0.2">
      <c r="A12" s="193" t="s">
        <v>132</v>
      </c>
      <c r="B12" s="194" t="s">
        <v>133</v>
      </c>
      <c r="C12" s="113">
        <v>0.42403011266153917</v>
      </c>
      <c r="D12" s="115">
        <v>650</v>
      </c>
      <c r="E12" s="114">
        <v>553</v>
      </c>
      <c r="F12" s="114">
        <v>751</v>
      </c>
      <c r="G12" s="114">
        <v>710</v>
      </c>
      <c r="H12" s="140">
        <v>627</v>
      </c>
      <c r="I12" s="115">
        <v>23</v>
      </c>
      <c r="J12" s="116">
        <v>3.668261562998405</v>
      </c>
    </row>
    <row r="13" spans="1:15" s="110" customFormat="1" ht="24.95" customHeight="1" x14ac:dyDescent="0.2">
      <c r="A13" s="193" t="s">
        <v>134</v>
      </c>
      <c r="B13" s="199" t="s">
        <v>214</v>
      </c>
      <c r="C13" s="113">
        <v>0.93351860187486546</v>
      </c>
      <c r="D13" s="115">
        <v>1431</v>
      </c>
      <c r="E13" s="114">
        <v>1438</v>
      </c>
      <c r="F13" s="114">
        <v>1466</v>
      </c>
      <c r="G13" s="114">
        <v>1430</v>
      </c>
      <c r="H13" s="140">
        <v>1415</v>
      </c>
      <c r="I13" s="115">
        <v>16</v>
      </c>
      <c r="J13" s="116">
        <v>1.1307420494699647</v>
      </c>
    </row>
    <row r="14" spans="1:15" s="287" customFormat="1" ht="24" customHeight="1" x14ac:dyDescent="0.2">
      <c r="A14" s="193" t="s">
        <v>215</v>
      </c>
      <c r="B14" s="199" t="s">
        <v>137</v>
      </c>
      <c r="C14" s="113">
        <v>31.33060649353191</v>
      </c>
      <c r="D14" s="115">
        <v>48027</v>
      </c>
      <c r="E14" s="114">
        <v>48468</v>
      </c>
      <c r="F14" s="114">
        <v>48719</v>
      </c>
      <c r="G14" s="114">
        <v>48587</v>
      </c>
      <c r="H14" s="140">
        <v>48738</v>
      </c>
      <c r="I14" s="115">
        <v>-711</v>
      </c>
      <c r="J14" s="116">
        <v>-1.4588206327711437</v>
      </c>
      <c r="K14" s="110"/>
      <c r="L14" s="110"/>
      <c r="M14" s="110"/>
      <c r="N14" s="110"/>
      <c r="O14" s="110"/>
    </row>
    <row r="15" spans="1:15" s="110" customFormat="1" ht="24.75" customHeight="1" x14ac:dyDescent="0.2">
      <c r="A15" s="193" t="s">
        <v>216</v>
      </c>
      <c r="B15" s="199" t="s">
        <v>217</v>
      </c>
      <c r="C15" s="113">
        <v>4.3303259813035337</v>
      </c>
      <c r="D15" s="115">
        <v>6638</v>
      </c>
      <c r="E15" s="114">
        <v>6637</v>
      </c>
      <c r="F15" s="114">
        <v>6674</v>
      </c>
      <c r="G15" s="114">
        <v>6696</v>
      </c>
      <c r="H15" s="140">
        <v>6628</v>
      </c>
      <c r="I15" s="115">
        <v>10</v>
      </c>
      <c r="J15" s="116">
        <v>0.15087507543753773</v>
      </c>
    </row>
    <row r="16" spans="1:15" s="287" customFormat="1" ht="24.95" customHeight="1" x14ac:dyDescent="0.2">
      <c r="A16" s="193" t="s">
        <v>218</v>
      </c>
      <c r="B16" s="199" t="s">
        <v>141</v>
      </c>
      <c r="C16" s="113">
        <v>24.351723193142455</v>
      </c>
      <c r="D16" s="115">
        <v>37329</v>
      </c>
      <c r="E16" s="114">
        <v>37726</v>
      </c>
      <c r="F16" s="114">
        <v>37841</v>
      </c>
      <c r="G16" s="114">
        <v>37701</v>
      </c>
      <c r="H16" s="140">
        <v>37925</v>
      </c>
      <c r="I16" s="115">
        <v>-596</v>
      </c>
      <c r="J16" s="116">
        <v>-1.5715227422544495</v>
      </c>
      <c r="K16" s="110"/>
      <c r="L16" s="110"/>
      <c r="M16" s="110"/>
      <c r="N16" s="110"/>
      <c r="O16" s="110"/>
    </row>
    <row r="17" spans="1:15" s="110" customFormat="1" ht="24.95" customHeight="1" x14ac:dyDescent="0.2">
      <c r="A17" s="193" t="s">
        <v>219</v>
      </c>
      <c r="B17" s="199" t="s">
        <v>220</v>
      </c>
      <c r="C17" s="113">
        <v>2.6485573190859215</v>
      </c>
      <c r="D17" s="115">
        <v>4060</v>
      </c>
      <c r="E17" s="114">
        <v>4105</v>
      </c>
      <c r="F17" s="114">
        <v>4204</v>
      </c>
      <c r="G17" s="114">
        <v>4190</v>
      </c>
      <c r="H17" s="140">
        <v>4185</v>
      </c>
      <c r="I17" s="115">
        <v>-125</v>
      </c>
      <c r="J17" s="116">
        <v>-2.9868578255675029</v>
      </c>
    </row>
    <row r="18" spans="1:15" s="287" customFormat="1" ht="24.95" customHeight="1" x14ac:dyDescent="0.2">
      <c r="A18" s="201" t="s">
        <v>144</v>
      </c>
      <c r="B18" s="202" t="s">
        <v>145</v>
      </c>
      <c r="C18" s="113">
        <v>6.6553157067277269</v>
      </c>
      <c r="D18" s="115">
        <v>10202</v>
      </c>
      <c r="E18" s="114">
        <v>10131</v>
      </c>
      <c r="F18" s="114">
        <v>10255</v>
      </c>
      <c r="G18" s="114">
        <v>9927</v>
      </c>
      <c r="H18" s="140">
        <v>9920</v>
      </c>
      <c r="I18" s="115">
        <v>282</v>
      </c>
      <c r="J18" s="116">
        <v>2.842741935483871</v>
      </c>
      <c r="K18" s="110"/>
      <c r="L18" s="110"/>
      <c r="M18" s="110"/>
      <c r="N18" s="110"/>
      <c r="O18" s="110"/>
    </row>
    <row r="19" spans="1:15" s="110" customFormat="1" ht="24.95" customHeight="1" x14ac:dyDescent="0.2">
      <c r="A19" s="193" t="s">
        <v>146</v>
      </c>
      <c r="B19" s="199" t="s">
        <v>147</v>
      </c>
      <c r="C19" s="113">
        <v>14.384406129518368</v>
      </c>
      <c r="D19" s="115">
        <v>22050</v>
      </c>
      <c r="E19" s="114">
        <v>22265</v>
      </c>
      <c r="F19" s="114">
        <v>22308</v>
      </c>
      <c r="G19" s="114">
        <v>21873</v>
      </c>
      <c r="H19" s="140">
        <v>21918</v>
      </c>
      <c r="I19" s="115">
        <v>132</v>
      </c>
      <c r="J19" s="116">
        <v>0.60224473035860937</v>
      </c>
    </row>
    <row r="20" spans="1:15" s="287" customFormat="1" ht="24.95" customHeight="1" x14ac:dyDescent="0.2">
      <c r="A20" s="193" t="s">
        <v>148</v>
      </c>
      <c r="B20" s="199" t="s">
        <v>149</v>
      </c>
      <c r="C20" s="113">
        <v>4.0550325850832731</v>
      </c>
      <c r="D20" s="115">
        <v>6216</v>
      </c>
      <c r="E20" s="114">
        <v>6322</v>
      </c>
      <c r="F20" s="114">
        <v>6325</v>
      </c>
      <c r="G20" s="114">
        <v>5997</v>
      </c>
      <c r="H20" s="140">
        <v>5933</v>
      </c>
      <c r="I20" s="115">
        <v>283</v>
      </c>
      <c r="J20" s="116">
        <v>4.7699308949941006</v>
      </c>
      <c r="K20" s="110"/>
      <c r="L20" s="110"/>
      <c r="M20" s="110"/>
      <c r="N20" s="110"/>
      <c r="O20" s="110"/>
    </row>
    <row r="21" spans="1:15" s="110" customFormat="1" ht="24.95" customHeight="1" x14ac:dyDescent="0.2">
      <c r="A21" s="201" t="s">
        <v>150</v>
      </c>
      <c r="B21" s="202" t="s">
        <v>151</v>
      </c>
      <c r="C21" s="113">
        <v>2.1684247607491636</v>
      </c>
      <c r="D21" s="115">
        <v>3324</v>
      </c>
      <c r="E21" s="114">
        <v>3415</v>
      </c>
      <c r="F21" s="114">
        <v>3486</v>
      </c>
      <c r="G21" s="114">
        <v>3497</v>
      </c>
      <c r="H21" s="140">
        <v>3469</v>
      </c>
      <c r="I21" s="115">
        <v>-145</v>
      </c>
      <c r="J21" s="116">
        <v>-4.1798789276448547</v>
      </c>
    </row>
    <row r="22" spans="1:15" s="110" customFormat="1" ht="24.95" customHeight="1" x14ac:dyDescent="0.2">
      <c r="A22" s="201" t="s">
        <v>152</v>
      </c>
      <c r="B22" s="199" t="s">
        <v>153</v>
      </c>
      <c r="C22" s="113">
        <v>2.2343125167165718</v>
      </c>
      <c r="D22" s="115">
        <v>3425</v>
      </c>
      <c r="E22" s="114">
        <v>3430</v>
      </c>
      <c r="F22" s="114">
        <v>3452</v>
      </c>
      <c r="G22" s="114">
        <v>3502</v>
      </c>
      <c r="H22" s="140">
        <v>3331</v>
      </c>
      <c r="I22" s="115">
        <v>94</v>
      </c>
      <c r="J22" s="116">
        <v>2.8219753827679375</v>
      </c>
    </row>
    <row r="23" spans="1:15" s="110" customFormat="1" ht="24.95" customHeight="1" x14ac:dyDescent="0.2">
      <c r="A23" s="193" t="s">
        <v>154</v>
      </c>
      <c r="B23" s="199" t="s">
        <v>155</v>
      </c>
      <c r="C23" s="113">
        <v>2.2812820061190808</v>
      </c>
      <c r="D23" s="115">
        <v>3497</v>
      </c>
      <c r="E23" s="114">
        <v>3539</v>
      </c>
      <c r="F23" s="114">
        <v>3554</v>
      </c>
      <c r="G23" s="114">
        <v>3722</v>
      </c>
      <c r="H23" s="140">
        <v>3779</v>
      </c>
      <c r="I23" s="115">
        <v>-282</v>
      </c>
      <c r="J23" s="116">
        <v>-7.4622916115374434</v>
      </c>
    </row>
    <row r="24" spans="1:15" s="110" customFormat="1" ht="24.95" customHeight="1" x14ac:dyDescent="0.2">
      <c r="A24" s="193" t="s">
        <v>156</v>
      </c>
      <c r="B24" s="199" t="s">
        <v>221</v>
      </c>
      <c r="C24" s="113">
        <v>5.5567515379246011</v>
      </c>
      <c r="D24" s="115">
        <v>8518</v>
      </c>
      <c r="E24" s="114">
        <v>8515</v>
      </c>
      <c r="F24" s="114">
        <v>8534</v>
      </c>
      <c r="G24" s="114">
        <v>8273</v>
      </c>
      <c r="H24" s="140">
        <v>8345</v>
      </c>
      <c r="I24" s="115">
        <v>173</v>
      </c>
      <c r="J24" s="116">
        <v>2.0730976632714202</v>
      </c>
    </row>
    <row r="25" spans="1:15" s="110" customFormat="1" ht="24.95" customHeight="1" x14ac:dyDescent="0.2">
      <c r="A25" s="193" t="s">
        <v>222</v>
      </c>
      <c r="B25" s="204" t="s">
        <v>159</v>
      </c>
      <c r="C25" s="113">
        <v>4.7321760573027767</v>
      </c>
      <c r="D25" s="115">
        <v>7254</v>
      </c>
      <c r="E25" s="114">
        <v>7288</v>
      </c>
      <c r="F25" s="114">
        <v>7484</v>
      </c>
      <c r="G25" s="114">
        <v>7413</v>
      </c>
      <c r="H25" s="140">
        <v>7263</v>
      </c>
      <c r="I25" s="115">
        <v>-9</v>
      </c>
      <c r="J25" s="116">
        <v>-0.12391573729863693</v>
      </c>
    </row>
    <row r="26" spans="1:15" s="110" customFormat="1" ht="24.95" customHeight="1" x14ac:dyDescent="0.2">
      <c r="A26" s="201">
        <v>782.78300000000002</v>
      </c>
      <c r="B26" s="203" t="s">
        <v>160</v>
      </c>
      <c r="C26" s="113">
        <v>1.1696707569263689</v>
      </c>
      <c r="D26" s="115">
        <v>1793</v>
      </c>
      <c r="E26" s="114">
        <v>1768</v>
      </c>
      <c r="F26" s="114">
        <v>1994</v>
      </c>
      <c r="G26" s="114">
        <v>2132</v>
      </c>
      <c r="H26" s="140">
        <v>2211</v>
      </c>
      <c r="I26" s="115">
        <v>-418</v>
      </c>
      <c r="J26" s="116">
        <v>-18.905472636815919</v>
      </c>
    </row>
    <row r="27" spans="1:15" s="110" customFormat="1" ht="24.95" customHeight="1" x14ac:dyDescent="0.2">
      <c r="A27" s="193" t="s">
        <v>161</v>
      </c>
      <c r="B27" s="199" t="s">
        <v>223</v>
      </c>
      <c r="C27" s="113">
        <v>5.7883372148397489</v>
      </c>
      <c r="D27" s="115">
        <v>8873</v>
      </c>
      <c r="E27" s="114">
        <v>8975</v>
      </c>
      <c r="F27" s="114">
        <v>8926</v>
      </c>
      <c r="G27" s="114">
        <v>8773</v>
      </c>
      <c r="H27" s="140">
        <v>8717</v>
      </c>
      <c r="I27" s="115">
        <v>156</v>
      </c>
      <c r="J27" s="116">
        <v>1.7896065160032122</v>
      </c>
    </row>
    <row r="28" spans="1:15" s="110" customFormat="1" ht="24.95" customHeight="1" x14ac:dyDescent="0.2">
      <c r="A28" s="193" t="s">
        <v>163</v>
      </c>
      <c r="B28" s="199" t="s">
        <v>164</v>
      </c>
      <c r="C28" s="113">
        <v>2.2225701443659447</v>
      </c>
      <c r="D28" s="115">
        <v>3407</v>
      </c>
      <c r="E28" s="114">
        <v>3689</v>
      </c>
      <c r="F28" s="114">
        <v>3679</v>
      </c>
      <c r="G28" s="114">
        <v>3684</v>
      </c>
      <c r="H28" s="140">
        <v>3678</v>
      </c>
      <c r="I28" s="115">
        <v>-271</v>
      </c>
      <c r="J28" s="116">
        <v>-7.368134855899946</v>
      </c>
    </row>
    <row r="29" spans="1:15" s="110" customFormat="1" ht="24.95" customHeight="1" x14ac:dyDescent="0.2">
      <c r="A29" s="193">
        <v>86</v>
      </c>
      <c r="B29" s="199" t="s">
        <v>165</v>
      </c>
      <c r="C29" s="113">
        <v>5.3845300767820685</v>
      </c>
      <c r="D29" s="115">
        <v>8254</v>
      </c>
      <c r="E29" s="114">
        <v>8236</v>
      </c>
      <c r="F29" s="114">
        <v>8144</v>
      </c>
      <c r="G29" s="114">
        <v>8035</v>
      </c>
      <c r="H29" s="140">
        <v>8004</v>
      </c>
      <c r="I29" s="115">
        <v>250</v>
      </c>
      <c r="J29" s="116">
        <v>3.1234382808595704</v>
      </c>
    </row>
    <row r="30" spans="1:15" s="110" customFormat="1" ht="24.95" customHeight="1" x14ac:dyDescent="0.2">
      <c r="A30" s="193">
        <v>87.88</v>
      </c>
      <c r="B30" s="204" t="s">
        <v>166</v>
      </c>
      <c r="C30" s="113">
        <v>7.9717661180369364</v>
      </c>
      <c r="D30" s="115">
        <v>12220</v>
      </c>
      <c r="E30" s="114">
        <v>11844</v>
      </c>
      <c r="F30" s="114">
        <v>11745</v>
      </c>
      <c r="G30" s="114">
        <v>11581</v>
      </c>
      <c r="H30" s="140">
        <v>11566</v>
      </c>
      <c r="I30" s="115">
        <v>654</v>
      </c>
      <c r="J30" s="116">
        <v>5.6545045823966795</v>
      </c>
    </row>
    <row r="31" spans="1:15" s="110" customFormat="1" ht="24.95" customHeight="1" x14ac:dyDescent="0.2">
      <c r="A31" s="193" t="s">
        <v>167</v>
      </c>
      <c r="B31" s="199" t="s">
        <v>168</v>
      </c>
      <c r="C31" s="113">
        <v>2.7072691808390577</v>
      </c>
      <c r="D31" s="115">
        <v>4150</v>
      </c>
      <c r="E31" s="114">
        <v>4162</v>
      </c>
      <c r="F31" s="114">
        <v>4203</v>
      </c>
      <c r="G31" s="114">
        <v>4159</v>
      </c>
      <c r="H31" s="140">
        <v>4111</v>
      </c>
      <c r="I31" s="115">
        <v>39</v>
      </c>
      <c r="J31" s="116">
        <v>0.94867428849428359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0.42403011266153917</v>
      </c>
      <c r="D34" s="115">
        <v>650</v>
      </c>
      <c r="E34" s="114">
        <v>553</v>
      </c>
      <c r="F34" s="114">
        <v>751</v>
      </c>
      <c r="G34" s="114">
        <v>710</v>
      </c>
      <c r="H34" s="140">
        <v>627</v>
      </c>
      <c r="I34" s="115">
        <v>23</v>
      </c>
      <c r="J34" s="116">
        <v>3.668261562998405</v>
      </c>
    </row>
    <row r="35" spans="1:10" s="110" customFormat="1" ht="24.95" customHeight="1" x14ac:dyDescent="0.2">
      <c r="A35" s="292" t="s">
        <v>171</v>
      </c>
      <c r="B35" s="293" t="s">
        <v>172</v>
      </c>
      <c r="C35" s="113">
        <v>38.919440802134503</v>
      </c>
      <c r="D35" s="115">
        <v>59660</v>
      </c>
      <c r="E35" s="114">
        <v>60037</v>
      </c>
      <c r="F35" s="114">
        <v>60440</v>
      </c>
      <c r="G35" s="114">
        <v>59944</v>
      </c>
      <c r="H35" s="140">
        <v>60073</v>
      </c>
      <c r="I35" s="115">
        <v>-413</v>
      </c>
      <c r="J35" s="116">
        <v>-0.68749687879746313</v>
      </c>
    </row>
    <row r="36" spans="1:10" s="110" customFormat="1" ht="24.95" customHeight="1" x14ac:dyDescent="0.2">
      <c r="A36" s="294" t="s">
        <v>173</v>
      </c>
      <c r="B36" s="295" t="s">
        <v>174</v>
      </c>
      <c r="C36" s="125">
        <v>60.656529085203957</v>
      </c>
      <c r="D36" s="143">
        <v>92981</v>
      </c>
      <c r="E36" s="144">
        <v>93448</v>
      </c>
      <c r="F36" s="144">
        <v>93834</v>
      </c>
      <c r="G36" s="144">
        <v>92641</v>
      </c>
      <c r="H36" s="145">
        <v>92325</v>
      </c>
      <c r="I36" s="143">
        <v>656</v>
      </c>
      <c r="J36" s="146">
        <v>0.71053344164635801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2020-09-28T08:40:49Z</dcterms:created>
  <dcterms:modified xsi:type="dcterms:W3CDTF">2020-09-28T10:34:17Z</dcterms:modified>
</cp:coreProperties>
</file>