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K22" i="24"/>
  <c r="H22" i="24"/>
  <c r="F22" i="24"/>
  <c r="D22" i="24"/>
  <c r="J22" i="24"/>
  <c r="F33" i="24"/>
  <c r="D33" i="24"/>
  <c r="J33" i="24"/>
  <c r="H33" i="24"/>
  <c r="K33" i="24"/>
  <c r="K30" i="24"/>
  <c r="H30" i="24"/>
  <c r="F30" i="24"/>
  <c r="D30" i="24"/>
  <c r="J30" i="24"/>
  <c r="D9" i="24"/>
  <c r="J9" i="24"/>
  <c r="H9" i="24"/>
  <c r="K9" i="24"/>
  <c r="F9" i="24"/>
  <c r="B45" i="24"/>
  <c r="B39" i="24"/>
  <c r="D25" i="24"/>
  <c r="J25" i="24"/>
  <c r="H25" i="24"/>
  <c r="K25" i="24"/>
  <c r="F25" i="24"/>
  <c r="D23" i="24"/>
  <c r="J23" i="24"/>
  <c r="H23" i="24"/>
  <c r="K23" i="24"/>
  <c r="F23" i="24"/>
  <c r="G27" i="24"/>
  <c r="L27" i="24"/>
  <c r="I27" i="24"/>
  <c r="M27" i="24"/>
  <c r="E27" i="24"/>
  <c r="K20" i="24"/>
  <c r="H20" i="24"/>
  <c r="F20" i="24"/>
  <c r="D20" i="24"/>
  <c r="J20" i="24"/>
  <c r="K26" i="24"/>
  <c r="H26" i="24"/>
  <c r="F26" i="24"/>
  <c r="D26" i="24"/>
  <c r="J26" i="24"/>
  <c r="D29" i="24"/>
  <c r="J29" i="24"/>
  <c r="H29" i="24"/>
  <c r="K29" i="24"/>
  <c r="F29" i="24"/>
  <c r="K32" i="24"/>
  <c r="J32" i="24"/>
  <c r="H32" i="24"/>
  <c r="F32" i="24"/>
  <c r="D32" i="24"/>
  <c r="F35" i="24"/>
  <c r="D35" i="24"/>
  <c r="J35" i="24"/>
  <c r="H35" i="24"/>
  <c r="K35" i="24"/>
  <c r="M20" i="24"/>
  <c r="E20" i="24"/>
  <c r="L20" i="24"/>
  <c r="I20" i="24"/>
  <c r="G20" i="24"/>
  <c r="G23" i="24"/>
  <c r="L23" i="24"/>
  <c r="I23" i="24"/>
  <c r="M23" i="24"/>
  <c r="E23" i="24"/>
  <c r="I37" i="24"/>
  <c r="L37" i="24"/>
  <c r="M37" i="24"/>
  <c r="G37" i="24"/>
  <c r="E37" i="24"/>
  <c r="B6" i="24"/>
  <c r="B14" i="24"/>
  <c r="G17" i="24"/>
  <c r="L17" i="24"/>
  <c r="I17" i="24"/>
  <c r="E17" i="24"/>
  <c r="M17" i="24"/>
  <c r="G33" i="24"/>
  <c r="L33" i="24"/>
  <c r="I33" i="24"/>
  <c r="M33" i="24"/>
  <c r="E33" i="24"/>
  <c r="M24" i="24"/>
  <c r="E24" i="24"/>
  <c r="L24" i="24"/>
  <c r="G24" i="24"/>
  <c r="I24" i="24"/>
  <c r="K18" i="24"/>
  <c r="H18" i="24"/>
  <c r="F18" i="24"/>
  <c r="D18" i="24"/>
  <c r="J18" i="24"/>
  <c r="D21" i="24"/>
  <c r="J21" i="24"/>
  <c r="H21" i="24"/>
  <c r="K21" i="24"/>
  <c r="F21" i="24"/>
  <c r="K24" i="24"/>
  <c r="H24" i="24"/>
  <c r="F24" i="24"/>
  <c r="D24" i="24"/>
  <c r="J24" i="24"/>
  <c r="D27" i="24"/>
  <c r="J27" i="24"/>
  <c r="H27" i="24"/>
  <c r="K27" i="24"/>
  <c r="F27" i="24"/>
  <c r="M18" i="24"/>
  <c r="E18" i="24"/>
  <c r="L18" i="24"/>
  <c r="I18" i="24"/>
  <c r="G18" i="24"/>
  <c r="G21" i="24"/>
  <c r="L21" i="24"/>
  <c r="I21" i="24"/>
  <c r="M21" i="24"/>
  <c r="E21" i="24"/>
  <c r="M34" i="24"/>
  <c r="E34" i="24"/>
  <c r="L34" i="24"/>
  <c r="I34" i="24"/>
  <c r="G34" i="24"/>
  <c r="M38" i="24"/>
  <c r="E38" i="24"/>
  <c r="L38" i="24"/>
  <c r="G38" i="24"/>
  <c r="I38" i="24"/>
  <c r="D17" i="24"/>
  <c r="J17" i="24"/>
  <c r="H17" i="24"/>
  <c r="K17" i="24"/>
  <c r="F17" i="24"/>
  <c r="C14" i="24"/>
  <c r="C6" i="24"/>
  <c r="H37" i="24"/>
  <c r="F37" i="24"/>
  <c r="D37" i="24"/>
  <c r="K37" i="24"/>
  <c r="J37" i="24"/>
  <c r="D15" i="24"/>
  <c r="J15" i="24"/>
  <c r="H15" i="24"/>
  <c r="F15" i="24"/>
  <c r="K15" i="24"/>
  <c r="G7" i="24"/>
  <c r="L7" i="24"/>
  <c r="I7" i="24"/>
  <c r="M7" i="24"/>
  <c r="E7" i="24"/>
  <c r="G15" i="24"/>
  <c r="L15" i="24"/>
  <c r="I15" i="24"/>
  <c r="E15" i="24"/>
  <c r="M15" i="24"/>
  <c r="M28" i="24"/>
  <c r="E28" i="24"/>
  <c r="L28" i="24"/>
  <c r="I28" i="24"/>
  <c r="G28" i="24"/>
  <c r="G31" i="24"/>
  <c r="L31" i="24"/>
  <c r="I31" i="24"/>
  <c r="E31" i="24"/>
  <c r="M31" i="24"/>
  <c r="D7" i="24"/>
  <c r="J7" i="24"/>
  <c r="H7" i="24"/>
  <c r="K7" i="24"/>
  <c r="F7" i="24"/>
  <c r="K28" i="24"/>
  <c r="H28" i="24"/>
  <c r="F28" i="24"/>
  <c r="D28" i="24"/>
  <c r="J28" i="24"/>
  <c r="K34" i="24"/>
  <c r="J34" i="24"/>
  <c r="H34" i="24"/>
  <c r="F34" i="24"/>
  <c r="D34" i="24"/>
  <c r="D38" i="24"/>
  <c r="J38" i="24"/>
  <c r="H38" i="24"/>
  <c r="F38" i="24"/>
  <c r="K38" i="24"/>
  <c r="M8" i="24"/>
  <c r="E8" i="24"/>
  <c r="L8" i="24"/>
  <c r="I8" i="24"/>
  <c r="G8" i="24"/>
  <c r="M22" i="24"/>
  <c r="E22" i="24"/>
  <c r="L22" i="24"/>
  <c r="I22" i="24"/>
  <c r="G22" i="24"/>
  <c r="G25" i="24"/>
  <c r="L25" i="24"/>
  <c r="I25" i="24"/>
  <c r="M25" i="24"/>
  <c r="E25" i="24"/>
  <c r="C45" i="24"/>
  <c r="C39" i="24"/>
  <c r="K16" i="24"/>
  <c r="H16" i="24"/>
  <c r="F16" i="24"/>
  <c r="D16" i="24"/>
  <c r="J16" i="24"/>
  <c r="D19" i="24"/>
  <c r="J19" i="24"/>
  <c r="H19" i="24"/>
  <c r="K19" i="24"/>
  <c r="F19" i="24"/>
  <c r="D31" i="24"/>
  <c r="J31" i="24"/>
  <c r="H31" i="24"/>
  <c r="F31" i="24"/>
  <c r="K31" i="24"/>
  <c r="M16" i="24"/>
  <c r="E16" i="24"/>
  <c r="L16" i="24"/>
  <c r="I16" i="24"/>
  <c r="G16" i="24"/>
  <c r="G19" i="24"/>
  <c r="L19" i="24"/>
  <c r="I19" i="24"/>
  <c r="M19" i="24"/>
  <c r="E19" i="24"/>
  <c r="M32" i="24"/>
  <c r="E32" i="24"/>
  <c r="L32" i="24"/>
  <c r="I32" i="24"/>
  <c r="G32" i="24"/>
  <c r="G35" i="24"/>
  <c r="L35" i="24"/>
  <c r="I35" i="24"/>
  <c r="M35" i="24"/>
  <c r="E35" i="24"/>
  <c r="M30" i="24"/>
  <c r="E30" i="24"/>
  <c r="L30" i="24"/>
  <c r="I30" i="24"/>
  <c r="G30" i="24"/>
  <c r="G9" i="24"/>
  <c r="L9" i="24"/>
  <c r="I9" i="24"/>
  <c r="E9" i="24"/>
  <c r="M9" i="24"/>
  <c r="M26" i="24"/>
  <c r="E26" i="24"/>
  <c r="L26" i="24"/>
  <c r="I26" i="24"/>
  <c r="G26" i="24"/>
  <c r="G29" i="24"/>
  <c r="L29" i="24"/>
  <c r="I29" i="24"/>
  <c r="E29" i="24"/>
  <c r="M29" i="24"/>
  <c r="M42" i="24"/>
  <c r="E42" i="24"/>
  <c r="L42" i="24"/>
  <c r="G42"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F42" i="24"/>
  <c r="F44" i="24"/>
  <c r="G44" i="24"/>
  <c r="H40" i="24"/>
  <c r="L41" i="24"/>
  <c r="H42" i="24"/>
  <c r="L43" i="24"/>
  <c r="H44" i="24"/>
  <c r="L44" i="24"/>
  <c r="E44" i="24"/>
  <c r="I78" i="24" l="1"/>
  <c r="I79" i="24"/>
  <c r="J77" i="24"/>
  <c r="K79" i="24"/>
  <c r="K78" i="24"/>
  <c r="I39" i="24"/>
  <c r="L39" i="24"/>
  <c r="G39" i="24"/>
  <c r="E39" i="24"/>
  <c r="M39" i="24"/>
  <c r="I45" i="24"/>
  <c r="G45" i="24"/>
  <c r="L45" i="24"/>
  <c r="M45" i="24"/>
  <c r="E45" i="24"/>
  <c r="K14" i="24"/>
  <c r="H14" i="24"/>
  <c r="F14" i="24"/>
  <c r="D14" i="24"/>
  <c r="J14" i="24"/>
  <c r="K6" i="24"/>
  <c r="H6" i="24"/>
  <c r="F6" i="24"/>
  <c r="D6" i="24"/>
  <c r="J6" i="24"/>
  <c r="H39" i="24"/>
  <c r="F39" i="24"/>
  <c r="D39" i="24"/>
  <c r="K39" i="24"/>
  <c r="J39" i="24"/>
  <c r="M6" i="24"/>
  <c r="E6" i="24"/>
  <c r="L6" i="24"/>
  <c r="I6" i="24"/>
  <c r="G6" i="24"/>
  <c r="H45" i="24"/>
  <c r="F45" i="24"/>
  <c r="D45" i="24"/>
  <c r="K45" i="24"/>
  <c r="J45" i="24"/>
  <c r="M14" i="24"/>
  <c r="E14" i="24"/>
  <c r="L14" i="24"/>
  <c r="I14" i="24"/>
  <c r="G14" i="24"/>
  <c r="I82" i="24" l="1"/>
  <c r="J79" i="24"/>
  <c r="J78" i="24"/>
  <c r="I83" i="24" s="1"/>
  <c r="I81" i="24" l="1"/>
</calcChain>
</file>

<file path=xl/sharedStrings.xml><?xml version="1.0" encoding="utf-8"?>
<sst xmlns="http://schemas.openxmlformats.org/spreadsheetml/2006/main" count="1670" uniqueCount="522">
  <si>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</si>
  <si>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</si>
  <si>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</si>
  <si>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</si>
  <si>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</si>
  <si>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</si>
  <si>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</si>
  <si>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</si>
  <si>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</si>
  <si>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</si>
  <si>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</si>
  <si>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</si>
  <si>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</si>
  <si>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Stuttgart (677)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</si>
  <si>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</si>
  <si>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</si>
  <si>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</si>
  <si>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</si>
  <si>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</si>
  <si>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</si>
  <si>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</si>
  <si>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</si>
  <si>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</si>
  <si>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</si>
  <si>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</si>
  <si>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</si>
  <si>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</si>
  <si>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</si>
  <si>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</si>
  <si>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</si>
  <si>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</si>
  <si>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</si>
  <si>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</si>
  <si>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</si>
  <si>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</si>
  <si>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</si>
  <si>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</si>
  <si>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</si>
  <si>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</si>
  <si>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</si>
  <si>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</si>
  <si>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</si>
  <si>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</si>
  <si>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</si>
  <si>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</si>
  <si>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</si>
  <si>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</si>
  <si>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</si>
  <si>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</si>
  <si>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</si>
  <si>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</si>
  <si>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</si>
  <si>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</si>
  <si>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</si>
  <si>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</si>
  <si>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</si>
  <si>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</si>
  <si>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</si>
  <si>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</si>
  <si>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</si>
  <si>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</si>
  <si>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</si>
  <si>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</si>
  <si>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</si>
  <si>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</si>
  <si>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</si>
  <si>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</si>
  <si>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</si>
  <si>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</si>
  <si>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</si>
  <si>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</si>
  <si>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</si>
  <si>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</si>
  <si>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</si>
  <si>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</si>
  <si>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</si>
  <si>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</si>
  <si>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</si>
  <si>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</si>
  <si>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</si>
  <si>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</si>
  <si>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</si>
  <si>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</si>
  <si>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</si>
  <si>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</si>
  <si>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</si>
  <si>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</si>
  <si>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</si>
  <si>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</si>
  <si>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</si>
  <si>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</si>
  <si>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</si>
  <si>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Stuttgart (677);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</si>
  <si>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</si>
  <si>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</si>
  <si>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</si>
  <si>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</si>
  <si>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</si>
  <si>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</si>
  <si>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</si>
  <si>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</si>
  <si>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</si>
  <si>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</si>
  <si>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</si>
  <si>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</si>
  <si>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</si>
  <si>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</si>
  <si>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</si>
  <si>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</si>
  <si>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</si>
  <si>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</si>
  <si>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</si>
  <si>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</si>
  <si>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</si>
  <si>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</si>
  <si>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</si>
  <si>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</si>
  <si>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</si>
  <si>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</si>
  <si>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</si>
  <si>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</si>
  <si>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</si>
  <si>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</si>
  <si>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</si>
  <si>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</si>
  <si>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</si>
  <si>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</si>
  <si>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</si>
  <si>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</si>
  <si>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</si>
  <si>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</si>
  <si>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</si>
  <si>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</si>
  <si>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</si>
  <si>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</si>
  <si>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</si>
  <si>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</si>
  <si>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</si>
  <si>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</si>
  <si>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</si>
  <si>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</si>
  <si>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</si>
  <si>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</si>
  <si>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</si>
  <si>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</si>
  <si>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</si>
  <si>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</si>
  <si>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</si>
  <si>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</si>
  <si>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</si>
  <si>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</si>
  <si>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</si>
  <si>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</si>
  <si>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</si>
  <si>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</si>
  <si>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</si>
  <si>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</si>
  <si>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</si>
  <si>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</si>
  <si>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</si>
  <si>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</si>
  <si>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</si>
  <si>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</si>
  <si>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</si>
  <si>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</si>
  <si>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</si>
  <si>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</si>
  <si>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</si>
  <si>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</si>
  <si>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</si>
  <si>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</si>
  <si>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</si>
  <si>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</si>
  <si>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</si>
  <si>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</si>
  <si>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</si>
  <si>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</si>
  <si>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</si>
  <si>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</si>
  <si>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</si>
  <si>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</si>
  <si>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</si>
  <si>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</si>
  <si>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Stuttgart (677)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</si>
  <si>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</si>
  <si>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</si>
  <si>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</si>
  <si>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</si>
  <si>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</si>
  <si>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</si>
  <si>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</si>
  <si>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</si>
  <si>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</si>
  <si>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</si>
  <si>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</si>
  <si>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</si>
  <si>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</si>
  <si>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</si>
  <si>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</si>
  <si>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</si>
  <si>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</si>
  <si>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</si>
  <si>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</si>
  <si>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</si>
  <si>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</si>
  <si>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</si>
  <si>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</si>
  <si>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</si>
  <si>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</si>
  <si>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</si>
  <si>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</si>
  <si>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</si>
  <si>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</si>
  <si>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</si>
  <si>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</si>
  <si>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</si>
  <si>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</si>
  <si>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</si>
  <si>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</si>
  <si>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</si>
  <si>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</si>
  <si>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</si>
  <si>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</si>
  <si>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</si>
  <si>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</si>
  <si>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</si>
  <si>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</si>
  <si>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</si>
  <si>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</si>
  <si>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</si>
  <si>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</si>
  <si>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</si>
  <si>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</si>
  <si>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</si>
  <si>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</si>
  <si>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</si>
  <si>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</si>
  <si>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</si>
  <si>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</si>
  <si>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</si>
  <si>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</si>
  <si>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</si>
  <si>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</si>
  <si>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</si>
  <si>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</si>
  <si>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</si>
  <si>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</si>
  <si>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</si>
  <si>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</si>
  <si>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</si>
  <si>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</si>
  <si>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</si>
  <si>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</si>
  <si>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</si>
  <si>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</si>
  <si>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</si>
  <si>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</si>
  <si>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</si>
  <si>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</si>
  <si>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</si>
  <si>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</si>
  <si>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</si>
  <si>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</si>
  <si>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</si>
  <si>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</si>
  <si>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</si>
  <si>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</si>
  <si>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</si>
  <si>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</si>
  <si>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</si>
  <si>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</si>
  <si>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</si>
  <si>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</si>
  <si>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</si>
  <si>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</si>
  <si>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</si>
  <si>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</si>
  <si>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</si>
  <si>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</si>
  <si>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</si>
  <si>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</si>
  <si>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</si>
  <si>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</si>
  <si>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</si>
  <si>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</si>
  <si>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</si>
  <si>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</si>
  <si>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</si>
  <si>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</si>
  <si>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</si>
  <si>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</si>
  <si>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</si>
  <si>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</si>
  <si>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</si>
  <si>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</si>
  <si>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</si>
  <si>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</si>
  <si>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</si>
  <si>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</si>
  <si>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</si>
  <si>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</si>
  <si>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</si>
  <si>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</si>
  <si>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</si>
  <si>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</si>
  <si>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</si>
  <si>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</si>
  <si>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</si>
  <si>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</si>
  <si>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</si>
  <si>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</si>
  <si>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</si>
  <si>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</si>
  <si>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</si>
  <si>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</si>
  <si>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</si>
  <si>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</si>
  <si>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</si>
  <si>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</si>
  <si>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</si>
  <si>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</si>
  <si>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</si>
  <si>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</si>
  <si>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</si>
  <si>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</si>
  <si>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</si>
  <si>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</si>
  <si>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Stuttgart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</si>
  <si>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</si>
  <si>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</si>
  <si>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</si>
  <si>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</si>
  <si>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</si>
  <si>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</si>
  <si>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</si>
  <si>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</si>
  <si>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</si>
  <si>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</si>
  <si>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</si>
  <si>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</si>
  <si>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</si>
  <si>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</si>
  <si>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</si>
  <si>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</si>
  <si>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</si>
  <si>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</si>
  <si>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</si>
  <si>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</si>
  <si>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</si>
  <si>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</si>
  <si>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</si>
  <si>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</si>
  <si>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</si>
  <si>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</si>
  <si>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</si>
  <si>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</si>
  <si>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</si>
  <si>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</si>
  <si>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</si>
  <si>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</si>
  <si>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</si>
  <si>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</si>
  <si>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</si>
  <si>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</si>
  <si>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</si>
  <si>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</si>
  <si>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</si>
  <si>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</si>
  <si>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</si>
  <si>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</si>
  <si>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</si>
  <si>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</si>
  <si>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</si>
  <si>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</si>
  <si>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Stuttgart (677);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</si>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</sst>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{4D30A3B8-0FCE-4C8A-81D1-22EE6C3C456D}</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0AC9-4AE5-9C87-904B66A9A353}"/>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{B5DEF2AC-5F85-4CC7-BC28-564A3C65D018}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0AC9-4AE5-9C87-904B66A9A35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{FBE9A53E-06AD-4E35-BD6C-AA335B7B5DC7}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AC9-4AE5-9C87-904B66A9A35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{33B2DB17-9BC7-45B8-8AEE-A92947A9B848}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AC9-4AE5-9C87-904B66A9A35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0.53966531873623302</c:v>
                </c:pt>
                <c:pt idx="1">
                  <c:v>0.77822269034374059</c:v>
                </c:pt>
                <c:pt idx="2">
                  <c:v>1.1186464311118853</c:v>
                </c:pt>
                <c:pt idx="3">
                  <c:v>1.0875687030768</c:v>
                </c:pt>
              </c:numCache>
            </c:numRef>
          </c:val>
          <c:extLst>
            <c:ext xmlns:c16="http://schemas.microsoft.com/office/drawing/2014/chart" uri="{C3380CC4-5D6E-409C-BE32-E72D297353CC}">
              <c16:uniqueId val="{00000004-0AC9-4AE5-9C87-904B66A9A35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{7BC2785D-3E0A-4F47-B777-867EABE03B78}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AC9-4AE5-9C87-904B66A9A35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{37B75E61-E0DE-4472-BBC7-DA60BCCE6F39}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AC9-4AE5-9C87-904B66A9A35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{55E02F25-ADB6-4532-BC72-F49C3F6625B5}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AC9-4AE5-9C87-904B66A9A35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{9F61285F-642F-472A-9CCA-2F8ADDF3433C}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AC9-4AE5-9C87-904B66A9A3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C9-4AE5-9C87-904B66A9A35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C9-4AE5-9C87-904B66A9A35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{A2F1C298-B387-4D56-A335-0078C35A7756}</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DB34-4BA9-B321-73D5C2AA5AD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{135268EB-D144-4D0B-A74F-04E2B0F1896F}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DB34-4BA9-B321-73D5C2AA5AD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{47212CE6-4577-4FF0-9C21-5FB86F7FA877}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B34-4BA9-B321-73D5C2AA5AD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{55D7A19A-D96D-4989-B30B-E49DDC1B80C6}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B34-4BA9-B321-73D5C2AA5A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-0.89897299422937982</c:v>
                </c:pt>
                <c:pt idx="1">
                  <c:v>-2.6975865719528453</c:v>
                </c:pt>
                <c:pt idx="2">
                  <c:v>-2.7637010795899166</c:v>
                </c:pt>
                <c:pt idx="3">
                  <c:v>-2.8655893304673015</c:v>
                </c:pt>
              </c:numCache>
            </c:numRef>
          </c:val>
          <c:extLst>
            <c:ext xmlns:c16="http://schemas.microsoft.com/office/drawing/2014/chart" uri="{C3380CC4-5D6E-409C-BE32-E72D297353CC}">
              <c16:uniqueId val="{00000004-DB34-4BA9-B321-73D5C2AA5AD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{2A1D4DA3-2C19-431E-94AC-D5F6DD44B6EE}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B34-4BA9-B321-73D5C2AA5AD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{D8628531-DAC6-43F9-BAE2-0060D3485617}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B34-4BA9-B321-73D5C2AA5AD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{68F8DD7A-B3E2-428D-99D9-28596D715BC4}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B34-4BA9-B321-73D5C2AA5AD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{7F6C51D5-DF1C-4910-A1AC-580803A15ADE}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B34-4BA9-B321-73D5C2AA5A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34-4BA9-B321-73D5C2AA5AD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34-4BA9-B321-73D5C2AA5AD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{E4699445-1772-4410-A3CA-9DD9A5565B59}</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FF8B-47EB-A93D-A7DE22D7EF2B}"/>
                </c:ext>
              </c:extLst>
            </c:dLbl>
            <c:dLbl>
              <c:idx val="1"/>
              <c:tx>
                <c:strRef>
                  <c:f>Daten_Diagramme!$D$15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{49A7B2BC-738E-4836-A8AA-F8D97B13242C}</c15:txfldGUID>
                      <c15:f>Daten_Diagramme!$D$15</c15:f>
                      <c15:dlblFieldTableCache>
                        <c:ptCount val="1"/>
                        <c:pt idx="0">
                          <c:v>-8.7</c:v>
                        </c:pt>
                      </c15:dlblFieldTableCache>
                    </c15:dlblFTEntry>
                  </c15:dlblFieldTable>
                  <c15:showDataLabelsRange val="0"/>
                </c:ext>
                <c:ext xmlns:c16="http://schemas.microsoft.com/office/drawing/2014/chart" uri="{C3380CC4-5D6E-409C-BE32-E72D297353CC}">
                  <c16:uniqueId val="{00000001-FF8B-47EB-A93D-A7DE22D7EF2B}"/>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{A2CD2C90-A4DB-48CF-BB3A-1C3C924831B1}</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FF8B-47EB-A93D-A7DE22D7EF2B}"/>
                </c:ext>
              </c:extLst>
            </c:dLbl>
            <c:dLbl>
              <c:idx val="3"/>
              <c:tx>
                <c:strRef>
                  <c:f>Daten_Diagramme!$D$17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{875C5A8B-0FE8-4D5C-83BD-60AD5D19DB98}</c15:txfldGUID>
                      <c15:f>Daten_Diagramme!$D$17</c15:f>
                      <c15:dlblFieldTableCache>
                        <c:ptCount val="1"/>
                        <c:pt idx="0">
                          <c:v>7.3</c:v>
                        </c:pt>
                      </c15:dlblFieldTableCache>
                    </c15:dlblFTEntry>
                  </c15:dlblFieldTable>
                  <c15:showDataLabelsRange val="0"/>
                </c:ext>
                <c:ext xmlns:c16="http://schemas.microsoft.com/office/drawing/2014/chart" uri="{C3380CC4-5D6E-409C-BE32-E72D297353CC}">
                  <c16:uniqueId val="{00000003-FF8B-47EB-A93D-A7DE22D7EF2B}"/>
                </c:ext>
              </c:extLst>
            </c:dLbl>
            <c:dLbl>
              <c:idx val="4"/>
              <c:tx>
                <c:strRef>
                  <c:f>Daten_Diagramme!$D$18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{2B7BF573-4B62-4ADD-891D-EC64E42559FB}</c15:txfldGUID>
                      <c15:f>Daten_Diagramme!$D$18</c15:f>
                      <c15:dlblFieldTableCache>
                        <c:ptCount val="1"/>
                        <c:pt idx="0">
                          <c:v>-0.9</c:v>
                        </c:pt>
                      </c15:dlblFieldTableCache>
                    </c15:dlblFTEntry>
                  </c15:dlblFieldTable>
                  <c15:showDataLabelsRange val="0"/>
                </c:ext>
                <c:ext xmlns:c16="http://schemas.microsoft.com/office/drawing/2014/chart" uri="{C3380CC4-5D6E-409C-BE32-E72D297353CC}">
                  <c16:uniqueId val="{00000004-FF8B-47EB-A93D-A7DE22D7EF2B}"/>
                </c:ext>
              </c:extLst>
            </c:dLbl>
            <c:dLbl>
              <c:idx val="5"/>
              <c:tx>
                <c:strRef>
                  <c:f>Daten_Diagramme!$D$19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{7D9D75D6-AF21-4F4C-A618-557F174F1679}</c15:txfldGUID>
                      <c15:f>Daten_Diagramme!$D$19</c15:f>
                      <c15:dlblFieldTableCache>
                        <c:ptCount val="1"/>
                        <c:pt idx="0">
                          <c:v>8.5</c:v>
                        </c:pt>
                      </c15:dlblFieldTableCache>
                    </c15:dlblFTEntry>
                  </c15:dlblFieldTable>
                  <c15:showDataLabelsRange val="0"/>
                </c:ext>
                <c:ext xmlns:c16="http://schemas.microsoft.com/office/drawing/2014/chart" uri="{C3380CC4-5D6E-409C-BE32-E72D297353CC}">
                  <c16:uniqueId val="{00000005-FF8B-47EB-A93D-A7DE22D7EF2B}"/>
                </c:ext>
              </c:extLst>
            </c:dLbl>
            <c:dLbl>
              <c:idx val="6"/>
              <c:tx>
                <c:strRef>
                  <c:f>Daten_Diagramme!$D$20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{FC852F53-E94F-49CC-A8C9-0A747FE4C58A}</c15:txfldGUID>
                      <c15:f>Daten_Diagramme!$D$20</c15:f>
                      <c15:dlblFieldTableCache>
                        <c:ptCount val="1"/>
                        <c:pt idx="0">
                          <c:v>-4.6</c:v>
                        </c:pt>
                      </c15:dlblFieldTableCache>
                    </c15:dlblFTEntry>
                  </c15:dlblFieldTable>
                  <c15:showDataLabelsRange val="0"/>
                </c:ext>
                <c:ext xmlns:c16="http://schemas.microsoft.com/office/drawing/2014/chart" uri="{C3380CC4-5D6E-409C-BE32-E72D297353CC}">
                  <c16:uniqueId val="{00000006-FF8B-47EB-A93D-A7DE22D7EF2B}"/>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{5A73C30F-EB2E-4D67-9BF1-88B88E3CDFD7}</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FF8B-47EB-A93D-A7DE22D7EF2B}"/>
                </c:ext>
              </c:extLst>
            </c:dLbl>
            <c:dLbl>
              <c:idx val="8"/>
              <c:tx>
                <c:strRef>
                  <c:f>Daten_Diagramme!$D$22</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{A12F2310-61FA-4F61-AF90-139992BC333E}</c15:txfldGUID>
                      <c15:f>Daten_Diagramme!$D$22</c15:f>
                      <c15:dlblFieldTableCache>
                        <c:ptCount val="1"/>
                        <c:pt idx="0">
                          <c:v>10.8</c:v>
                        </c:pt>
                      </c15:dlblFieldTableCache>
                    </c15:dlblFTEntry>
                  </c15:dlblFieldTable>
                  <c15:showDataLabelsRange val="0"/>
                </c:ext>
                <c:ext xmlns:c16="http://schemas.microsoft.com/office/drawing/2014/chart" uri="{C3380CC4-5D6E-409C-BE32-E72D297353CC}">
                  <c16:uniqueId val="{00000008-FF8B-47EB-A93D-A7DE22D7EF2B}"/>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{D8E289E9-7B7E-4077-8E58-B8C3EE169C35}</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FF8B-47EB-A93D-A7DE22D7EF2B}"/>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{6E8D32E0-DA4A-4A02-9A31-EAED2F0ED218}</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FF8B-47EB-A93D-A7DE22D7EF2B}"/>
                </c:ext>
              </c:extLst>
            </c:dLbl>
            <c:dLbl>
              <c:idx val="11"/>
              <c:tx>
                <c:strRef>
                  <c:f>Daten_Diagramme!$D$25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{567F497F-C10E-4B66-BBCC-0E2174CEB907}</c15:txfldGUID>
                      <c15:f>Daten_Diagramme!$D$25</c15:f>
                      <c15:dlblFieldTableCache>
                        <c:ptCount val="1"/>
                        <c:pt idx="0">
                          <c:v>3.4</c:v>
                        </c:pt>
                      </c15:dlblFieldTableCache>
                    </c15:dlblFTEntry>
                  </c15:dlblFieldTable>
                  <c15:showDataLabelsRange val="0"/>
                </c:ext>
                <c:ext xmlns:c16="http://schemas.microsoft.com/office/drawing/2014/chart" uri="{C3380CC4-5D6E-409C-BE32-E72D297353CC}">
                  <c16:uniqueId val="{0000000B-FF8B-47EB-A93D-A7DE22D7EF2B}"/>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{FA8D94CF-7D22-4A3A-9A59-66D164716A20}</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FF8B-47EB-A93D-A7DE22D7EF2B}"/>
                </c:ext>
              </c:extLst>
            </c:dLbl>
            <c:dLbl>
              <c:idx val="13"/>
              <c:tx>
                <c:strRef>
                  <c:f>Daten_Diagramme!$D$27</c:f>
                  <c:strCache>
                    <c:ptCount val="1"/>
                    <c:pt idx="0">
                      <c:v>-18.4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{5F2B2739-5F45-4802-8AAD-A3DF7EB16C60}</c15:txfldGUID>
                      <c15:f>Daten_Diagramme!$D$27</c15:f>
                      <c15:dlblFieldTableCache>
                        <c:ptCount val="1"/>
                        <c:pt idx="0">
                          <c:v>-18.4</c:v>
                        </c:pt>
                      </c15:dlblFieldTableCache>
                    </c15:dlblFTEntry>
                  </c15:dlblFieldTable>
                  <c15:showDataLabelsRange val="0"/>
                </c:ext>
                <c:ext xmlns:c16="http://schemas.microsoft.com/office/drawing/2014/chart" uri="{C3380CC4-5D6E-409C-BE32-E72D297353CC}">
                  <c16:uniqueId val="{0000000D-FF8B-47EB-A93D-A7DE22D7EF2B}"/>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{0BAA123F-F482-4213-9C4A-13B5105AE92F}</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FF8B-47EB-A93D-A7DE22D7EF2B}"/>
                </c:ext>
              </c:extLst>
            </c:dLbl>
            <c:dLbl>
              <c:idx val="15"/>
              <c:tx>
                <c:strRef>
                  <c:f>Daten_Diagramme!$D$29</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{221E3013-211D-4E01-BB54-BB2C95B10121}</c15:txfldGUID>
                      <c15:f>Daten_Diagramme!$D$29</c15:f>
                      <c15:dlblFieldTableCache>
                        <c:ptCount val="1"/>
                        <c:pt idx="0">
                          <c:v>-17.0</c:v>
                        </c:pt>
                      </c15:dlblFieldTableCache>
                    </c15:dlblFTEntry>
                  </c15:dlblFieldTable>
                  <c15:showDataLabelsRange val="0"/>
                </c:ext>
                <c:ext xmlns:c16="http://schemas.microsoft.com/office/drawing/2014/chart" uri="{C3380CC4-5D6E-409C-BE32-E72D297353CC}">
                  <c16:uniqueId val="{0000000F-FF8B-47EB-A93D-A7DE22D7EF2B}"/>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{6C55E93F-7FAB-466E-874B-C18FAD7B1F4D}</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FF8B-47EB-A93D-A7DE22D7EF2B}"/>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{ECCC02FD-BBCF-4BEB-BD74-7F9E6B50166D}</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FF8B-47EB-A93D-A7DE22D7EF2B}"/>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{8C1B474E-95AE-43AE-B951-EA116FDAD89E}</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FF8B-47EB-A93D-A7DE22D7EF2B}"/>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{BF091D51-A7F7-4A98-B9A1-A7A085DDC39E}</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FF8B-47EB-A93D-A7DE22D7EF2B}"/>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{15C8BB25-5FFE-490F-83C5-B6878055BDD9}</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FF8B-47EB-A93D-A7DE22D7EF2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{97403DD7-00D8-4083-AC42-7328C7A2A070}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F8B-47EB-A93D-A7DE22D7EF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{0F50214E-7A6A-4407-BE24-36F8C907EBE6}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F8B-47EB-A93D-A7DE22D7EF2B}"/>
                </c:ext>
              </c:extLst>
            </c:dLbl>
            <c:dLbl>
              <c:idx val="23"/>
              <c:tx>
                <c:strRef>
                  <c:f>Daten_Diagramme!$D$37</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{B36CED4A-8FF7-479E-97FD-05FEAC2B3D85}</c15:txfldGUID>
                      <c15:f>Daten_Diagramme!$D$37</c15:f>
                      <c15:dlblFieldTableCache>
                        <c:ptCount val="1"/>
                        <c:pt idx="0">
                          <c:v>-8.7</c:v>
                        </c:pt>
                      </c15:dlblFieldTableCache>
                    </c15:dlblFTEntry>
                  </c15:dlblFieldTable>
                  <c15:showDataLabelsRange val="0"/>
                </c:ext>
                <c:ext xmlns:c16="http://schemas.microsoft.com/office/drawing/2014/chart" uri="{C3380CC4-5D6E-409C-BE32-E72D297353CC}">
                  <c16:uniqueId val="{00000017-FF8B-47EB-A93D-A7DE22D7EF2B}"/>
                </c:ext>
              </c:extLst>
            </c:dLbl>
            <c:dLbl>
              <c:idx val="24"/>
              <c:layout>
                <c:manualLayout>
                  <c:x val="4.7769028871392123E-3"/>
                  <c:y val="-4.6876052205785108E-5"/>
                </c:manualLayout>
              </c:layout>
              <c:tx>
                <c:strRef>
                  <c:f>Daten_Diagramme!$D$38</c:f>
                  <c:strCache>
                    <c:ptCount val="1"/>
                    <c:pt idx="0">
                      <c:v>6.7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{83F90DD0-FDE4-4EE6-924B-DAFC179B68B0}</c15:txfldGUID>
                      <c15:f>Daten_Diagramme!$D$38</c15:f>
                      <c15:dlblFieldTableCache>
                        <c:ptCount val="1"/>
                        <c:pt idx="0">
                          <c:v>6.7</c:v>
                        </c:pt>
                      </c15:dlblFieldTableCache>
                    </c15:dlblFTEntry>
                  </c15:dlblFieldTable>
                  <c15:showDataLabelsRange val="0"/>
                </c:ext>
                <c:ext xmlns:c16="http://schemas.microsoft.com/office/drawing/2014/chart" uri="{C3380CC4-5D6E-409C-BE32-E72D297353CC}">
                  <c16:uniqueId val="{00000018-FF8B-47EB-A93D-A7DE22D7EF2B}"/>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{3ACF413C-FBC6-49B9-937D-1800A2221F09}</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FF8B-47EB-A93D-A7DE22D7EF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{F7FDC044-42D9-411C-AF68-4A4636B0634A}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F8B-47EB-A93D-A7DE22D7EF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{9D1BAAE6-F561-4D78-872C-400A4D67AE50}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F8B-47EB-A93D-A7DE22D7EF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{A756CE7E-D42C-46F8-B268-C9AFE7E926B3}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F8B-47EB-A93D-A7DE22D7EF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{5933A4EF-5C1E-4C43-AEB6-61A01181264E}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F8B-47EB-A93D-A7DE22D7EF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{5E44729F-7A51-4067-BA73-243C7E7A8C96}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F8B-47EB-A93D-A7DE22D7EF2B}"/>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{5383602D-17A2-44D5-BDCE-E7B4E0046F75}</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FF8B-47EB-A93D-A7DE22D7EF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0.53966531873623302</c:v>
                </c:pt>
                <c:pt idx="1">
                  <c:v>-8.7102177554438853</c:v>
                </c:pt>
                <c:pt idx="2">
                  <c:v>5.0117831893165752</c:v>
                </c:pt>
                <c:pt idx="3">
                  <c:v>7.2855351478940769</c:v>
                </c:pt>
                <c:pt idx="4">
                  <c:v>-0.86999142261977702</c:v>
                </c:pt>
                <c:pt idx="5">
                  <c:v>8.4724737638623573</c:v>
                </c:pt>
                <c:pt idx="6">
                  <c:v>-4.5776818742293468</c:v>
                </c:pt>
                <c:pt idx="7">
                  <c:v>3.2467532467532467</c:v>
                </c:pt>
                <c:pt idx="8">
                  <c:v>10.820437657645375</c:v>
                </c:pt>
                <c:pt idx="9">
                  <c:v>1.8675628029969149</c:v>
                </c:pt>
                <c:pt idx="10">
                  <c:v>-1.1071214841412329</c:v>
                </c:pt>
                <c:pt idx="11">
                  <c:v>3.4170701411949604</c:v>
                </c:pt>
                <c:pt idx="12">
                  <c:v>2.4587583427779878</c:v>
                </c:pt>
                <c:pt idx="13">
                  <c:v>-18.442713235735887</c:v>
                </c:pt>
                <c:pt idx="14">
                  <c:v>0.79660349279992992</c:v>
                </c:pt>
                <c:pt idx="15">
                  <c:v>-17.047597495662668</c:v>
                </c:pt>
                <c:pt idx="16">
                  <c:v>2.396323448955028</c:v>
                </c:pt>
                <c:pt idx="17">
                  <c:v>3.3979250150957898</c:v>
                </c:pt>
                <c:pt idx="18">
                  <c:v>2.6667533903541578</c:v>
                </c:pt>
                <c:pt idx="19">
                  <c:v>4.1728948679621327</c:v>
                </c:pt>
                <c:pt idx="20">
                  <c:v>2.4718059632318865</c:v>
                </c:pt>
                <c:pt idx="21">
                  <c:v>0</c:v>
                </c:pt>
                <c:pt idx="23">
                  <c:v>-8.7102177554438853</c:v>
                </c:pt>
                <c:pt idx="24">
                  <c:v>6.6644239885011771</c:v>
                </c:pt>
                <c:pt idx="25">
                  <c:v>-1.7037819051113456</c:v>
                </c:pt>
              </c:numCache>
            </c:numRef>
          </c:val>
          <c:extLst>
            <c:ext xmlns:c16="http://schemas.microsoft.com/office/drawing/2014/chart" uri="{C3380CC4-5D6E-409C-BE32-E72D297353CC}">
              <c16:uniqueId val="{00000020-FF8B-47EB-A93D-A7DE22D7EF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{CA7D795A-86A0-4921-9BF6-626DA6FCE638}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F8B-47EB-A93D-A7DE22D7EF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{9F93E18F-7E4A-4E99-8FC8-8F4C6221D796}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F8B-47EB-A93D-A7DE22D7EF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{AAD212FD-8F70-4D72-B982-70156B596D2F}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F8B-47EB-A93D-A7DE22D7EF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{614A95D5-8E2A-4FC7-B98C-C946F3F4ECF8}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F8B-47EB-A93D-A7DE22D7EF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{84D9AB6F-6068-4E72-A0AC-F97F0B4818E0}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F8B-47EB-A93D-A7DE22D7EF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{A89DCEC2-336D-47D4-8E37-18CA41DDC211}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F8B-47EB-A93D-A7DE22D7EF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{F9E3684C-513E-4C48-BF68-362C72F1ADE8}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F8B-47EB-A93D-A7DE22D7EF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{A9930789-F3C5-4A1E-9151-470AFFF2AF40}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F8B-47EB-A93D-A7DE22D7EF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{704ED55D-B0D2-43A8-ACBC-F75D815E8412}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F8B-47EB-A93D-A7DE22D7EF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{5C2CE364-8B50-4E17-837A-B02A5828D4B3}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F8B-47EB-A93D-A7DE22D7EF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{309246C4-3A61-44DC-8696-5AE27C2C4172}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F8B-47EB-A93D-A7DE22D7EF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{2880123F-1D85-42B0-9BC7-F92AB11A6DAB}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F8B-47EB-A93D-A7DE22D7EF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{AF7123EF-6154-4AC0-8A4F-E13B7F1EB5EB}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F8B-47EB-A93D-A7DE22D7EF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{6659108B-2610-4462-81C4-0FDE8302261C}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F8B-47EB-A93D-A7DE22D7EF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{06700D5D-4DDC-4C46-977E-348BCB6006D2}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F8B-47EB-A93D-A7DE22D7EF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{947E6DA6-1668-40C3-8829-D7380CB09A78}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F8B-47EB-A93D-A7DE22D7EF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{39743758-4CE1-4201-B23F-C36A4916300B}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F8B-47EB-A93D-A7DE22D7EF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{BCCE78B1-F2AC-4B28-9BF6-B2913E271AB1}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F8B-47EB-A93D-A7DE22D7EF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{4769DDC2-30BC-462A-9D7F-D1E4095A8F8C}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F8B-47EB-A93D-A7DE22D7EF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{93E3882B-05F2-4A08-95B0-5421E8F1E526}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F8B-47EB-A93D-A7DE22D7EF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{3835F516-F6F8-4122-8E53-4EEC56750464}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F8B-47EB-A93D-A7DE22D7EF2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{E65F9749-06F2-4FD2-9ADD-4E438E27A353}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F8B-47EB-A93D-A7DE22D7EF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{91A0A64E-59F0-4D17-ABFE-DDBB7E005281}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F8B-47EB-A93D-A7DE22D7EF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{82779F85-6065-4C33-A2D2-749348169837}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F8B-47EB-A93D-A7DE22D7EF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{DD9FFF47-56B9-4A22-8A8C-C9CBEAC7922E}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F8B-47EB-A93D-A7DE22D7EF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{40824490-20F7-4DAD-99E8-17FB6F8FC8D5}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F8B-47EB-A93D-A7DE22D7EF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{8C527699-D28C-4A5E-AA01-A14FAD89B7AE}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F8B-47EB-A93D-A7DE22D7EF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{8397106E-FF10-4479-8368-EAAE68E69DBD}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F8B-47EB-A93D-A7DE22D7EF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{C6BF09DE-90DF-49AB-A226-788D07D1ED62}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F8B-47EB-A93D-A7DE22D7EF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{15751935-C2CC-423E-A18B-BC97262B4B32}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F8B-47EB-A93D-A7DE22D7EF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{8E11A36D-C4A0-409F-AF52-DFB8D7E9A3CD}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F8B-47EB-A93D-A7DE22D7EF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{C88D64BF-03C3-4119-9630-AE3BC5E15DEE}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F8B-47EB-A93D-A7DE22D7EF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F8B-47EB-A93D-A7DE22D7EF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F8B-47EB-A93D-A7DE22D7EF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{0F6C780A-0D50-4AE8-AF2E-CD1AA4E12AD2}</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F63F-4145-B4E2-515B814E865C}"/>
                </c:ext>
              </c:extLst>
            </c:dLbl>
            <c:dLbl>
              <c:idx val="1"/>
              <c:tx>
                <c:strRef>
                  <c:f>Daten_Diagramme!$E$15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{EAD024C0-7B79-43D3-AA67-BDF5DBF7BF0A}</c15:txfldGUID>
                      <c15:f>Daten_Diagramme!$E$15</c15:f>
                      <c15:dlblFieldTableCache>
                        <c:ptCount val="1"/>
                        <c:pt idx="0">
                          <c:v>4.4</c:v>
                        </c:pt>
                      </c15:dlblFieldTableCache>
                    </c15:dlblFTEntry>
                  </c15:dlblFieldTable>
                  <c15:showDataLabelsRange val="0"/>
                </c:ext>
                <c:ext xmlns:c16="http://schemas.microsoft.com/office/drawing/2014/chart" uri="{C3380CC4-5D6E-409C-BE32-E72D297353CC}">
                  <c16:uniqueId val="{00000001-F63F-4145-B4E2-515B814E865C}"/>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{8EAA83A7-9073-471E-9418-38767CB1142C}</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F63F-4145-B4E2-515B814E865C}"/>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{8FF6CCA5-1332-47E8-8D70-B44821E6BFA6}</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F63F-4145-B4E2-515B814E865C}"/>
                </c:ext>
              </c:extLst>
            </c:dLbl>
            <c:dLbl>
              <c:idx val="4"/>
              <c:tx>
                <c:strRef>
                  <c:f>Daten_Diagramme!$E$18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{DB81C980-0EAE-4FF2-B85F-4A5C0FC0FC23}</c15:txfldGUID>
                      <c15:f>Daten_Diagramme!$E$18</c15:f>
                      <c15:dlblFieldTableCache>
                        <c:ptCount val="1"/>
                        <c:pt idx="0">
                          <c:v>-8.8</c:v>
                        </c:pt>
                      </c15:dlblFieldTableCache>
                    </c15:dlblFTEntry>
                  </c15:dlblFieldTable>
                  <c15:showDataLabelsRange val="0"/>
                </c:ext>
                <c:ext xmlns:c16="http://schemas.microsoft.com/office/drawing/2014/chart" uri="{C3380CC4-5D6E-409C-BE32-E72D297353CC}">
                  <c16:uniqueId val="{00000004-F63F-4145-B4E2-515B814E865C}"/>
                </c:ext>
              </c:extLst>
            </c:dLbl>
            <c:dLbl>
              <c:idx val="5"/>
              <c:tx>
                <c:strRef>
                  <c:f>Daten_Diagramme!$E$19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{B1F0D499-6F92-48E5-A7E2-664777617A46}</c15:txfldGUID>
                      <c15:f>Daten_Diagramme!$E$19</c15:f>
                      <c15:dlblFieldTableCache>
                        <c:ptCount val="1"/>
                        <c:pt idx="0">
                          <c:v>-6.5</c:v>
                        </c:pt>
                      </c15:dlblFieldTableCache>
                    </c15:dlblFTEntry>
                  </c15:dlblFieldTable>
                  <c15:showDataLabelsRange val="0"/>
                </c:ext>
                <c:ext xmlns:c16="http://schemas.microsoft.com/office/drawing/2014/chart" uri="{C3380CC4-5D6E-409C-BE32-E72D297353CC}">
                  <c16:uniqueId val="{00000005-F63F-4145-B4E2-515B814E865C}"/>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{234C64AC-9240-49A9-8E09-549B4C480F3B}</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F63F-4145-B4E2-515B814E865C}"/>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{847F0F36-462A-47E2-ADE9-F21988190534}</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F63F-4145-B4E2-515B814E865C}"/>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{1D2308CB-0925-4A52-8382-9BD08A0B7F02}</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F63F-4145-B4E2-515B814E865C}"/>
                </c:ext>
              </c:extLst>
            </c:dLbl>
            <c:dLbl>
              <c:idx val="9"/>
              <c:tx>
                <c:strRef>
                  <c:f>Daten_Diagramme!$E$23</c:f>
                  <c:strCache>
                    <c:ptCount val="1"/>
                    <c:pt idx="0">
                      <c:v>41.4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{B8639D6C-1149-49B1-AD35-32514E8BE4B1}</c15:txfldGUID>
                      <c15:f>Daten_Diagramme!$E$23</c15:f>
                      <c15:dlblFieldTableCache>
                        <c:ptCount val="1"/>
                        <c:pt idx="0">
                          <c:v>41.4</c:v>
                        </c:pt>
                      </c15:dlblFieldTableCache>
                    </c15:dlblFTEntry>
                  </c15:dlblFieldTable>
                  <c15:showDataLabelsRange val="0"/>
                </c:ext>
                <c:ext xmlns:c16="http://schemas.microsoft.com/office/drawing/2014/chart" uri="{C3380CC4-5D6E-409C-BE32-E72D297353CC}">
                  <c16:uniqueId val="{00000009-F63F-4145-B4E2-515B814E865C}"/>
                </c:ext>
              </c:extLst>
            </c:dLbl>
            <c:dLbl>
              <c:idx val="10"/>
              <c:tx>
                <c:strRef>
                  <c:f>Daten_Diagramme!$E$24</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{5D2BABB2-0D32-425D-8503-B87C1E5AC31F}</c15:txfldGUID>
                      <c15:f>Daten_Diagramme!$E$24</c15:f>
                      <c15:dlblFieldTableCache>
                        <c:ptCount val="1"/>
                        <c:pt idx="0">
                          <c:v>-10.9</c:v>
                        </c:pt>
                      </c15:dlblFieldTableCache>
                    </c15:dlblFTEntry>
                  </c15:dlblFieldTable>
                  <c15:showDataLabelsRange val="0"/>
                </c:ext>
                <c:ext xmlns:c16="http://schemas.microsoft.com/office/drawing/2014/chart" uri="{C3380CC4-5D6E-409C-BE32-E72D297353CC}">
                  <c16:uniqueId val="{0000000A-F63F-4145-B4E2-515B814E865C}"/>
                </c:ext>
              </c:extLst>
            </c:dLbl>
            <c:dLbl>
              <c:idx val="11"/>
              <c:tx>
                <c:strRef>
                  <c:f>Daten_Diagramme!$E$25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{46ADD3AB-A58D-403E-92E1-BC849A6E09AC}</c15:txfldGUID>
                      <c15:f>Daten_Diagramme!$E$25</c15:f>
                      <c15:dlblFieldTableCache>
                        <c:ptCount val="1"/>
                        <c:pt idx="0">
                          <c:v>-1.2</c:v>
                        </c:pt>
                      </c15:dlblFieldTableCache>
                    </c15:dlblFTEntry>
                  </c15:dlblFieldTable>
                  <c15:showDataLabelsRange val="0"/>
                </c:ext>
                <c:ext xmlns:c16="http://schemas.microsoft.com/office/drawing/2014/chart" uri="{C3380CC4-5D6E-409C-BE32-E72D297353CC}">
                  <c16:uniqueId val="{0000000B-F63F-4145-B4E2-515B814E865C}"/>
                </c:ext>
              </c:extLst>
            </c:dLbl>
            <c:dLbl>
              <c:idx val="12"/>
              <c:tx>
                <c:strRef>
                  <c:f>Daten_Diagramme!$E$26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{C9BAA552-1151-40C4-8E19-35EAC72370BA}</c15:txfldGUID>
                      <c15:f>Daten_Diagramme!$E$26</c15:f>
                      <c15:dlblFieldTableCache>
                        <c:ptCount val="1"/>
                        <c:pt idx="0">
                          <c:v>5.5</c:v>
                        </c:pt>
                      </c15:dlblFieldTableCache>
                    </c15:dlblFTEntry>
                  </c15:dlblFieldTable>
                  <c15:showDataLabelsRange val="0"/>
                </c:ext>
                <c:ext xmlns:c16="http://schemas.microsoft.com/office/drawing/2014/chart" uri="{C3380CC4-5D6E-409C-BE32-E72D297353CC}">
                  <c16:uniqueId val="{0000000C-F63F-4145-B4E2-515B814E865C}"/>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{2FB1ACE0-D270-44B1-9CFB-D5E9C5432C43}</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F63F-4145-B4E2-515B814E865C}"/>
                </c:ext>
              </c:extLst>
            </c:dLbl>
            <c:dLbl>
              <c:idx val="14"/>
              <c:tx>
                <c:strRef>
                  <c:f>Daten_Diagramme!$E$28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{1F49456B-7736-4541-8F10-CE92440679E7}</c15:txfldGUID>
                      <c15:f>Daten_Diagramme!$E$28</c15:f>
                      <c15:dlblFieldTableCache>
                        <c:ptCount val="1"/>
                        <c:pt idx="0">
                          <c:v>-3.8</c:v>
                        </c:pt>
                      </c15:dlblFieldTableCache>
                    </c15:dlblFTEntry>
                  </c15:dlblFieldTable>
                  <c15:showDataLabelsRange val="0"/>
                </c:ext>
                <c:ext xmlns:c16="http://schemas.microsoft.com/office/drawing/2014/chart" uri="{C3380CC4-5D6E-409C-BE32-E72D297353CC}">
                  <c16:uniqueId val="{0000000E-F63F-4145-B4E2-515B814E865C}"/>
                </c:ext>
              </c:extLst>
            </c:dLbl>
            <c:dLbl>
              <c:idx val="15"/>
              <c:tx>
                <c:strRef>
                  <c:f>Daten_Diagramme!$E$29</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{46DD48B8-2086-444F-8279-D554FE97EC9D}</c15:txfldGUID>
                      <c15:f>Daten_Diagramme!$E$29</c15:f>
                      <c15:dlblFieldTableCache>
                        <c:ptCount val="1"/>
                        <c:pt idx="0">
                          <c:v>-10.5</c:v>
                        </c:pt>
                      </c15:dlblFieldTableCache>
                    </c15:dlblFTEntry>
                  </c15:dlblFieldTable>
                  <c15:showDataLabelsRange val="0"/>
                </c:ext>
                <c:ext xmlns:c16="http://schemas.microsoft.com/office/drawing/2014/chart" uri="{C3380CC4-5D6E-409C-BE32-E72D297353CC}">
                  <c16:uniqueId val="{0000000F-F63F-4145-B4E2-515B814E865C}"/>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{671F0970-0570-4A83-9384-4B0C5BD9A286}</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F63F-4145-B4E2-515B814E865C}"/>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{B067C586-BFB2-4790-AD34-472E79E2EDBC}</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F63F-4145-B4E2-515B814E865C}"/>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{89517BCC-2288-42D7-B792-72133DB3A2F9}</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F63F-4145-B4E2-515B814E865C}"/>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{DE89535B-D766-4CE1-8B8E-BB6DC52BDD60}</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F63F-4145-B4E2-515B814E865C}"/>
                </c:ext>
              </c:extLst>
            </c:dLbl>
            <c:dLbl>
              <c:idx val="20"/>
              <c:tx>
                <c:strRef>
                  <c:f>Daten_Diagramme!$E$34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{9E28070C-6F7F-4D95-91A1-7899F9E87569}</c15:txfldGUID>
                      <c15:f>Daten_Diagramme!$E$34</c15:f>
                      <c15:dlblFieldTableCache>
                        <c:ptCount val="1"/>
                        <c:pt idx="0">
                          <c:v>-5.2</c:v>
                        </c:pt>
                      </c15:dlblFieldTableCache>
                    </c15:dlblFTEntry>
                  </c15:dlblFieldTable>
                  <c15:showDataLabelsRange val="0"/>
                </c:ext>
                <c:ext xmlns:c16="http://schemas.microsoft.com/office/drawing/2014/chart" uri="{C3380CC4-5D6E-409C-BE32-E72D297353CC}">
                  <c16:uniqueId val="{00000014-F63F-4145-B4E2-515B814E865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{B7A9C756-5BD0-4E8B-A3D3-12B004317E8D}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63F-4145-B4E2-515B814E865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{11D4AFFA-B20D-41DD-84DD-09996E46FA3E}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63F-4145-B4E2-515B814E865C}"/>
                </c:ext>
              </c:extLst>
            </c:dLbl>
            <c:dLbl>
              <c:idx val="23"/>
              <c:tx>
                <c:strRef>
                  <c:f>Daten_Diagramme!$E$37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{33EC9E90-A25E-4531-A4E3-4CB9A0D9F6F5}</c15:txfldGUID>
                      <c15:f>Daten_Diagramme!$E$37</c15:f>
                      <c15:dlblFieldTableCache>
                        <c:ptCount val="1"/>
                        <c:pt idx="0">
                          <c:v>4.4</c:v>
                        </c:pt>
                      </c15:dlblFieldTableCache>
                    </c15:dlblFTEntry>
                  </c15:dlblFieldTable>
                  <c15:showDataLabelsRange val="0"/>
                </c:ext>
                <c:ext xmlns:c16="http://schemas.microsoft.com/office/drawing/2014/chart" uri="{C3380CC4-5D6E-409C-BE32-E72D297353CC}">
                  <c16:uniqueId val="{00000017-F63F-4145-B4E2-515B814E865C}"/>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{BC6164D0-D904-4B8F-938F-E9B2B95B9546}</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F63F-4145-B4E2-515B814E865C}"/>
                </c:ext>
              </c:extLst>
            </c:dLbl>
            <c:dLbl>
              <c:idx val="25"/>
              <c:tx>
                <c:strRef>
                  <c:f>Daten_Diagramme!$E$39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{9206E2AD-EB97-4991-95EE-DD9386D447B5}</c15:txfldGUID>
                      <c15:f>Daten_Diagramme!$E$39</c15:f>
                      <c15:dlblFieldTableCache>
                        <c:ptCount val="1"/>
                        <c:pt idx="0">
                          <c:v>-0.6</c:v>
                        </c:pt>
                      </c15:dlblFieldTableCache>
                    </c15:dlblFTEntry>
                  </c15:dlblFieldTable>
                  <c15:showDataLabelsRange val="0"/>
                </c:ext>
                <c:ext xmlns:c16="http://schemas.microsoft.com/office/drawing/2014/chart" uri="{C3380CC4-5D6E-409C-BE32-E72D297353CC}">
                  <c16:uniqueId val="{00000019-F63F-4145-B4E2-515B814E865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{CC9D0CF3-EC56-446F-8097-661CB0BB6655}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63F-4145-B4E2-515B814E865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{16B8197A-1F17-4725-BD54-05B6E4BC36C5}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63F-4145-B4E2-515B814E865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{266BB4EB-B92F-4C8C-954E-9D5F9FE2BD40}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63F-4145-B4E2-515B814E865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{F2D0B137-3EF8-4D63-B5E4-4CADD09E48F7}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63F-4145-B4E2-515B814E865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{8DE89DB5-131B-4726-B95B-7D8E260E8136}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63F-4145-B4E2-515B814E865C}"/>
                </c:ext>
              </c:extLst>
            </c:dLbl>
            <c:dLbl>
              <c:idx val="31"/>
              <c:tx>
                <c:strRef>
                  <c:f>Daten_Diagramme!$E$45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{587B37AB-8D4E-4A76-AD2A-FD6D9F15D0AB}</c15:txfldGUID>
                      <c15:f>Daten_Diagramme!$E$45</c15:f>
                      <c15:dlblFieldTableCache>
                        <c:ptCount val="1"/>
                        <c:pt idx="0">
                          <c:v>-0.6</c:v>
                        </c:pt>
                      </c15:dlblFieldTableCache>
                    </c15:dlblFTEntry>
                  </c15:dlblFieldTable>
                  <c15:showDataLabelsRange val="0"/>
                </c:ext>
                <c:ext xmlns:c16="http://schemas.microsoft.com/office/drawing/2014/chart" uri="{C3380CC4-5D6E-409C-BE32-E72D297353CC}">
                  <c16:uniqueId val="{0000001F-F63F-4145-B4E2-515B814E86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-0.89897299422937982</c:v>
                </c:pt>
                <c:pt idx="1">
                  <c:v>4.3814432989690726</c:v>
                </c:pt>
                <c:pt idx="2">
                  <c:v>-1.4705882352941178</c:v>
                </c:pt>
                <c:pt idx="3">
                  <c:v>-7.6773566569484935</c:v>
                </c:pt>
                <c:pt idx="4">
                  <c:v>-8.8235294117647065</c:v>
                </c:pt>
                <c:pt idx="5">
                  <c:v>-6.5359477124183005</c:v>
                </c:pt>
                <c:pt idx="6">
                  <c:v>-7.2139303482587067</c:v>
                </c:pt>
                <c:pt idx="7">
                  <c:v>0.27837921435199503</c:v>
                </c:pt>
                <c:pt idx="8">
                  <c:v>-1.6228389746307212</c:v>
                </c:pt>
                <c:pt idx="9">
                  <c:v>41.416058394160586</c:v>
                </c:pt>
                <c:pt idx="10">
                  <c:v>-10.878038409751257</c:v>
                </c:pt>
                <c:pt idx="11">
                  <c:v>-1.2059369202226344</c:v>
                </c:pt>
                <c:pt idx="12">
                  <c:v>5.5026455026455023</c:v>
                </c:pt>
                <c:pt idx="13">
                  <c:v>-0.97854077253218885</c:v>
                </c:pt>
                <c:pt idx="14">
                  <c:v>-3.7909944110513552</c:v>
                </c:pt>
                <c:pt idx="15">
                  <c:v>-10.507569011576136</c:v>
                </c:pt>
                <c:pt idx="16">
                  <c:v>-0.81967213114754101</c:v>
                </c:pt>
                <c:pt idx="17">
                  <c:v>-3.1402651779483599</c:v>
                </c:pt>
                <c:pt idx="18">
                  <c:v>-0.17526777020447906</c:v>
                </c:pt>
                <c:pt idx="19">
                  <c:v>1.606425702811245</c:v>
                </c:pt>
                <c:pt idx="20">
                  <c:v>-5.2038500665153764</c:v>
                </c:pt>
                <c:pt idx="21">
                  <c:v>0</c:v>
                </c:pt>
                <c:pt idx="23">
                  <c:v>4.3814432989690726</c:v>
                </c:pt>
                <c:pt idx="24">
                  <c:v>-4.4616435237878447</c:v>
                </c:pt>
                <c:pt idx="25">
                  <c:v>-0.60696815413796545</c:v>
                </c:pt>
              </c:numCache>
            </c:numRef>
          </c:val>
          <c:extLst>
            <c:ext xmlns:c16="http://schemas.microsoft.com/office/drawing/2014/chart" uri="{C3380CC4-5D6E-409C-BE32-E72D297353CC}">
              <c16:uniqueId val="{00000020-F63F-4145-B4E2-515B814E865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{B303E0B7-D74B-4329-99CB-8630222FFB7B}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63F-4145-B4E2-515B814E865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{8918451A-AA48-4208-8F03-AB8F78D7D187}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63F-4145-B4E2-515B814E865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{36AB4FF5-6879-4283-B110-8D39A5F85557}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63F-4145-B4E2-515B814E865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{9EF158CE-4F71-4582-9A1A-E633D01F2792}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63F-4145-B4E2-515B814E865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{BBC35430-2BF9-4D25-94B2-A10C32C0CB85}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63F-4145-B4E2-515B814E865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{EC691187-8A4E-421F-BBB8-E0940C39F9C7}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63F-4145-B4E2-515B814E865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{A3C1DCC3-1465-4402-944A-96A35CB2BE50}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63F-4145-B4E2-515B814E865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{02D27547-A099-4165-A59A-141C4F1ED373}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63F-4145-B4E2-515B814E865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{42B2BFA5-73EF-4376-BBBC-41BB380A35EE}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63F-4145-B4E2-515B814E865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{9A1D58E7-2892-427B-A544-921538F569DF}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63F-4145-B4E2-515B814E865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{64F9832E-AFEA-4828-8C83-EE5F2AD5C16A}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63F-4145-B4E2-515B814E865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{917F43F0-13FA-47E4-9F4E-533F377AB2D4}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63F-4145-B4E2-515B814E865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{51793E15-1B17-4B78-AF67-E8F6D696DF6B}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63F-4145-B4E2-515B814E865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{A0F9EF92-BE1F-4E30-A870-59F649B21465}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63F-4145-B4E2-515B814E865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{1A4D88F0-D327-4695-8BBA-D3FE92A47226}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63F-4145-B4E2-515B814E865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{075491DC-C2BE-4BA2-BBEA-AFB77B8B50C6}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63F-4145-B4E2-515B814E865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{68DF8F8A-9B96-4D65-AFB6-4F5F18E8FF05}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63F-4145-B4E2-515B814E865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{E3E551BE-1C8B-434B-AE3A-15A7D42AFFE4}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63F-4145-B4E2-515B814E865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{0A501997-972B-44D2-BD42-B80A6C76C956}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63F-4145-B4E2-515B814E865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{2701D148-9DDD-40F1-B500-47E9F8FA27F9}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63F-4145-B4E2-515B814E865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{F96EB3D1-649E-4F34-BB39-F213C497E486}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63F-4145-B4E2-515B814E865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{ABCAB5EE-F3CA-49EA-9669-8F370D866619}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63F-4145-B4E2-515B814E865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{23A23958-364A-40C7-9191-25F930B10870}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63F-4145-B4E2-515B814E865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{8C1F4168-C3AA-409A-9B8D-11556B141C94}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63F-4145-B4E2-515B814E865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{8F637B5B-FBAA-448F-873D-F77E9F42F4D6}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63F-4145-B4E2-515B814E865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{9E622BF5-43B2-4DFC-84A9-1E5210259A62}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63F-4145-B4E2-515B814E865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{B7FB850A-4610-4102-A746-39EDCC2D4902}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63F-4145-B4E2-515B814E865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{7B5080E1-E8B8-4E3A-B91D-12EE1D56C28D}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63F-4145-B4E2-515B814E865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{4CF829CB-69F0-4401-84A4-6D0F28F9724E}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63F-4145-B4E2-515B814E865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{451B8494-9F34-429E-B091-470F9B55A412}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63F-4145-B4E2-515B814E865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{CD181F4E-8FE7-4C6D-8B82-3C0BFD85B96B}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63F-4145-B4E2-515B814E865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{A9AE3C9B-0A49-48CF-9623-79137941D75F}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63F-4145-B4E2-515B814E86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63F-4145-B4E2-515B814E865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63F-4145-B4E2-515B814E865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{A90AA1AF-9D42-4278-B008-1F76CF5248C9}</c15:txfldGUID>
                      <c15:f>Diagramm!$I$46</c15:f>
                      <c15:dlblFieldTableCache>
                        <c:ptCount val="1"/>
                      </c15:dlblFieldTableCache>
                    </c15:dlblFTEntry>
                  </c15:dlblFieldTable>
                  <c15:showDataLabelsRange val="0"/>
                </c:ext>
                <c:ext xmlns:c16="http://schemas.microsoft.com/office/drawing/2014/chart" uri="{C3380CC4-5D6E-409C-BE32-E72D297353CC}">
                  <c16:uniqueId val="{00000000-2AD1-4726-A545-157F558CA2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{A1FCAC22-43E1-45B8-B772-31B54655829C}</c15:txfldGUID>
                      <c15:f>Diagramm!$I$47</c15:f>
                      <c15:dlblFieldTableCache>
                        <c:ptCount val="1"/>
                      </c15:dlblFieldTableCache>
                    </c15:dlblFTEntry>
                  </c15:dlblFieldTable>
                  <c15:showDataLabelsRange val="0"/>
                </c:ext>
                <c:ext xmlns:c16="http://schemas.microsoft.com/office/drawing/2014/chart" uri="{C3380CC4-5D6E-409C-BE32-E72D297353CC}">
                  <c16:uniqueId val="{00000001-2AD1-4726-A545-157F558CA2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{ECAA0B00-412E-462D-87CB-35B9DCD47020}</c15:txfldGUID>
                      <c15:f>Diagramm!$I$48</c15:f>
                      <c15:dlblFieldTableCache>
                        <c:ptCount val="1"/>
                      </c15:dlblFieldTableCache>
                    </c15:dlblFTEntry>
                  </c15:dlblFieldTable>
                  <c15:showDataLabelsRange val="0"/>
                </c:ext>
                <c:ext xmlns:c16="http://schemas.microsoft.com/office/drawing/2014/chart" uri="{C3380CC4-5D6E-409C-BE32-E72D297353CC}">
                  <c16:uniqueId val="{00000002-2AD1-4726-A545-157F558CA2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{5B752000-F85A-4AA5-BB43-F0500854E181}</c15:txfldGUID>
                      <c15:f>Diagramm!$I$49</c15:f>
                      <c15:dlblFieldTableCache>
                        <c:ptCount val="1"/>
                      </c15:dlblFieldTableCache>
                    </c15:dlblFTEntry>
                  </c15:dlblFieldTable>
                  <c15:showDataLabelsRange val="0"/>
                </c:ext>
                <c:ext xmlns:c16="http://schemas.microsoft.com/office/drawing/2014/chart" uri="{C3380CC4-5D6E-409C-BE32-E72D297353CC}">
                  <c16:uniqueId val="{00000003-2AD1-4726-A545-157F558CA2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{B795B51B-79E9-41C7-AA4C-7FCE0921412E}</c15:txfldGUID>
                      <c15:f>Diagramm!$I$50</c15:f>
                      <c15:dlblFieldTableCache>
                        <c:ptCount val="1"/>
                      </c15:dlblFieldTableCache>
                    </c15:dlblFTEntry>
                  </c15:dlblFieldTable>
                  <c15:showDataLabelsRange val="0"/>
                </c:ext>
                <c:ext xmlns:c16="http://schemas.microsoft.com/office/drawing/2014/chart" uri="{C3380CC4-5D6E-409C-BE32-E72D297353CC}">
                  <c16:uniqueId val="{00000004-2AD1-4726-A545-157F558CA2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{9C7D2CDF-B5EE-4822-862A-84C8F4C0647C}</c15:txfldGUID>
                      <c15:f>Diagramm!$I$51</c15:f>
                      <c15:dlblFieldTableCache>
                        <c:ptCount val="1"/>
                      </c15:dlblFieldTableCache>
                    </c15:dlblFTEntry>
                  </c15:dlblFieldTable>
                  <c15:showDataLabelsRange val="0"/>
                </c:ext>
                <c:ext xmlns:c16="http://schemas.microsoft.com/office/drawing/2014/chart" uri="{C3380CC4-5D6E-409C-BE32-E72D297353CC}">
                  <c16:uniqueId val="{00000005-2AD1-4726-A545-157F558CA2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{7A8C6E10-A708-4FA5-BE82-A25B1559427A}</c15:txfldGUID>
                      <c15:f>Diagramm!$I$52</c15:f>
                      <c15:dlblFieldTableCache>
                        <c:ptCount val="1"/>
                      </c15:dlblFieldTableCache>
                    </c15:dlblFTEntry>
                  </c15:dlblFieldTable>
                  <c15:showDataLabelsRange val="0"/>
                </c:ext>
                <c:ext xmlns:c16="http://schemas.microsoft.com/office/drawing/2014/chart" uri="{C3380CC4-5D6E-409C-BE32-E72D297353CC}">
                  <c16:uniqueId val="{00000006-2AD1-4726-A545-157F558CA2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{12972DDA-9ABA-44F7-B934-EB86DFC200FF}</c15:txfldGUID>
                      <c15:f>Diagramm!$I$53</c15:f>
                      <c15:dlblFieldTableCache>
                        <c:ptCount val="1"/>
                      </c15:dlblFieldTableCache>
                    </c15:dlblFTEntry>
                  </c15:dlblFieldTable>
                  <c15:showDataLabelsRange val="0"/>
                </c:ext>
                <c:ext xmlns:c16="http://schemas.microsoft.com/office/drawing/2014/chart" uri="{C3380CC4-5D6E-409C-BE32-E72D297353CC}">
                  <c16:uniqueId val="{00000007-2AD1-4726-A545-157F558CA2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{21EE7E26-32BC-48D3-AA75-557A013DCC11}</c15:txfldGUID>
                      <c15:f>Diagramm!$I$54</c15:f>
                      <c15:dlblFieldTableCache>
                        <c:ptCount val="1"/>
                      </c15:dlblFieldTableCache>
                    </c15:dlblFTEntry>
                  </c15:dlblFieldTable>
                  <c15:showDataLabelsRange val="0"/>
                </c:ext>
                <c:ext xmlns:c16="http://schemas.microsoft.com/office/drawing/2014/chart" uri="{C3380CC4-5D6E-409C-BE32-E72D297353CC}">
                  <c16:uniqueId val="{00000008-2AD1-4726-A545-157F558CA2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{D1C63242-D327-4DF2-8E1D-44196BC561FB}</c15:txfldGUID>
                      <c15:f>Diagramm!$I$55</c15:f>
                      <c15:dlblFieldTableCache>
                        <c:ptCount val="1"/>
                      </c15:dlblFieldTableCache>
                    </c15:dlblFTEntry>
                  </c15:dlblFieldTable>
                  <c15:showDataLabelsRange val="0"/>
                </c:ext>
                <c:ext xmlns:c16="http://schemas.microsoft.com/office/drawing/2014/chart" uri="{C3380CC4-5D6E-409C-BE32-E72D297353CC}">
                  <c16:uniqueId val="{00000009-2AD1-4726-A545-157F558CA2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{C9D060C8-9BEF-401C-B0FE-E56FBF1503ED}</c15:txfldGUID>
                      <c15:f>Diagramm!$I$56</c15:f>
                      <c15:dlblFieldTableCache>
                        <c:ptCount val="1"/>
                      </c15:dlblFieldTableCache>
                    </c15:dlblFTEntry>
                  </c15:dlblFieldTable>
                  <c15:showDataLabelsRange val="0"/>
                </c:ext>
                <c:ext xmlns:c16="http://schemas.microsoft.com/office/drawing/2014/chart" uri="{C3380CC4-5D6E-409C-BE32-E72D297353CC}">
                  <c16:uniqueId val="{0000000A-2AD1-4726-A545-157F558CA2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{A37F8B5B-B6D4-4CF2-8F39-D8D54EAD806E}</c15:txfldGUID>
                      <c15:f>Diagramm!$I$57</c15:f>
                      <c15:dlblFieldTableCache>
                        <c:ptCount val="1"/>
                      </c15:dlblFieldTableCache>
                    </c15:dlblFTEntry>
                  </c15:dlblFieldTable>
                  <c15:showDataLabelsRange val="0"/>
                </c:ext>
                <c:ext xmlns:c16="http://schemas.microsoft.com/office/drawing/2014/chart" uri="{C3380CC4-5D6E-409C-BE32-E72D297353CC}">
                  <c16:uniqueId val="{0000000B-2AD1-4726-A545-157F558CA2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{F646B4D5-5AD9-43CF-8F24-2F1E6B1BE299}</c15:txfldGUID>
                      <c15:f>Diagramm!$I$58</c15:f>
                      <c15:dlblFieldTableCache>
                        <c:ptCount val="1"/>
                      </c15:dlblFieldTableCache>
                    </c15:dlblFTEntry>
                  </c15:dlblFieldTable>
                  <c15:showDataLabelsRange val="0"/>
                </c:ext>
                <c:ext xmlns:c16="http://schemas.microsoft.com/office/drawing/2014/chart" uri="{C3380CC4-5D6E-409C-BE32-E72D297353CC}">
                  <c16:uniqueId val="{0000000C-2AD1-4726-A545-157F558CA2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{3BE67A4F-3E5C-4956-AB40-CDCE5BCA9123}</c15:txfldGUID>
                      <c15:f>Diagramm!$I$59</c15:f>
                      <c15:dlblFieldTableCache>
                        <c:ptCount val="1"/>
                      </c15:dlblFieldTableCache>
                    </c15:dlblFTEntry>
                  </c15:dlblFieldTable>
                  <c15:showDataLabelsRange val="0"/>
                </c:ext>
                <c:ext xmlns:c16="http://schemas.microsoft.com/office/drawing/2014/chart" uri="{C3380CC4-5D6E-409C-BE32-E72D297353CC}">
                  <c16:uniqueId val="{0000000D-2AD1-4726-A545-157F558CA2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{2DE815B9-F87B-414D-9730-5464EC748671}</c15:txfldGUID>
                      <c15:f>Diagramm!$I$60</c15:f>
                      <c15:dlblFieldTableCache>
                        <c:ptCount val="1"/>
                      </c15:dlblFieldTableCache>
                    </c15:dlblFTEntry>
                  </c15:dlblFieldTable>
                  <c15:showDataLabelsRange val="0"/>
                </c:ext>
                <c:ext xmlns:c16="http://schemas.microsoft.com/office/drawing/2014/chart" uri="{C3380CC4-5D6E-409C-BE32-E72D297353CC}">
                  <c16:uniqueId val="{0000000E-2AD1-4726-A545-157F558CA2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{E46C51A3-1A2E-4F76-93ED-A916F6CA68C1}</c15:txfldGUID>
                      <c15:f>Diagramm!$I$61</c15:f>
                      <c15:dlblFieldTableCache>
                        <c:ptCount val="1"/>
                      </c15:dlblFieldTableCache>
                    </c15:dlblFTEntry>
                  </c15:dlblFieldTable>
                  <c15:showDataLabelsRange val="0"/>
                </c:ext>
                <c:ext xmlns:c16="http://schemas.microsoft.com/office/drawing/2014/chart" uri="{C3380CC4-5D6E-409C-BE32-E72D297353CC}">
                  <c16:uniqueId val="{0000000F-2AD1-4726-A545-157F558CA2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{15B0EA8C-0075-4928-83FB-CDCB9058B024}</c15:txfldGUID>
                      <c15:f>Diagramm!$I$62</c15:f>
                      <c15:dlblFieldTableCache>
                        <c:ptCount val="1"/>
                      </c15:dlblFieldTableCache>
                    </c15:dlblFTEntry>
                  </c15:dlblFieldTable>
                  <c15:showDataLabelsRange val="0"/>
                </c:ext>
                <c:ext xmlns:c16="http://schemas.microsoft.com/office/drawing/2014/chart" uri="{C3380CC4-5D6E-409C-BE32-E72D297353CC}">
                  <c16:uniqueId val="{00000010-2AD1-4726-A545-157F558CA2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{F020CFE4-A27E-4180-BD9F-89A21899EF9A}</c15:txfldGUID>
                      <c15:f>Diagramm!$I$63</c15:f>
                      <c15:dlblFieldTableCache>
                        <c:ptCount val="1"/>
                      </c15:dlblFieldTableCache>
                    </c15:dlblFTEntry>
                  </c15:dlblFieldTable>
                  <c15:showDataLabelsRange val="0"/>
                </c:ext>
                <c:ext xmlns:c16="http://schemas.microsoft.com/office/drawing/2014/chart" uri="{C3380CC4-5D6E-409C-BE32-E72D297353CC}">
                  <c16:uniqueId val="{00000011-2AD1-4726-A545-157F558CA2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{EEF7B1BE-C617-4A65-A3F5-4C3762979902}</c15:txfldGUID>
                      <c15:f>Diagramm!$I$64</c15:f>
                      <c15:dlblFieldTableCache>
                        <c:ptCount val="1"/>
                      </c15:dlblFieldTableCache>
                    </c15:dlblFTEntry>
                  </c15:dlblFieldTable>
                  <c15:showDataLabelsRange val="0"/>
                </c:ext>
                <c:ext xmlns:c16="http://schemas.microsoft.com/office/drawing/2014/chart" uri="{C3380CC4-5D6E-409C-BE32-E72D297353CC}">
                  <c16:uniqueId val="{00000012-2AD1-4726-A545-157F558CA2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{80F95EA2-FF4F-4B71-9252-A1CF5A672969}</c15:txfldGUID>
                      <c15:f>Diagramm!$I$65</c15:f>
                      <c15:dlblFieldTableCache>
                        <c:ptCount val="1"/>
                      </c15:dlblFieldTableCache>
                    </c15:dlblFTEntry>
                  </c15:dlblFieldTable>
                  <c15:showDataLabelsRange val="0"/>
                </c:ext>
                <c:ext xmlns:c16="http://schemas.microsoft.com/office/drawing/2014/chart" uri="{C3380CC4-5D6E-409C-BE32-E72D297353CC}">
                  <c16:uniqueId val="{00000013-2AD1-4726-A545-157F558CA2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{2600D1A1-BB3A-425B-82AF-AF4FDEC2A824}</c15:txfldGUID>
                      <c15:f>Diagramm!$I$66</c15:f>
                      <c15:dlblFieldTableCache>
                        <c:ptCount val="1"/>
                      </c15:dlblFieldTableCache>
                    </c15:dlblFTEntry>
                  </c15:dlblFieldTable>
                  <c15:showDataLabelsRange val="0"/>
                </c:ext>
                <c:ext xmlns:c16="http://schemas.microsoft.com/office/drawing/2014/chart" uri="{C3380CC4-5D6E-409C-BE32-E72D297353CC}">
                  <c16:uniqueId val="{00000014-2AD1-4726-A545-157F558CA2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{C76509DD-09E2-43E6-B32E-B10D9F4D15C2}</c15:txfldGUID>
                      <c15:f>Diagramm!$I$67</c15:f>
                      <c15:dlblFieldTableCache>
                        <c:ptCount val="1"/>
                      </c15:dlblFieldTableCache>
                    </c15:dlblFTEntry>
                  </c15:dlblFieldTable>
                  <c15:showDataLabelsRange val="0"/>
                </c:ext>
                <c:ext xmlns:c16="http://schemas.microsoft.com/office/drawing/2014/chart" uri="{C3380CC4-5D6E-409C-BE32-E72D297353CC}">
                  <c16:uniqueId val="{00000015-2AD1-4726-A545-157F558CA2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AD1-4726-A545-157F558CA2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{77404872-5925-4996-A415-D6AB4285697A}</c15:txfldGUID>
                      <c15:f>Diagramm!$K$46</c15:f>
                      <c15:dlblFieldTableCache>
                        <c:ptCount val="1"/>
                      </c15:dlblFieldTableCache>
                    </c15:dlblFTEntry>
                  </c15:dlblFieldTable>
                  <c15:showDataLabelsRange val="0"/>
                </c:ext>
                <c:ext xmlns:c16="http://schemas.microsoft.com/office/drawing/2014/chart" uri="{C3380CC4-5D6E-409C-BE32-E72D297353CC}">
                  <c16:uniqueId val="{00000017-2AD1-4726-A545-157F558CA2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{D0AECC8B-A373-44C3-B89A-5DBB4913A085}</c15:txfldGUID>
                      <c15:f>Diagramm!$K$47</c15:f>
                      <c15:dlblFieldTableCache>
                        <c:ptCount val="1"/>
                      </c15:dlblFieldTableCache>
                    </c15:dlblFTEntry>
                  </c15:dlblFieldTable>
                  <c15:showDataLabelsRange val="0"/>
                </c:ext>
                <c:ext xmlns:c16="http://schemas.microsoft.com/office/drawing/2014/chart" uri="{C3380CC4-5D6E-409C-BE32-E72D297353CC}">
                  <c16:uniqueId val="{00000018-2AD1-4726-A545-157F558CA2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{C15CF3C9-4DAA-4415-9106-1318DFECBDBC}</c15:txfldGUID>
                      <c15:f>Diagramm!$K$48</c15:f>
                      <c15:dlblFieldTableCache>
                        <c:ptCount val="1"/>
                      </c15:dlblFieldTableCache>
                    </c15:dlblFTEntry>
                  </c15:dlblFieldTable>
                  <c15:showDataLabelsRange val="0"/>
                </c:ext>
                <c:ext xmlns:c16="http://schemas.microsoft.com/office/drawing/2014/chart" uri="{C3380CC4-5D6E-409C-BE32-E72D297353CC}">
                  <c16:uniqueId val="{00000019-2AD1-4726-A545-157F558CA2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{FA937D01-347C-4C92-B933-3D16E7A0A4F4}</c15:txfldGUID>
                      <c15:f>Diagramm!$K$49</c15:f>
                      <c15:dlblFieldTableCache>
                        <c:ptCount val="1"/>
                      </c15:dlblFieldTableCache>
                    </c15:dlblFTEntry>
                  </c15:dlblFieldTable>
                  <c15:showDataLabelsRange val="0"/>
                </c:ext>
                <c:ext xmlns:c16="http://schemas.microsoft.com/office/drawing/2014/chart" uri="{C3380CC4-5D6E-409C-BE32-E72D297353CC}">
                  <c16:uniqueId val="{0000001A-2AD1-4726-A545-157F558CA2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{0BBCFA1D-67E5-4988-A939-7D1DFFBEDB80}</c15:txfldGUID>
                      <c15:f>Diagramm!$K$50</c15:f>
                      <c15:dlblFieldTableCache>
                        <c:ptCount val="1"/>
                      </c15:dlblFieldTableCache>
                    </c15:dlblFTEntry>
                  </c15:dlblFieldTable>
                  <c15:showDataLabelsRange val="0"/>
                </c:ext>
                <c:ext xmlns:c16="http://schemas.microsoft.com/office/drawing/2014/chart" uri="{C3380CC4-5D6E-409C-BE32-E72D297353CC}">
                  <c16:uniqueId val="{0000001B-2AD1-4726-A545-157F558CA2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{2C1AA141-B605-48E8-A5F2-D264548242AC}</c15:txfldGUID>
                      <c15:f>Diagramm!$K$51</c15:f>
                      <c15:dlblFieldTableCache>
                        <c:ptCount val="1"/>
                      </c15:dlblFieldTableCache>
                    </c15:dlblFTEntry>
                  </c15:dlblFieldTable>
                  <c15:showDataLabelsRange val="0"/>
                </c:ext>
                <c:ext xmlns:c16="http://schemas.microsoft.com/office/drawing/2014/chart" uri="{C3380CC4-5D6E-409C-BE32-E72D297353CC}">
                  <c16:uniqueId val="{0000001C-2AD1-4726-A545-157F558CA2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{40D1A577-0524-4A72-8DFE-AE9F1566F2C1}</c15:txfldGUID>
                      <c15:f>Diagramm!$K$52</c15:f>
                      <c15:dlblFieldTableCache>
                        <c:ptCount val="1"/>
                      </c15:dlblFieldTableCache>
                    </c15:dlblFTEntry>
                  </c15:dlblFieldTable>
                  <c15:showDataLabelsRange val="0"/>
                </c:ext>
                <c:ext xmlns:c16="http://schemas.microsoft.com/office/drawing/2014/chart" uri="{C3380CC4-5D6E-409C-BE32-E72D297353CC}">
                  <c16:uniqueId val="{0000001D-2AD1-4726-A545-157F558CA2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{0F024779-7500-40DC-981C-48B47DDB468C}</c15:txfldGUID>
                      <c15:f>Diagramm!$K$53</c15:f>
                      <c15:dlblFieldTableCache>
                        <c:ptCount val="1"/>
                      </c15:dlblFieldTableCache>
                    </c15:dlblFTEntry>
                  </c15:dlblFieldTable>
                  <c15:showDataLabelsRange val="0"/>
                </c:ext>
                <c:ext xmlns:c16="http://schemas.microsoft.com/office/drawing/2014/chart" uri="{C3380CC4-5D6E-409C-BE32-E72D297353CC}">
                  <c16:uniqueId val="{0000001E-2AD1-4726-A545-157F558CA2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{0E6BE0AF-4F08-4E09-97E9-503994A2A31D}</c15:txfldGUID>
                      <c15:f>Diagramm!$K$54</c15:f>
                      <c15:dlblFieldTableCache>
                        <c:ptCount val="1"/>
                      </c15:dlblFieldTableCache>
                    </c15:dlblFTEntry>
                  </c15:dlblFieldTable>
                  <c15:showDataLabelsRange val="0"/>
                </c:ext>
                <c:ext xmlns:c16="http://schemas.microsoft.com/office/drawing/2014/chart" uri="{C3380CC4-5D6E-409C-BE32-E72D297353CC}">
                  <c16:uniqueId val="{0000001F-2AD1-4726-A545-157F558CA2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{880A9BE0-2A2C-4703-896B-D759E1785E9F}</c15:txfldGUID>
                      <c15:f>Diagramm!$K$55</c15:f>
                      <c15:dlblFieldTableCache>
                        <c:ptCount val="1"/>
                      </c15:dlblFieldTableCache>
                    </c15:dlblFTEntry>
                  </c15:dlblFieldTable>
                  <c15:showDataLabelsRange val="0"/>
                </c:ext>
                <c:ext xmlns:c16="http://schemas.microsoft.com/office/drawing/2014/chart" uri="{C3380CC4-5D6E-409C-BE32-E72D297353CC}">
                  <c16:uniqueId val="{00000020-2AD1-4726-A545-157F558CA2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{5921C1BA-3B64-4034-BAC4-DCA8945DA8D8}</c15:txfldGUID>
                      <c15:f>Diagramm!$K$56</c15:f>
                      <c15:dlblFieldTableCache>
                        <c:ptCount val="1"/>
                      </c15:dlblFieldTableCache>
                    </c15:dlblFTEntry>
                  </c15:dlblFieldTable>
                  <c15:showDataLabelsRange val="0"/>
                </c:ext>
                <c:ext xmlns:c16="http://schemas.microsoft.com/office/drawing/2014/chart" uri="{C3380CC4-5D6E-409C-BE32-E72D297353CC}">
                  <c16:uniqueId val="{00000021-2AD1-4726-A545-157F558CA2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{77D7D0C4-C44D-4A35-87B6-E1897C9A15BC}</c15:txfldGUID>
                      <c15:f>Diagramm!$K$57</c15:f>
                      <c15:dlblFieldTableCache>
                        <c:ptCount val="1"/>
                      </c15:dlblFieldTableCache>
                    </c15:dlblFTEntry>
                  </c15:dlblFieldTable>
                  <c15:showDataLabelsRange val="0"/>
                </c:ext>
                <c:ext xmlns:c16="http://schemas.microsoft.com/office/drawing/2014/chart" uri="{C3380CC4-5D6E-409C-BE32-E72D297353CC}">
                  <c16:uniqueId val="{00000022-2AD1-4726-A545-157F558CA2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{EF1D5ADD-56C9-4154-8825-ADAF49E92DE1}</c15:txfldGUID>
                      <c15:f>Diagramm!$K$58</c15:f>
                      <c15:dlblFieldTableCache>
                        <c:ptCount val="1"/>
                      </c15:dlblFieldTableCache>
                    </c15:dlblFTEntry>
                  </c15:dlblFieldTable>
                  <c15:showDataLabelsRange val="0"/>
                </c:ext>
                <c:ext xmlns:c16="http://schemas.microsoft.com/office/drawing/2014/chart" uri="{C3380CC4-5D6E-409C-BE32-E72D297353CC}">
                  <c16:uniqueId val="{00000023-2AD1-4726-A545-157F558CA2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{E2E7796A-F307-4780-B6EA-CABDAF0790DB}</c15:txfldGUID>
                      <c15:f>Diagramm!$K$59</c15:f>
                      <c15:dlblFieldTableCache>
                        <c:ptCount val="1"/>
                      </c15:dlblFieldTableCache>
                    </c15:dlblFTEntry>
                  </c15:dlblFieldTable>
                  <c15:showDataLabelsRange val="0"/>
                </c:ext>
                <c:ext xmlns:c16="http://schemas.microsoft.com/office/drawing/2014/chart" uri="{C3380CC4-5D6E-409C-BE32-E72D297353CC}">
                  <c16:uniqueId val="{00000024-2AD1-4726-A545-157F558CA2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{80250370-1551-4451-8BA6-C77580D35D6F}</c15:txfldGUID>
                      <c15:f>Diagramm!$K$60</c15:f>
                      <c15:dlblFieldTableCache>
                        <c:ptCount val="1"/>
                      </c15:dlblFieldTableCache>
                    </c15:dlblFTEntry>
                  </c15:dlblFieldTable>
                  <c15:showDataLabelsRange val="0"/>
                </c:ext>
                <c:ext xmlns:c16="http://schemas.microsoft.com/office/drawing/2014/chart" uri="{C3380CC4-5D6E-409C-BE32-E72D297353CC}">
                  <c16:uniqueId val="{00000025-2AD1-4726-A545-157F558CA2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{E649CF19-28D9-4B00-B9C3-49D0804034B5}</c15:txfldGUID>
                      <c15:f>Diagramm!$K$61</c15:f>
                      <c15:dlblFieldTableCache>
                        <c:ptCount val="1"/>
                      </c15:dlblFieldTableCache>
                    </c15:dlblFTEntry>
                  </c15:dlblFieldTable>
                  <c15:showDataLabelsRange val="0"/>
                </c:ext>
                <c:ext xmlns:c16="http://schemas.microsoft.com/office/drawing/2014/chart" uri="{C3380CC4-5D6E-409C-BE32-E72D297353CC}">
                  <c16:uniqueId val="{00000026-2AD1-4726-A545-157F558CA2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{ABE4290C-0291-4397-8072-E83EA31330FC}</c15:txfldGUID>
                      <c15:f>Diagramm!$K$62</c15:f>
                      <c15:dlblFieldTableCache>
                        <c:ptCount val="1"/>
                      </c15:dlblFieldTableCache>
                    </c15:dlblFTEntry>
                  </c15:dlblFieldTable>
                  <c15:showDataLabelsRange val="0"/>
                </c:ext>
                <c:ext xmlns:c16="http://schemas.microsoft.com/office/drawing/2014/chart" uri="{C3380CC4-5D6E-409C-BE32-E72D297353CC}">
                  <c16:uniqueId val="{00000027-2AD1-4726-A545-157F558CA2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{A2444AC5-564C-4AC5-90E4-591EB55C9E43}</c15:txfldGUID>
                      <c15:f>Diagramm!$K$63</c15:f>
                      <c15:dlblFieldTableCache>
                        <c:ptCount val="1"/>
                      </c15:dlblFieldTableCache>
                    </c15:dlblFTEntry>
                  </c15:dlblFieldTable>
                  <c15:showDataLabelsRange val="0"/>
                </c:ext>
                <c:ext xmlns:c16="http://schemas.microsoft.com/office/drawing/2014/chart" uri="{C3380CC4-5D6E-409C-BE32-E72D297353CC}">
                  <c16:uniqueId val="{00000028-2AD1-4726-A545-157F558CA2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{5BADB5B4-8273-4F1D-A91A-5AB95F487B02}</c15:txfldGUID>
                      <c15:f>Diagramm!$K$64</c15:f>
                      <c15:dlblFieldTableCache>
                        <c:ptCount val="1"/>
                      </c15:dlblFieldTableCache>
                    </c15:dlblFTEntry>
                  </c15:dlblFieldTable>
                  <c15:showDataLabelsRange val="0"/>
                </c:ext>
                <c:ext xmlns:c16="http://schemas.microsoft.com/office/drawing/2014/chart" uri="{C3380CC4-5D6E-409C-BE32-E72D297353CC}">
                  <c16:uniqueId val="{00000029-2AD1-4726-A545-157F558CA2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{E54F73AF-9059-4911-A5A0-6F3AD2E69CF0}</c15:txfldGUID>
                      <c15:f>Diagramm!$K$65</c15:f>
                      <c15:dlblFieldTableCache>
                        <c:ptCount val="1"/>
                      </c15:dlblFieldTableCache>
                    </c15:dlblFTEntry>
                  </c15:dlblFieldTable>
                  <c15:showDataLabelsRange val="0"/>
                </c:ext>
                <c:ext xmlns:c16="http://schemas.microsoft.com/office/drawing/2014/chart" uri="{C3380CC4-5D6E-409C-BE32-E72D297353CC}">
                  <c16:uniqueId val="{0000002A-2AD1-4726-A545-157F558CA2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{B543798E-C78D-45D1-BB0F-DEA44634F37F}</c15:txfldGUID>
                      <c15:f>Diagramm!$K$66</c15:f>
                      <c15:dlblFieldTableCache>
                        <c:ptCount val="1"/>
                      </c15:dlblFieldTableCache>
                    </c15:dlblFTEntry>
                  </c15:dlblFieldTable>
                  <c15:showDataLabelsRange val="0"/>
                </c:ext>
                <c:ext xmlns:c16="http://schemas.microsoft.com/office/drawing/2014/chart" uri="{C3380CC4-5D6E-409C-BE32-E72D297353CC}">
                  <c16:uniqueId val="{0000002B-2AD1-4726-A545-157F558CA2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{E5CE9C07-BC93-4873-B8D0-61B80748BAAE}</c15:txfldGUID>
                      <c15:f>Diagramm!$K$67</c15:f>
                      <c15:dlblFieldTableCache>
                        <c:ptCount val="1"/>
                      </c15:dlblFieldTableCache>
                    </c15:dlblFTEntry>
                  </c15:dlblFieldTable>
                  <c15:showDataLabelsRange val="0"/>
                </c:ext>
                <c:ext xmlns:c16="http://schemas.microsoft.com/office/drawing/2014/chart" uri="{C3380CC4-5D6E-409C-BE32-E72D297353CC}">
                  <c16:uniqueId val="{0000002C-2AD1-4726-A545-157F558CA2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AD1-4726-A545-157F558CA2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{9586A5A1-26CB-43B2-8161-DFA97F923414}</c15:txfldGUID>
                      <c15:f>Diagramm!$J$46</c15:f>
                      <c15:dlblFieldTableCache>
                        <c:ptCount val="1"/>
                      </c15:dlblFieldTableCache>
                    </c15:dlblFTEntry>
                  </c15:dlblFieldTable>
                  <c15:showDataLabelsRange val="0"/>
                </c:ext>
                <c:ext xmlns:c16="http://schemas.microsoft.com/office/drawing/2014/chart" uri="{C3380CC4-5D6E-409C-BE32-E72D297353CC}">
                  <c16:uniqueId val="{0000002E-2AD1-4726-A545-157F558CA2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{66E86876-3E2C-49B5-83C2-E0FFF6CBA8BF}</c15:txfldGUID>
                      <c15:f>Diagramm!$J$47</c15:f>
                      <c15:dlblFieldTableCache>
                        <c:ptCount val="1"/>
                      </c15:dlblFieldTableCache>
                    </c15:dlblFTEntry>
                  </c15:dlblFieldTable>
                  <c15:showDataLabelsRange val="0"/>
                </c:ext>
                <c:ext xmlns:c16="http://schemas.microsoft.com/office/drawing/2014/chart" uri="{C3380CC4-5D6E-409C-BE32-E72D297353CC}">
                  <c16:uniqueId val="{0000002F-2AD1-4726-A545-157F558CA2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{661D7E6B-226A-4642-B29E-8F5E79478420}</c15:txfldGUID>
                      <c15:f>Diagramm!$J$48</c15:f>
                      <c15:dlblFieldTableCache>
                        <c:ptCount val="1"/>
                      </c15:dlblFieldTableCache>
                    </c15:dlblFTEntry>
                  </c15:dlblFieldTable>
                  <c15:showDataLabelsRange val="0"/>
                </c:ext>
                <c:ext xmlns:c16="http://schemas.microsoft.com/office/drawing/2014/chart" uri="{C3380CC4-5D6E-409C-BE32-E72D297353CC}">
                  <c16:uniqueId val="{00000030-2AD1-4726-A545-157F558CA2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{01B0B60A-1220-47F7-94A7-F77588D951A9}</c15:txfldGUID>
                      <c15:f>Diagramm!$J$49</c15:f>
                      <c15:dlblFieldTableCache>
                        <c:ptCount val="1"/>
                      </c15:dlblFieldTableCache>
                    </c15:dlblFTEntry>
                  </c15:dlblFieldTable>
                  <c15:showDataLabelsRange val="0"/>
                </c:ext>
                <c:ext xmlns:c16="http://schemas.microsoft.com/office/drawing/2014/chart" uri="{C3380CC4-5D6E-409C-BE32-E72D297353CC}">
                  <c16:uniqueId val="{00000031-2AD1-4726-A545-157F558CA2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{CFA87A54-7B21-4B13-B179-CDAFD6FDD5BC}</c15:txfldGUID>
                      <c15:f>Diagramm!$J$50</c15:f>
                      <c15:dlblFieldTableCache>
                        <c:ptCount val="1"/>
                      </c15:dlblFieldTableCache>
                    </c15:dlblFTEntry>
                  </c15:dlblFieldTable>
                  <c15:showDataLabelsRange val="0"/>
                </c:ext>
                <c:ext xmlns:c16="http://schemas.microsoft.com/office/drawing/2014/chart" uri="{C3380CC4-5D6E-409C-BE32-E72D297353CC}">
                  <c16:uniqueId val="{00000032-2AD1-4726-A545-157F558CA2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{F6CB4F37-0088-4D9B-B879-19F0172B48AF}</c15:txfldGUID>
                      <c15:f>Diagramm!$J$51</c15:f>
                      <c15:dlblFieldTableCache>
                        <c:ptCount val="1"/>
                      </c15:dlblFieldTableCache>
                    </c15:dlblFTEntry>
                  </c15:dlblFieldTable>
                  <c15:showDataLabelsRange val="0"/>
                </c:ext>
                <c:ext xmlns:c16="http://schemas.microsoft.com/office/drawing/2014/chart" uri="{C3380CC4-5D6E-409C-BE32-E72D297353CC}">
                  <c16:uniqueId val="{00000033-2AD1-4726-A545-157F558CA2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{3A580EEE-6307-439B-BAE9-4C04DEFE7189}</c15:txfldGUID>
                      <c15:f>Diagramm!$J$52</c15:f>
                      <c15:dlblFieldTableCache>
                        <c:ptCount val="1"/>
                      </c15:dlblFieldTableCache>
                    </c15:dlblFTEntry>
                  </c15:dlblFieldTable>
                  <c15:showDataLabelsRange val="0"/>
                </c:ext>
                <c:ext xmlns:c16="http://schemas.microsoft.com/office/drawing/2014/chart" uri="{C3380CC4-5D6E-409C-BE32-E72D297353CC}">
                  <c16:uniqueId val="{00000034-2AD1-4726-A545-157F558CA2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{835CBB07-24A6-4EB7-BEE5-C7EA7EA6C8AB}</c15:txfldGUID>
                      <c15:f>Diagramm!$J$53</c15:f>
                      <c15:dlblFieldTableCache>
                        <c:ptCount val="1"/>
                      </c15:dlblFieldTableCache>
                    </c15:dlblFTEntry>
                  </c15:dlblFieldTable>
                  <c15:showDataLabelsRange val="0"/>
                </c:ext>
                <c:ext xmlns:c16="http://schemas.microsoft.com/office/drawing/2014/chart" uri="{C3380CC4-5D6E-409C-BE32-E72D297353CC}">
                  <c16:uniqueId val="{00000035-2AD1-4726-A545-157F558CA2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{B6AA4E47-4403-4794-982E-70A8DCB6FBC4}</c15:txfldGUID>
                      <c15:f>Diagramm!$J$54</c15:f>
                      <c15:dlblFieldTableCache>
                        <c:ptCount val="1"/>
                      </c15:dlblFieldTableCache>
                    </c15:dlblFTEntry>
                  </c15:dlblFieldTable>
                  <c15:showDataLabelsRange val="0"/>
                </c:ext>
                <c:ext xmlns:c16="http://schemas.microsoft.com/office/drawing/2014/chart" uri="{C3380CC4-5D6E-409C-BE32-E72D297353CC}">
                  <c16:uniqueId val="{00000036-2AD1-4726-A545-157F558CA2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{75B49723-2180-4425-A5DC-BBDDE3EAF0FC}</c15:txfldGUID>
                      <c15:f>Diagramm!$J$55</c15:f>
                      <c15:dlblFieldTableCache>
                        <c:ptCount val="1"/>
                      </c15:dlblFieldTableCache>
                    </c15:dlblFTEntry>
                  </c15:dlblFieldTable>
                  <c15:showDataLabelsRange val="0"/>
                </c:ext>
                <c:ext xmlns:c16="http://schemas.microsoft.com/office/drawing/2014/chart" uri="{C3380CC4-5D6E-409C-BE32-E72D297353CC}">
                  <c16:uniqueId val="{00000037-2AD1-4726-A545-157F558CA2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{38598977-0E13-453A-8931-29C2726A0E17}</c15:txfldGUID>
                      <c15:f>Diagramm!$J$56</c15:f>
                      <c15:dlblFieldTableCache>
                        <c:ptCount val="1"/>
                      </c15:dlblFieldTableCache>
                    </c15:dlblFTEntry>
                  </c15:dlblFieldTable>
                  <c15:showDataLabelsRange val="0"/>
                </c:ext>
                <c:ext xmlns:c16="http://schemas.microsoft.com/office/drawing/2014/chart" uri="{C3380CC4-5D6E-409C-BE32-E72D297353CC}">
                  <c16:uniqueId val="{00000038-2AD1-4726-A545-157F558CA2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{4631D739-EFE2-40E3-AB3C-23876986D988}</c15:txfldGUID>
                      <c15:f>Diagramm!$J$57</c15:f>
                      <c15:dlblFieldTableCache>
                        <c:ptCount val="1"/>
                      </c15:dlblFieldTableCache>
                    </c15:dlblFTEntry>
                  </c15:dlblFieldTable>
                  <c15:showDataLabelsRange val="0"/>
                </c:ext>
                <c:ext xmlns:c16="http://schemas.microsoft.com/office/drawing/2014/chart" uri="{C3380CC4-5D6E-409C-BE32-E72D297353CC}">
                  <c16:uniqueId val="{00000039-2AD1-4726-A545-157F558CA2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{D5DA0CB3-A2DB-4C31-9805-90A0F098FB87}</c15:txfldGUID>
                      <c15:f>Diagramm!$J$58</c15:f>
                      <c15:dlblFieldTableCache>
                        <c:ptCount val="1"/>
                      </c15:dlblFieldTableCache>
                    </c15:dlblFTEntry>
                  </c15:dlblFieldTable>
                  <c15:showDataLabelsRange val="0"/>
                </c:ext>
                <c:ext xmlns:c16="http://schemas.microsoft.com/office/drawing/2014/chart" uri="{C3380CC4-5D6E-409C-BE32-E72D297353CC}">
                  <c16:uniqueId val="{0000003A-2AD1-4726-A545-157F558CA2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{77A3F1E8-97D9-4E85-8298-C3514B0FF74D}</c15:txfldGUID>
                      <c15:f>Diagramm!$J$59</c15:f>
                      <c15:dlblFieldTableCache>
                        <c:ptCount val="1"/>
                      </c15:dlblFieldTableCache>
                    </c15:dlblFTEntry>
                  </c15:dlblFieldTable>
                  <c15:showDataLabelsRange val="0"/>
                </c:ext>
                <c:ext xmlns:c16="http://schemas.microsoft.com/office/drawing/2014/chart" uri="{C3380CC4-5D6E-409C-BE32-E72D297353CC}">
                  <c16:uniqueId val="{0000003B-2AD1-4726-A545-157F558CA2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{07D1FC4A-E60C-4990-B013-6D1EB07D236E}</c15:txfldGUID>
                      <c15:f>Diagramm!$J$60</c15:f>
                      <c15:dlblFieldTableCache>
                        <c:ptCount val="1"/>
                      </c15:dlblFieldTableCache>
                    </c15:dlblFTEntry>
                  </c15:dlblFieldTable>
                  <c15:showDataLabelsRange val="0"/>
                </c:ext>
                <c:ext xmlns:c16="http://schemas.microsoft.com/office/drawing/2014/chart" uri="{C3380CC4-5D6E-409C-BE32-E72D297353CC}">
                  <c16:uniqueId val="{0000003C-2AD1-4726-A545-157F558CA2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{17BAF7B7-3D84-4D32-8E65-CD867515CC8C}</c15:txfldGUID>
                      <c15:f>Diagramm!$J$61</c15:f>
                      <c15:dlblFieldTableCache>
                        <c:ptCount val="1"/>
                      </c15:dlblFieldTableCache>
                    </c15:dlblFTEntry>
                  </c15:dlblFieldTable>
                  <c15:showDataLabelsRange val="0"/>
                </c:ext>
                <c:ext xmlns:c16="http://schemas.microsoft.com/office/drawing/2014/chart" uri="{C3380CC4-5D6E-409C-BE32-E72D297353CC}">
                  <c16:uniqueId val="{0000003D-2AD1-4726-A545-157F558CA2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{526DCEC9-FEE8-4FEC-8437-4106DD554BFB}</c15:txfldGUID>
                      <c15:f>Diagramm!$J$62</c15:f>
                      <c15:dlblFieldTableCache>
                        <c:ptCount val="1"/>
                      </c15:dlblFieldTableCache>
                    </c15:dlblFTEntry>
                  </c15:dlblFieldTable>
                  <c15:showDataLabelsRange val="0"/>
                </c:ext>
                <c:ext xmlns:c16="http://schemas.microsoft.com/office/drawing/2014/chart" uri="{C3380CC4-5D6E-409C-BE32-E72D297353CC}">
                  <c16:uniqueId val="{0000003E-2AD1-4726-A545-157F558CA2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{09C376D5-7692-46D0-BC87-C0D96C1C0B40}</c15:txfldGUID>
                      <c15:f>Diagramm!$J$63</c15:f>
                      <c15:dlblFieldTableCache>
                        <c:ptCount val="1"/>
                      </c15:dlblFieldTableCache>
                    </c15:dlblFTEntry>
                  </c15:dlblFieldTable>
                  <c15:showDataLabelsRange val="0"/>
                </c:ext>
                <c:ext xmlns:c16="http://schemas.microsoft.com/office/drawing/2014/chart" uri="{C3380CC4-5D6E-409C-BE32-E72D297353CC}">
                  <c16:uniqueId val="{0000003F-2AD1-4726-A545-157F558CA2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{B66F743E-50E1-4838-ACD5-CFFC121CF73B}</c15:txfldGUID>
                      <c15:f>Diagramm!$J$64</c15:f>
                      <c15:dlblFieldTableCache>
                        <c:ptCount val="1"/>
                      </c15:dlblFieldTableCache>
                    </c15:dlblFTEntry>
                  </c15:dlblFieldTable>
                  <c15:showDataLabelsRange val="0"/>
                </c:ext>
                <c:ext xmlns:c16="http://schemas.microsoft.com/office/drawing/2014/chart" uri="{C3380CC4-5D6E-409C-BE32-E72D297353CC}">
                  <c16:uniqueId val="{00000040-2AD1-4726-A545-157F558CA2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{D8579964-1CD6-4147-A70B-62B7FDA6F0C7}</c15:txfldGUID>
                      <c15:f>Diagramm!$J$65</c15:f>
                      <c15:dlblFieldTableCache>
                        <c:ptCount val="1"/>
                      </c15:dlblFieldTableCache>
                    </c15:dlblFTEntry>
                  </c15:dlblFieldTable>
                  <c15:showDataLabelsRange val="0"/>
                </c:ext>
                <c:ext xmlns:c16="http://schemas.microsoft.com/office/drawing/2014/chart" uri="{C3380CC4-5D6E-409C-BE32-E72D297353CC}">
                  <c16:uniqueId val="{00000041-2AD1-4726-A545-157F558CA2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{747FF42A-CC59-4739-8621-5271A8FD545D}</c15:txfldGUID>
                      <c15:f>Diagramm!$J$66</c15:f>
                      <c15:dlblFieldTableCache>
                        <c:ptCount val="1"/>
                      </c15:dlblFieldTableCache>
                    </c15:dlblFTEntry>
                  </c15:dlblFieldTable>
                  <c15:showDataLabelsRange val="0"/>
                </c:ext>
                <c:ext xmlns:c16="http://schemas.microsoft.com/office/drawing/2014/chart" uri="{C3380CC4-5D6E-409C-BE32-E72D297353CC}">
                  <c16:uniqueId val="{00000042-2AD1-4726-A545-157F558CA2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{481688FA-EB74-43E1-B314-214214C39CC5}</c15:txfldGUID>
                      <c15:f>Diagramm!$J$67</c15:f>
                      <c15:dlblFieldTableCache>
                        <c:ptCount val="1"/>
                      </c15:dlblFieldTableCache>
                    </c15:dlblFTEntry>
                  </c15:dlblFieldTable>
                  <c15:showDataLabelsRange val="0"/>
                </c:ext>
                <c:ext xmlns:c16="http://schemas.microsoft.com/office/drawing/2014/chart" uri="{C3380CC4-5D6E-409C-BE32-E72D297353CC}">
                  <c16:uniqueId val="{00000043-2AD1-4726-A545-157F558CA2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AD1-4726-A545-157F558CA2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FB-412F-887A-AF5375B008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FB-412F-887A-AF5375B008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FB-412F-887A-AF5375B008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B-412F-887A-AF5375B008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FB-412F-887A-AF5375B008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FB-412F-887A-AF5375B008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FB-412F-887A-AF5375B008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FB-412F-887A-AF5375B008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4FB-412F-887A-AF5375B008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FB-412F-887A-AF5375B008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FB-412F-887A-AF5375B008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4FB-412F-887A-AF5375B008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FB-412F-887A-AF5375B008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4FB-412F-887A-AF5375B008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4FB-412F-887A-AF5375B008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4FB-412F-887A-AF5375B008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FB-412F-887A-AF5375B008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4FB-412F-887A-AF5375B008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4FB-412F-887A-AF5375B008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4FB-412F-887A-AF5375B008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4FB-412F-887A-AF5375B008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4FB-412F-887A-AF5375B008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4FB-412F-887A-AF5375B0087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4FB-412F-887A-AF5375B008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4FB-412F-887A-AF5375B008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4FB-412F-887A-AF5375B008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4FB-412F-887A-AF5375B008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4FB-412F-887A-AF5375B008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4FB-412F-887A-AF5375B008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4FB-412F-887A-AF5375B008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4FB-412F-887A-AF5375B008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4FB-412F-887A-AF5375B008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4FB-412F-887A-AF5375B008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4FB-412F-887A-AF5375B008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4FB-412F-887A-AF5375B008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4FB-412F-887A-AF5375B008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4FB-412F-887A-AF5375B008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4FB-412F-887A-AF5375B008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4FB-412F-887A-AF5375B008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4FB-412F-887A-AF5375B008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4FB-412F-887A-AF5375B008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4FB-412F-887A-AF5375B008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4FB-412F-887A-AF5375B008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4FB-412F-887A-AF5375B008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4FB-412F-887A-AF5375B0087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4FB-412F-887A-AF5375B0087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4FB-412F-887A-AF5375B008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4FB-412F-887A-AF5375B008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4FB-412F-887A-AF5375B008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4FB-412F-887A-AF5375B008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4FB-412F-887A-AF5375B008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4FB-412F-887A-AF5375B008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4FB-412F-887A-AF5375B008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4FB-412F-887A-AF5375B008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4FB-412F-887A-AF5375B008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4FB-412F-887A-AF5375B008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4FB-412F-887A-AF5375B008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4FB-412F-887A-AF5375B008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4FB-412F-887A-AF5375B008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4FB-412F-887A-AF5375B008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4FB-412F-887A-AF5375B008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4FB-412F-887A-AF5375B008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4FB-412F-887A-AF5375B008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4FB-412F-887A-AF5375B008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4FB-412F-887A-AF5375B008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4FB-412F-887A-AF5375B008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4FB-412F-887A-AF5375B008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4FB-412F-887A-AF5375B008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4FB-412F-887A-AF5375B0087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100.62610697675281</c:v>
                </c:pt>
                <c:pt idx="2">
                  <c:v>102.06432078590029</c:v>
                </c:pt>
                <c:pt idx="3">
                  <c:v>102.10152075702868</c:v>
                </c:pt>
                <c:pt idx="4">
                  <c:v>102.50516820494408</c:v>
                </c:pt>
                <c:pt idx="5">
                  <c:v>103.23528704126976</c:v>
                </c:pt>
                <c:pt idx="6">
                  <c:v>104.78676643415143</c:v>
                </c:pt>
                <c:pt idx="7">
                  <c:v>104.96018122493398</c:v>
                </c:pt>
                <c:pt idx="8">
                  <c:v>104.88485591026108</c:v>
                </c:pt>
                <c:pt idx="9">
                  <c:v>105.64606725976869</c:v>
                </c:pt>
                <c:pt idx="10">
                  <c:v>107.04615572537168</c:v>
                </c:pt>
                <c:pt idx="11">
                  <c:v>107.14609594631359</c:v>
                </c:pt>
                <c:pt idx="12">
                  <c:v>107.32746893987486</c:v>
                </c:pt>
                <c:pt idx="13">
                  <c:v>107.77479396583153</c:v>
                </c:pt>
                <c:pt idx="14">
                  <c:v>109.37328227745256</c:v>
                </c:pt>
                <c:pt idx="15">
                  <c:v>109.66699548233187</c:v>
                </c:pt>
                <c:pt idx="16">
                  <c:v>109.87612964837699</c:v>
                </c:pt>
                <c:pt idx="17">
                  <c:v>110.66121560622074</c:v>
                </c:pt>
                <c:pt idx="18">
                  <c:v>112.07722047738112</c:v>
                </c:pt>
                <c:pt idx="19">
                  <c:v>112.36741726707913</c:v>
                </c:pt>
                <c:pt idx="20">
                  <c:v>112.5882111255675</c:v>
                </c:pt>
                <c:pt idx="21">
                  <c:v>112.92060489744098</c:v>
                </c:pt>
                <c:pt idx="22">
                  <c:v>114.3863948045891</c:v>
                </c:pt>
                <c:pt idx="23">
                  <c:v>113.54634172522734</c:v>
                </c:pt>
                <c:pt idx="24">
                  <c:v>113.19581065399771</c:v>
                </c:pt>
              </c:numCache>
            </c:numRef>
          </c:val>
          <c:smooth val="0"/>
          <c:extLst>
            <c:ext xmlns:c16="http://schemas.microsoft.com/office/drawing/2014/chart" uri="{C3380CC4-5D6E-409C-BE32-E72D297353CC}">
              <c16:uniqueId val="{00000000-47A0-4F8E-B02F-0FA01A2006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101.68090703792518</c:v>
                </c:pt>
                <c:pt idx="2">
                  <c:v>104.60968966079203</c:v>
                </c:pt>
                <c:pt idx="3">
                  <c:v>104.77731473936629</c:v>
                </c:pt>
                <c:pt idx="4">
                  <c:v>103.06614206225409</c:v>
                </c:pt>
                <c:pt idx="5">
                  <c:v>103.85072055502526</c:v>
                </c:pt>
                <c:pt idx="6">
                  <c:v>106.40234675110003</c:v>
                </c:pt>
                <c:pt idx="7">
                  <c:v>106.1648778897865</c:v>
                </c:pt>
                <c:pt idx="8">
                  <c:v>105.41289316229367</c:v>
                </c:pt>
                <c:pt idx="9">
                  <c:v>107.21253463087561</c:v>
                </c:pt>
                <c:pt idx="10">
                  <c:v>109.03080110818802</c:v>
                </c:pt>
                <c:pt idx="11">
                  <c:v>109.56394198309781</c:v>
                </c:pt>
                <c:pt idx="12">
                  <c:v>109.35208250878867</c:v>
                </c:pt>
                <c:pt idx="13">
                  <c:v>110.77223942448724</c:v>
                </c:pt>
                <c:pt idx="14">
                  <c:v>114.08749097851138</c:v>
                </c:pt>
                <c:pt idx="15">
                  <c:v>115.55421041603613</c:v>
                </c:pt>
                <c:pt idx="16">
                  <c:v>115.12117896305263</c:v>
                </c:pt>
                <c:pt idx="17">
                  <c:v>116.91616417945197</c:v>
                </c:pt>
                <c:pt idx="18">
                  <c:v>118.28975857332433</c:v>
                </c:pt>
                <c:pt idx="19">
                  <c:v>119.87055618932321</c:v>
                </c:pt>
                <c:pt idx="20">
                  <c:v>119.30016529695249</c:v>
                </c:pt>
                <c:pt idx="21">
                  <c:v>121.47929131841781</c:v>
                </c:pt>
                <c:pt idx="22">
                  <c:v>124.93655856401182</c:v>
                </c:pt>
                <c:pt idx="23">
                  <c:v>125.16005866877751</c:v>
                </c:pt>
                <c:pt idx="24">
                  <c:v>120.22675948129351</c:v>
                </c:pt>
              </c:numCache>
            </c:numRef>
          </c:val>
          <c:smooth val="0"/>
          <c:extLst>
            <c:ext xmlns:c16="http://schemas.microsoft.com/office/drawing/2014/chart" uri="{C3380CC4-5D6E-409C-BE32-E72D297353CC}">
              <c16:uniqueId val="{00000001-47A0-4F8E-B02F-0FA01A2006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102.34561315426134</c:v>
                </c:pt>
                <c:pt idx="2">
                  <c:v>99.356721476088865</c:v>
                </c:pt>
                <c:pt idx="3">
                  <c:v>101.90473201958076</c:v>
                </c:pt>
                <c:pt idx="4">
                  <c:v>98.840529684950411</c:v>
                </c:pt>
                <c:pt idx="5">
                  <c:v>100.22906991339275</c:v>
                </c:pt>
                <c:pt idx="6">
                  <c:v>96.84322831680683</c:v>
                </c:pt>
                <c:pt idx="7">
                  <c:v>99.177858667001388</c:v>
                </c:pt>
                <c:pt idx="8">
                  <c:v>96.212501568972016</c:v>
                </c:pt>
                <c:pt idx="9">
                  <c:v>98.02466423998996</c:v>
                </c:pt>
                <c:pt idx="10">
                  <c:v>95.11422116229447</c:v>
                </c:pt>
                <c:pt idx="11">
                  <c:v>97.001694489770301</c:v>
                </c:pt>
                <c:pt idx="12">
                  <c:v>95.741809966110196</c:v>
                </c:pt>
                <c:pt idx="13">
                  <c:v>97.590058993347554</c:v>
                </c:pt>
                <c:pt idx="14">
                  <c:v>95.360549767792151</c:v>
                </c:pt>
                <c:pt idx="15">
                  <c:v>97.660662733776832</c:v>
                </c:pt>
                <c:pt idx="16">
                  <c:v>96.392933350069029</c:v>
                </c:pt>
                <c:pt idx="17">
                  <c:v>95.355842851763526</c:v>
                </c:pt>
                <c:pt idx="18">
                  <c:v>91.477344044182246</c:v>
                </c:pt>
                <c:pt idx="19">
                  <c:v>92.912953432910754</c:v>
                </c:pt>
                <c:pt idx="20">
                  <c:v>91.163549642274376</c:v>
                </c:pt>
                <c:pt idx="21">
                  <c:v>92.363813229571988</c:v>
                </c:pt>
                <c:pt idx="22">
                  <c:v>91.886845738672022</c:v>
                </c:pt>
                <c:pt idx="23">
                  <c:v>94.398769925944521</c:v>
                </c:pt>
                <c:pt idx="24">
                  <c:v>88.996799297100537</c:v>
                </c:pt>
              </c:numCache>
            </c:numRef>
          </c:val>
          <c:smooth val="0"/>
          <c:extLst>
            <c:ext xmlns:c16="http://schemas.microsoft.com/office/drawing/2014/chart" uri="{C3380CC4-5D6E-409C-BE32-E72D297353CC}">
              <c16:uniqueId val="{00000002-47A0-4F8E-B02F-0FA01A2006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7A0-4F8E-B02F-0FA01A200638}"/>
                </c:ext>
              </c:extLst>
            </c:dLbl>
            <c:dLbl>
              <c:idx val="1"/>
              <c:delete val="1"/>
              <c:extLst>
                <c:ext xmlns:c15="http://schemas.microsoft.com/office/drawing/2012/chart" uri="{CE6537A1-D6FC-4f65-9D91-7224C49458BB}"/>
                <c:ext xmlns:c16="http://schemas.microsoft.com/office/drawing/2014/chart" uri="{C3380CC4-5D6E-409C-BE32-E72D297353CC}">
                  <c16:uniqueId val="{00000004-47A0-4F8E-B02F-0FA01A200638}"/>
                </c:ext>
              </c:extLst>
            </c:dLbl>
            <c:dLbl>
              <c:idx val="2"/>
              <c:delete val="1"/>
              <c:extLst>
                <c:ext xmlns:c15="http://schemas.microsoft.com/office/drawing/2012/chart" uri="{CE6537A1-D6FC-4f65-9D91-7224C49458BB}"/>
                <c:ext xmlns:c16="http://schemas.microsoft.com/office/drawing/2014/chart" uri="{C3380CC4-5D6E-409C-BE32-E72D297353CC}">
                  <c16:uniqueId val="{00000005-47A0-4F8E-B02F-0FA01A200638}"/>
                </c:ext>
              </c:extLst>
            </c:dLbl>
            <c:dLbl>
              <c:idx val="3"/>
              <c:delete val="1"/>
              <c:extLst>
                <c:ext xmlns:c15="http://schemas.microsoft.com/office/drawing/2012/chart" uri="{CE6537A1-D6FC-4f65-9D91-7224C49458BB}"/>
                <c:ext xmlns:c16="http://schemas.microsoft.com/office/drawing/2014/chart" uri="{C3380CC4-5D6E-409C-BE32-E72D297353CC}">
                  <c16:uniqueId val="{00000006-47A0-4F8E-B02F-0FA01A200638}"/>
                </c:ext>
              </c:extLst>
            </c:dLbl>
            <c:dLbl>
              <c:idx val="4"/>
              <c:delete val="1"/>
              <c:extLst>
                <c:ext xmlns:c15="http://schemas.microsoft.com/office/drawing/2012/chart" uri="{CE6537A1-D6FC-4f65-9D91-7224C49458BB}"/>
                <c:ext xmlns:c16="http://schemas.microsoft.com/office/drawing/2014/chart" uri="{C3380CC4-5D6E-409C-BE32-E72D297353CC}">
                  <c16:uniqueId val="{00000007-47A0-4F8E-B02F-0FA01A200638}"/>
                </c:ext>
              </c:extLst>
            </c:dLbl>
            <c:dLbl>
              <c:idx val="5"/>
              <c:delete val="1"/>
              <c:extLst>
                <c:ext xmlns:c15="http://schemas.microsoft.com/office/drawing/2012/chart" uri="{CE6537A1-D6FC-4f65-9D91-7224C49458BB}"/>
                <c:ext xmlns:c16="http://schemas.microsoft.com/office/drawing/2014/chart" uri="{C3380CC4-5D6E-409C-BE32-E72D297353CC}">
                  <c16:uniqueId val="{00000008-47A0-4F8E-B02F-0FA01A200638}"/>
                </c:ext>
              </c:extLst>
            </c:dLbl>
            <c:dLbl>
              <c:idx val="6"/>
              <c:delete val="1"/>
              <c:extLst>
                <c:ext xmlns:c15="http://schemas.microsoft.com/office/drawing/2012/chart" uri="{CE6537A1-D6FC-4f65-9D91-7224C49458BB}"/>
                <c:ext xmlns:c16="http://schemas.microsoft.com/office/drawing/2014/chart" uri="{C3380CC4-5D6E-409C-BE32-E72D297353CC}">
                  <c16:uniqueId val="{00000009-47A0-4F8E-B02F-0FA01A200638}"/>
                </c:ext>
              </c:extLst>
            </c:dLbl>
            <c:dLbl>
              <c:idx val="7"/>
              <c:delete val="1"/>
              <c:extLst>
                <c:ext xmlns:c15="http://schemas.microsoft.com/office/drawing/2012/chart" uri="{CE6537A1-D6FC-4f65-9D91-7224C49458BB}"/>
                <c:ext xmlns:c16="http://schemas.microsoft.com/office/drawing/2014/chart" uri="{C3380CC4-5D6E-409C-BE32-E72D297353CC}">
                  <c16:uniqueId val="{0000000A-47A0-4F8E-B02F-0FA01A200638}"/>
                </c:ext>
              </c:extLst>
            </c:dLbl>
            <c:dLbl>
              <c:idx val="8"/>
              <c:delete val="1"/>
              <c:extLst>
                <c:ext xmlns:c15="http://schemas.microsoft.com/office/drawing/2012/chart" uri="{CE6537A1-D6FC-4f65-9D91-7224C49458BB}"/>
                <c:ext xmlns:c16="http://schemas.microsoft.com/office/drawing/2014/chart" uri="{C3380CC4-5D6E-409C-BE32-E72D297353CC}">
                  <c16:uniqueId val="{0000000B-47A0-4F8E-B02F-0FA01A200638}"/>
                </c:ext>
              </c:extLst>
            </c:dLbl>
            <c:dLbl>
              <c:idx val="9"/>
              <c:delete val="1"/>
              <c:extLst>
                <c:ext xmlns:c15="http://schemas.microsoft.com/office/drawing/2012/chart" uri="{CE6537A1-D6FC-4f65-9D91-7224C49458BB}"/>
                <c:ext xmlns:c16="http://schemas.microsoft.com/office/drawing/2014/chart" uri="{C3380CC4-5D6E-409C-BE32-E72D297353CC}">
                  <c16:uniqueId val="{0000000C-47A0-4F8E-B02F-0FA01A200638}"/>
                </c:ext>
              </c:extLst>
            </c:dLbl>
            <c:dLbl>
              <c:idx val="10"/>
              <c:delete val="1"/>
              <c:extLst>
                <c:ext xmlns:c15="http://schemas.microsoft.com/office/drawing/2012/chart" uri="{CE6537A1-D6FC-4f65-9D91-7224C49458BB}"/>
                <c:ext xmlns:c16="http://schemas.microsoft.com/office/drawing/2014/chart" uri="{C3380CC4-5D6E-409C-BE32-E72D297353CC}">
                  <c16:uniqueId val="{0000000D-47A0-4F8E-B02F-0FA01A200638}"/>
                </c:ext>
              </c:extLst>
            </c:dLbl>
            <c:dLbl>
              <c:idx val="11"/>
              <c:delete val="1"/>
              <c:extLst>
                <c:ext xmlns:c15="http://schemas.microsoft.com/office/drawing/2012/chart" uri="{CE6537A1-D6FC-4f65-9D91-7224C49458BB}"/>
                <c:ext xmlns:c16="http://schemas.microsoft.com/office/drawing/2014/chart" uri="{C3380CC4-5D6E-409C-BE32-E72D297353CC}">
                  <c16:uniqueId val="{0000000E-47A0-4F8E-B02F-0FA01A200638}"/>
                </c:ext>
              </c:extLst>
            </c:dLbl>
            <c:dLbl>
              <c:idx val="12"/>
              <c:delete val="1"/>
              <c:extLst>
                <c:ext xmlns:c15="http://schemas.microsoft.com/office/drawing/2012/chart" uri="{CE6537A1-D6FC-4f65-9D91-7224C49458BB}"/>
                <c:ext xmlns:c16="http://schemas.microsoft.com/office/drawing/2014/chart" uri="{C3380CC4-5D6E-409C-BE32-E72D297353CC}">
                  <c16:uniqueId val="{0000000F-47A0-4F8E-B02F-0FA01A2006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A0-4F8E-B02F-0FA01A200638}"/>
                </c:ext>
              </c:extLst>
            </c:dLbl>
            <c:dLbl>
              <c:idx val="14"/>
              <c:delete val="1"/>
              <c:extLst>
                <c:ext xmlns:c15="http://schemas.microsoft.com/office/drawing/2012/chart" uri="{CE6537A1-D6FC-4f65-9D91-7224C49458BB}"/>
                <c:ext xmlns:c16="http://schemas.microsoft.com/office/drawing/2014/chart" uri="{C3380CC4-5D6E-409C-BE32-E72D297353CC}">
                  <c16:uniqueId val="{00000011-47A0-4F8E-B02F-0FA01A200638}"/>
                </c:ext>
              </c:extLst>
            </c:dLbl>
            <c:dLbl>
              <c:idx val="15"/>
              <c:delete val="1"/>
              <c:extLst>
                <c:ext xmlns:c15="http://schemas.microsoft.com/office/drawing/2012/chart" uri="{CE6537A1-D6FC-4f65-9D91-7224C49458BB}"/>
                <c:ext xmlns:c16="http://schemas.microsoft.com/office/drawing/2014/chart" uri="{C3380CC4-5D6E-409C-BE32-E72D297353CC}">
                  <c16:uniqueId val="{00000012-47A0-4F8E-B02F-0FA01A200638}"/>
                </c:ext>
              </c:extLst>
            </c:dLbl>
            <c:dLbl>
              <c:idx val="16"/>
              <c:delete val="1"/>
              <c:extLst>
                <c:ext xmlns:c15="http://schemas.microsoft.com/office/drawing/2012/chart" uri="{CE6537A1-D6FC-4f65-9D91-7224C49458BB}"/>
                <c:ext xmlns:c16="http://schemas.microsoft.com/office/drawing/2014/chart" uri="{C3380CC4-5D6E-409C-BE32-E72D297353CC}">
                  <c16:uniqueId val="{00000013-47A0-4F8E-B02F-0FA01A200638}"/>
                </c:ext>
              </c:extLst>
            </c:dLbl>
            <c:dLbl>
              <c:idx val="17"/>
              <c:delete val="1"/>
              <c:extLst>
                <c:ext xmlns:c15="http://schemas.microsoft.com/office/drawing/2012/chart" uri="{CE6537A1-D6FC-4f65-9D91-7224C49458BB}"/>
                <c:ext xmlns:c16="http://schemas.microsoft.com/office/drawing/2014/chart" uri="{C3380CC4-5D6E-409C-BE32-E72D297353CC}">
                  <c16:uniqueId val="{00000014-47A0-4F8E-B02F-0FA01A200638}"/>
                </c:ext>
              </c:extLst>
            </c:dLbl>
            <c:dLbl>
              <c:idx val="18"/>
              <c:delete val="1"/>
              <c:extLst>
                <c:ext xmlns:c15="http://schemas.microsoft.com/office/drawing/2012/chart" uri="{CE6537A1-D6FC-4f65-9D91-7224C49458BB}"/>
                <c:ext xmlns:c16="http://schemas.microsoft.com/office/drawing/2014/chart" uri="{C3380CC4-5D6E-409C-BE32-E72D297353CC}">
                  <c16:uniqueId val="{00000015-47A0-4F8E-B02F-0FA01A200638}"/>
                </c:ext>
              </c:extLst>
            </c:dLbl>
            <c:dLbl>
              <c:idx val="19"/>
              <c:delete val="1"/>
              <c:extLst>
                <c:ext xmlns:c15="http://schemas.microsoft.com/office/drawing/2012/chart" uri="{CE6537A1-D6FC-4f65-9D91-7224C49458BB}"/>
                <c:ext xmlns:c16="http://schemas.microsoft.com/office/drawing/2014/chart" uri="{C3380CC4-5D6E-409C-BE32-E72D297353CC}">
                  <c16:uniqueId val="{00000016-47A0-4F8E-B02F-0FA01A200638}"/>
                </c:ext>
              </c:extLst>
            </c:dLbl>
            <c:dLbl>
              <c:idx val="20"/>
              <c:delete val="1"/>
              <c:extLst>
                <c:ext xmlns:c15="http://schemas.microsoft.com/office/drawing/2012/chart" uri="{CE6537A1-D6FC-4f65-9D91-7224C49458BB}"/>
                <c:ext xmlns:c16="http://schemas.microsoft.com/office/drawing/2014/chart" uri="{C3380CC4-5D6E-409C-BE32-E72D297353CC}">
                  <c16:uniqueId val="{00000017-47A0-4F8E-B02F-0FA01A200638}"/>
                </c:ext>
              </c:extLst>
            </c:dLbl>
            <c:dLbl>
              <c:idx val="21"/>
              <c:delete val="1"/>
              <c:extLst>
                <c:ext xmlns:c15="http://schemas.microsoft.com/office/drawing/2012/chart" uri="{CE6537A1-D6FC-4f65-9D91-7224C49458BB}"/>
                <c:ext xmlns:c16="http://schemas.microsoft.com/office/drawing/2014/chart" uri="{C3380CC4-5D6E-409C-BE32-E72D297353CC}">
                  <c16:uniqueId val="{00000018-47A0-4F8E-B02F-0FA01A200638}"/>
                </c:ext>
              </c:extLst>
            </c:dLbl>
            <c:dLbl>
              <c:idx val="22"/>
              <c:delete val="1"/>
              <c:extLst>
                <c:ext xmlns:c15="http://schemas.microsoft.com/office/drawing/2012/chart" uri="{CE6537A1-D6FC-4f65-9D91-7224C49458BB}"/>
                <c:ext xmlns:c16="http://schemas.microsoft.com/office/drawing/2014/chart" uri="{C3380CC4-5D6E-409C-BE32-E72D297353CC}">
                  <c16:uniqueId val="{00000019-47A0-4F8E-B02F-0FA01A200638}"/>
                </c:ext>
              </c:extLst>
            </c:dLbl>
            <c:dLbl>
              <c:idx val="23"/>
              <c:delete val="1"/>
              <c:extLst>
                <c:ext xmlns:c15="http://schemas.microsoft.com/office/drawing/2012/chart" uri="{CE6537A1-D6FC-4f65-9D91-7224C49458BB}"/>
                <c:ext xmlns:c16="http://schemas.microsoft.com/office/drawing/2014/chart" uri="{C3380CC4-5D6E-409C-BE32-E72D297353CC}">
                  <c16:uniqueId val="{0000001A-47A0-4F8E-B02F-0FA01A200638}"/>
                </c:ext>
              </c:extLst>
            </c:dLbl>
            <c:dLbl>
              <c:idx val="24"/>
              <c:delete val="1"/>
              <c:extLst>
                <c:ext xmlns:c15="http://schemas.microsoft.com/office/drawing/2012/chart" uri="{CE6537A1-D6FC-4f65-9D91-7224C49458BB}"/>
                <c:ext xmlns:c16="http://schemas.microsoft.com/office/drawing/2014/chart" uri="{C3380CC4-5D6E-409C-BE32-E72D297353CC}">
                  <c16:uniqueId val="{0000001B-47A0-4F8E-B02F-0FA01A2006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7A0-4F8E-B02F-0FA01A2006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Stuttgart (677)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611623</v>
      </c>
      <c r="F11" s="238">
        <v>613517</v>
      </c>
      <c r="G11" s="238">
        <v>618056</v>
      </c>
      <c r="H11" s="238">
        <v>610136</v>
      </c>
      <c r="I11" s="265">
        <v>608340</v>
      </c>
      <c r="J11" s="263">
        <v>3283</v>
      </c>
      <c r="K11" s="266">
        <v>0.53966531873623302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10.715424370895143</v>
      </c>
      <c r="E13" s="115">
        <v>65538</v>
      </c>
      <c r="F13" s="114">
        <v>65796</v>
      </c>
      <c r="G13" s="114">
        <v>67898</v>
      </c>
      <c r="H13" s="114">
        <v>67486</v>
      </c>
      <c r="I13" s="140">
        <v>66767</v>
      </c>
      <c r="J13" s="115">
        <v>-1229</v>
      </c>
      <c r="K13" s="116">
        <v>-1.8407297017987929</v>
      </c>
    </row>
    <row r="14" spans="1:255" ht="14.1" customHeight="1" x14ac:dyDescent="0.2">
      <c r="A14" s="306" t="s">
        <v>230</v>
      </c>
      <c r="B14" s="307"/>
      <c r="C14" s="308"/>
      <c r="D14" s="113">
        <v>49.298342279476081</v>
      </c>
      <c r="E14" s="115">
        <v>301520</v>
      </c>
      <c r="F14" s="114">
        <v>303698</v>
      </c>
      <c r="G14" s="114">
        <v>305618</v>
      </c>
      <c r="H14" s="114">
        <v>301150</v>
      </c>
      <c r="I14" s="140">
        <v>301798</v>
      </c>
      <c r="J14" s="115">
        <v>-278</v>
      </c>
      <c r="K14" s="116">
        <v>-9.2114593204726342E-2</v>
      </c>
    </row>
    <row r="15" spans="1:255" ht="14.1" customHeight="1" x14ac:dyDescent="0.2">
      <c r="A15" s="306" t="s">
        <v>231</v>
      </c>
      <c r="B15" s="307"/>
      <c r="C15" s="308"/>
      <c r="D15" s="113">
        <v>17.980520680222948</v>
      </c>
      <c r="E15" s="115">
        <v>109973</v>
      </c>
      <c r="F15" s="114">
        <v>109991</v>
      </c>
      <c r="G15" s="114">
        <v>110733</v>
      </c>
      <c r="H15" s="114">
        <v>109438</v>
      </c>
      <c r="I15" s="140">
        <v>109160</v>
      </c>
      <c r="J15" s="115">
        <v>813</v>
      </c>
      <c r="K15" s="116">
        <v>0.74477830707218762</v>
      </c>
    </row>
    <row r="16" spans="1:255" ht="14.1" customHeight="1" x14ac:dyDescent="0.2">
      <c r="A16" s="306" t="s">
        <v>232</v>
      </c>
      <c r="B16" s="307"/>
      <c r="C16" s="308"/>
      <c r="D16" s="113">
        <v>21.798722415605692</v>
      </c>
      <c r="E16" s="115">
        <v>133326</v>
      </c>
      <c r="F16" s="114">
        <v>132780</v>
      </c>
      <c r="G16" s="114">
        <v>132562</v>
      </c>
      <c r="H16" s="114">
        <v>130864</v>
      </c>
      <c r="I16" s="140">
        <v>129409</v>
      </c>
      <c r="J16" s="115">
        <v>3917</v>
      </c>
      <c r="K16" s="116">
        <v>3.0268373915260915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0.24721110880395275</v>
      </c>
      <c r="E18" s="115">
        <v>1512</v>
      </c>
      <c r="F18" s="114">
        <v>1528</v>
      </c>
      <c r="G18" s="114">
        <v>1626</v>
      </c>
      <c r="H18" s="114">
        <v>1583</v>
      </c>
      <c r="I18" s="140">
        <v>1519</v>
      </c>
      <c r="J18" s="115">
        <v>-7</v>
      </c>
      <c r="K18" s="116">
        <v>-0.46082949308755761</v>
      </c>
    </row>
    <row r="19" spans="1:255" ht="14.1" customHeight="1" x14ac:dyDescent="0.2">
      <c r="A19" s="306" t="s">
        <v>235</v>
      </c>
      <c r="B19" s="307" t="s">
        <v>236</v>
      </c>
      <c r="C19" s="308"/>
      <c r="D19" s="113">
        <v>0.13995549546043887</v>
      </c>
      <c r="E19" s="115">
        <v>856</v>
      </c>
      <c r="F19" s="114">
        <v>810</v>
      </c>
      <c r="G19" s="114">
        <v>908</v>
      </c>
      <c r="H19" s="114">
        <v>879</v>
      </c>
      <c r="I19" s="140">
        <v>808</v>
      </c>
      <c r="J19" s="115">
        <v>48</v>
      </c>
      <c r="K19" s="116">
        <v>5.9405940594059405</v>
      </c>
    </row>
    <row r="20" spans="1:255" ht="14.1" customHeight="1" x14ac:dyDescent="0.2">
      <c r="A20" s="306">
        <v>12</v>
      </c>
      <c r="B20" s="307" t="s">
        <v>237</v>
      </c>
      <c r="C20" s="308"/>
      <c r="D20" s="113">
        <v>0.44226590563141022</v>
      </c>
      <c r="E20" s="115">
        <v>2705</v>
      </c>
      <c r="F20" s="114">
        <v>2661</v>
      </c>
      <c r="G20" s="114">
        <v>2735</v>
      </c>
      <c r="H20" s="114">
        <v>2718</v>
      </c>
      <c r="I20" s="140">
        <v>2657</v>
      </c>
      <c r="J20" s="115">
        <v>48</v>
      </c>
      <c r="K20" s="116">
        <v>1.8065487391795259</v>
      </c>
    </row>
    <row r="21" spans="1:255" ht="14.1" customHeight="1" x14ac:dyDescent="0.2">
      <c r="A21" s="306">
        <v>21</v>
      </c>
      <c r="B21" s="307" t="s">
        <v>238</v>
      </c>
      <c r="C21" s="308"/>
      <c r="D21" s="113">
        <v>7.5700227100681305E-2</v>
      </c>
      <c r="E21" s="115">
        <v>463</v>
      </c>
      <c r="F21" s="114">
        <v>471</v>
      </c>
      <c r="G21" s="114">
        <v>483</v>
      </c>
      <c r="H21" s="114">
        <v>496</v>
      </c>
      <c r="I21" s="140">
        <v>475</v>
      </c>
      <c r="J21" s="115">
        <v>-12</v>
      </c>
      <c r="K21" s="116">
        <v>-2.5263157894736841</v>
      </c>
    </row>
    <row r="22" spans="1:255" ht="14.1" customHeight="1" x14ac:dyDescent="0.2">
      <c r="A22" s="306">
        <v>22</v>
      </c>
      <c r="B22" s="307" t="s">
        <v>239</v>
      </c>
      <c r="C22" s="308"/>
      <c r="D22" s="113">
        <v>0.59350286042218814</v>
      </c>
      <c r="E22" s="115">
        <v>3630</v>
      </c>
      <c r="F22" s="114">
        <v>3686</v>
      </c>
      <c r="G22" s="114">
        <v>3729</v>
      </c>
      <c r="H22" s="114">
        <v>3657</v>
      </c>
      <c r="I22" s="140">
        <v>3642</v>
      </c>
      <c r="J22" s="115">
        <v>-12</v>
      </c>
      <c r="K22" s="116">
        <v>-0.32948929159802304</v>
      </c>
    </row>
    <row r="23" spans="1:255" ht="14.1" customHeight="1" x14ac:dyDescent="0.2">
      <c r="A23" s="306">
        <v>23</v>
      </c>
      <c r="B23" s="307" t="s">
        <v>240</v>
      </c>
      <c r="C23" s="308"/>
      <c r="D23" s="113">
        <v>0.78708616255438402</v>
      </c>
      <c r="E23" s="115">
        <v>4814</v>
      </c>
      <c r="F23" s="114">
        <v>4855</v>
      </c>
      <c r="G23" s="114">
        <v>4934</v>
      </c>
      <c r="H23" s="114">
        <v>4957</v>
      </c>
      <c r="I23" s="140">
        <v>5019</v>
      </c>
      <c r="J23" s="115">
        <v>-205</v>
      </c>
      <c r="K23" s="116">
        <v>-4.0844789798764696</v>
      </c>
    </row>
    <row r="24" spans="1:255" ht="14.1" customHeight="1" x14ac:dyDescent="0.2">
      <c r="A24" s="306">
        <v>24</v>
      </c>
      <c r="B24" s="307" t="s">
        <v>241</v>
      </c>
      <c r="C24" s="308"/>
      <c r="D24" s="113">
        <v>1.6727624696912968</v>
      </c>
      <c r="E24" s="115">
        <v>10231</v>
      </c>
      <c r="F24" s="114">
        <v>10296</v>
      </c>
      <c r="G24" s="114">
        <v>10715</v>
      </c>
      <c r="H24" s="114">
        <v>10702</v>
      </c>
      <c r="I24" s="140">
        <v>10821</v>
      </c>
      <c r="J24" s="115">
        <v>-590</v>
      </c>
      <c r="K24" s="116">
        <v>-5.4523611496164861</v>
      </c>
    </row>
    <row r="25" spans="1:255" ht="14.1" customHeight="1" x14ac:dyDescent="0.2">
      <c r="A25" s="306">
        <v>25</v>
      </c>
      <c r="B25" s="307" t="s">
        <v>242</v>
      </c>
      <c r="C25" s="308"/>
      <c r="D25" s="113">
        <v>7.8005568789924515</v>
      </c>
      <c r="E25" s="115">
        <v>47710</v>
      </c>
      <c r="F25" s="114">
        <v>47859</v>
      </c>
      <c r="G25" s="114">
        <v>48822</v>
      </c>
      <c r="H25" s="114">
        <v>48298</v>
      </c>
      <c r="I25" s="140">
        <v>48946</v>
      </c>
      <c r="J25" s="115">
        <v>-1236</v>
      </c>
      <c r="K25" s="116">
        <v>-2.5252318882033262</v>
      </c>
    </row>
    <row r="26" spans="1:255" ht="14.1" customHeight="1" x14ac:dyDescent="0.2">
      <c r="A26" s="306">
        <v>26</v>
      </c>
      <c r="B26" s="307" t="s">
        <v>243</v>
      </c>
      <c r="C26" s="308"/>
      <c r="D26" s="113">
        <v>2.8834756050704438</v>
      </c>
      <c r="E26" s="115">
        <v>17636</v>
      </c>
      <c r="F26" s="114">
        <v>17849</v>
      </c>
      <c r="G26" s="114">
        <v>18083</v>
      </c>
      <c r="H26" s="114">
        <v>17949</v>
      </c>
      <c r="I26" s="140">
        <v>18029</v>
      </c>
      <c r="J26" s="115">
        <v>-393</v>
      </c>
      <c r="K26" s="116">
        <v>-2.1798213988573965</v>
      </c>
    </row>
    <row r="27" spans="1:255" ht="14.1" customHeight="1" x14ac:dyDescent="0.2">
      <c r="A27" s="306">
        <v>27</v>
      </c>
      <c r="B27" s="307" t="s">
        <v>244</v>
      </c>
      <c r="C27" s="308"/>
      <c r="D27" s="113">
        <v>8.4023982093544554</v>
      </c>
      <c r="E27" s="115">
        <v>51391</v>
      </c>
      <c r="F27" s="114">
        <v>51394</v>
      </c>
      <c r="G27" s="114">
        <v>52115</v>
      </c>
      <c r="H27" s="114">
        <v>51653</v>
      </c>
      <c r="I27" s="140">
        <v>51237</v>
      </c>
      <c r="J27" s="115">
        <v>154</v>
      </c>
      <c r="K27" s="116">
        <v>0.30056404551398402</v>
      </c>
    </row>
    <row r="28" spans="1:255" ht="14.1" customHeight="1" x14ac:dyDescent="0.2">
      <c r="A28" s="306">
        <v>28</v>
      </c>
      <c r="B28" s="307" t="s">
        <v>245</v>
      </c>
      <c r="C28" s="308"/>
      <c r="D28" s="113">
        <v>0.37997263019866812</v>
      </c>
      <c r="E28" s="115">
        <v>2324</v>
      </c>
      <c r="F28" s="114">
        <v>2338</v>
      </c>
      <c r="G28" s="114">
        <v>2410</v>
      </c>
      <c r="H28" s="114">
        <v>2332</v>
      </c>
      <c r="I28" s="140">
        <v>2340</v>
      </c>
      <c r="J28" s="115">
        <v>-16</v>
      </c>
      <c r="K28" s="116">
        <v>-0.68376068376068377</v>
      </c>
    </row>
    <row r="29" spans="1:255" ht="14.1" customHeight="1" x14ac:dyDescent="0.2">
      <c r="A29" s="306">
        <v>29</v>
      </c>
      <c r="B29" s="307" t="s">
        <v>246</v>
      </c>
      <c r="C29" s="308"/>
      <c r="D29" s="113">
        <v>1.6297621247075404</v>
      </c>
      <c r="E29" s="115">
        <v>9968</v>
      </c>
      <c r="F29" s="114">
        <v>10052</v>
      </c>
      <c r="G29" s="114">
        <v>10132</v>
      </c>
      <c r="H29" s="114">
        <v>9963</v>
      </c>
      <c r="I29" s="140">
        <v>9949</v>
      </c>
      <c r="J29" s="115">
        <v>19</v>
      </c>
      <c r="K29" s="116">
        <v>0.19097396723288773</v>
      </c>
    </row>
    <row r="30" spans="1:255" ht="14.1" customHeight="1" x14ac:dyDescent="0.2">
      <c r="A30" s="306" t="s">
        <v>247</v>
      </c>
      <c r="B30" s="307" t="s">
        <v>248</v>
      </c>
      <c r="C30" s="308"/>
      <c r="D30" s="113">
        <v>0.30443590250857144</v>
      </c>
      <c r="E30" s="115">
        <v>1862</v>
      </c>
      <c r="F30" s="114">
        <v>1823</v>
      </c>
      <c r="G30" s="114">
        <v>1851</v>
      </c>
      <c r="H30" s="114">
        <v>1787</v>
      </c>
      <c r="I30" s="140">
        <v>1772</v>
      </c>
      <c r="J30" s="115">
        <v>90</v>
      </c>
      <c r="K30" s="116">
        <v>5.0790067720090297</v>
      </c>
    </row>
    <row r="31" spans="1:255" ht="14.1" customHeight="1" x14ac:dyDescent="0.2">
      <c r="A31" s="306" t="s">
        <v>249</v>
      </c>
      <c r="B31" s="307" t="s">
        <v>250</v>
      </c>
      <c r="C31" s="308"/>
      <c r="D31" s="113">
        <v>1.3045617970547216</v>
      </c>
      <c r="E31" s="115">
        <v>7979</v>
      </c>
      <c r="F31" s="114">
        <v>8096</v>
      </c>
      <c r="G31" s="114">
        <v>8143</v>
      </c>
      <c r="H31" s="114">
        <v>8039</v>
      </c>
      <c r="I31" s="140">
        <v>8042</v>
      </c>
      <c r="J31" s="115">
        <v>-63</v>
      </c>
      <c r="K31" s="116">
        <v>-0.78338721711017156</v>
      </c>
    </row>
    <row r="32" spans="1:255" ht="14.1" customHeight="1" x14ac:dyDescent="0.2">
      <c r="A32" s="306">
        <v>31</v>
      </c>
      <c r="B32" s="307" t="s">
        <v>251</v>
      </c>
      <c r="C32" s="308"/>
      <c r="D32" s="113">
        <v>1.6098151966162162</v>
      </c>
      <c r="E32" s="115">
        <v>9846</v>
      </c>
      <c r="F32" s="114">
        <v>9826</v>
      </c>
      <c r="G32" s="114">
        <v>9679</v>
      </c>
      <c r="H32" s="114">
        <v>9665</v>
      </c>
      <c r="I32" s="140">
        <v>9574</v>
      </c>
      <c r="J32" s="115">
        <v>272</v>
      </c>
      <c r="K32" s="116">
        <v>2.8410277835805307</v>
      </c>
    </row>
    <row r="33" spans="1:11" ht="14.1" customHeight="1" x14ac:dyDescent="0.2">
      <c r="A33" s="306">
        <v>32</v>
      </c>
      <c r="B33" s="307" t="s">
        <v>252</v>
      </c>
      <c r="C33" s="308"/>
      <c r="D33" s="113">
        <v>0.86981686431020411</v>
      </c>
      <c r="E33" s="115">
        <v>5320</v>
      </c>
      <c r="F33" s="114">
        <v>5183</v>
      </c>
      <c r="G33" s="114">
        <v>5285</v>
      </c>
      <c r="H33" s="114">
        <v>5261</v>
      </c>
      <c r="I33" s="140">
        <v>5211</v>
      </c>
      <c r="J33" s="115">
        <v>109</v>
      </c>
      <c r="K33" s="116">
        <v>2.0917290347342159</v>
      </c>
    </row>
    <row r="34" spans="1:11" ht="14.1" customHeight="1" x14ac:dyDescent="0.2">
      <c r="A34" s="306">
        <v>33</v>
      </c>
      <c r="B34" s="307" t="s">
        <v>253</v>
      </c>
      <c r="C34" s="308"/>
      <c r="D34" s="113">
        <v>0.69111200854120924</v>
      </c>
      <c r="E34" s="115">
        <v>4227</v>
      </c>
      <c r="F34" s="114">
        <v>4216</v>
      </c>
      <c r="G34" s="114">
        <v>4452</v>
      </c>
      <c r="H34" s="114">
        <v>4362</v>
      </c>
      <c r="I34" s="140">
        <v>4269</v>
      </c>
      <c r="J34" s="115">
        <v>-42</v>
      </c>
      <c r="K34" s="116">
        <v>-0.98383696416022492</v>
      </c>
    </row>
    <row r="35" spans="1:11" ht="14.1" customHeight="1" x14ac:dyDescent="0.2">
      <c r="A35" s="306">
        <v>34</v>
      </c>
      <c r="B35" s="307" t="s">
        <v>254</v>
      </c>
      <c r="C35" s="308"/>
      <c r="D35" s="113">
        <v>1.468224707049931</v>
      </c>
      <c r="E35" s="115">
        <v>8980</v>
      </c>
      <c r="F35" s="114">
        <v>9067</v>
      </c>
      <c r="G35" s="114">
        <v>9110</v>
      </c>
      <c r="H35" s="114">
        <v>8996</v>
      </c>
      <c r="I35" s="140">
        <v>8958</v>
      </c>
      <c r="J35" s="115">
        <v>22</v>
      </c>
      <c r="K35" s="116">
        <v>0.24559053360125027</v>
      </c>
    </row>
    <row r="36" spans="1:11" ht="14.1" customHeight="1" x14ac:dyDescent="0.2">
      <c r="A36" s="306">
        <v>41</v>
      </c>
      <c r="B36" s="307" t="s">
        <v>255</v>
      </c>
      <c r="C36" s="308"/>
      <c r="D36" s="113">
        <v>0.69209300500471693</v>
      </c>
      <c r="E36" s="115">
        <v>4233</v>
      </c>
      <c r="F36" s="114">
        <v>4252</v>
      </c>
      <c r="G36" s="114">
        <v>4304</v>
      </c>
      <c r="H36" s="114">
        <v>4285</v>
      </c>
      <c r="I36" s="140">
        <v>4333</v>
      </c>
      <c r="J36" s="115">
        <v>-100</v>
      </c>
      <c r="K36" s="116">
        <v>-2.3078698361412417</v>
      </c>
    </row>
    <row r="37" spans="1:11" ht="14.1" customHeight="1" x14ac:dyDescent="0.2">
      <c r="A37" s="306">
        <v>42</v>
      </c>
      <c r="B37" s="307" t="s">
        <v>256</v>
      </c>
      <c r="C37" s="308"/>
      <c r="D37" s="113">
        <v>0.10087913633071353</v>
      </c>
      <c r="E37" s="115">
        <v>617</v>
      </c>
      <c r="F37" s="114">
        <v>623</v>
      </c>
      <c r="G37" s="114">
        <v>628</v>
      </c>
      <c r="H37" s="114">
        <v>648</v>
      </c>
      <c r="I37" s="140">
        <v>650</v>
      </c>
      <c r="J37" s="115">
        <v>-33</v>
      </c>
      <c r="K37" s="116">
        <v>-5.0769230769230766</v>
      </c>
    </row>
    <row r="38" spans="1:11" ht="14.1" customHeight="1" x14ac:dyDescent="0.2">
      <c r="A38" s="306">
        <v>43</v>
      </c>
      <c r="B38" s="307" t="s">
        <v>257</v>
      </c>
      <c r="C38" s="308"/>
      <c r="D38" s="113">
        <v>5.2754719819235047</v>
      </c>
      <c r="E38" s="115">
        <v>32266</v>
      </c>
      <c r="F38" s="114">
        <v>31928</v>
      </c>
      <c r="G38" s="114">
        <v>31957</v>
      </c>
      <c r="H38" s="114">
        <v>31109</v>
      </c>
      <c r="I38" s="140">
        <v>30531</v>
      </c>
      <c r="J38" s="115">
        <v>1735</v>
      </c>
      <c r="K38" s="116">
        <v>5.682748681667813</v>
      </c>
    </row>
    <row r="39" spans="1:11" ht="14.1" customHeight="1" x14ac:dyDescent="0.2">
      <c r="A39" s="306">
        <v>51</v>
      </c>
      <c r="B39" s="307" t="s">
        <v>258</v>
      </c>
      <c r="C39" s="308"/>
      <c r="D39" s="113">
        <v>3.9153203852700109</v>
      </c>
      <c r="E39" s="115">
        <v>23947</v>
      </c>
      <c r="F39" s="114">
        <v>24286</v>
      </c>
      <c r="G39" s="114">
        <v>24595</v>
      </c>
      <c r="H39" s="114">
        <v>24177</v>
      </c>
      <c r="I39" s="140">
        <v>24278</v>
      </c>
      <c r="J39" s="115">
        <v>-331</v>
      </c>
      <c r="K39" s="116">
        <v>-1.3633742482906335</v>
      </c>
    </row>
    <row r="40" spans="1:11" ht="14.1" customHeight="1" x14ac:dyDescent="0.2">
      <c r="A40" s="306" t="s">
        <v>259</v>
      </c>
      <c r="B40" s="307" t="s">
        <v>260</v>
      </c>
      <c r="C40" s="308"/>
      <c r="D40" s="113">
        <v>3.1365726926554429</v>
      </c>
      <c r="E40" s="115">
        <v>19184</v>
      </c>
      <c r="F40" s="114">
        <v>19585</v>
      </c>
      <c r="G40" s="114">
        <v>19966</v>
      </c>
      <c r="H40" s="114">
        <v>19687</v>
      </c>
      <c r="I40" s="140">
        <v>19793</v>
      </c>
      <c r="J40" s="115">
        <v>-609</v>
      </c>
      <c r="K40" s="116">
        <v>-3.0768453493659376</v>
      </c>
    </row>
    <row r="41" spans="1:11" ht="14.1" customHeight="1" x14ac:dyDescent="0.2">
      <c r="A41" s="306"/>
      <c r="B41" s="307" t="s">
        <v>261</v>
      </c>
      <c r="C41" s="308"/>
      <c r="D41" s="113">
        <v>2.7059152451755413</v>
      </c>
      <c r="E41" s="115">
        <v>16550</v>
      </c>
      <c r="F41" s="114">
        <v>16952</v>
      </c>
      <c r="G41" s="114">
        <v>17401</v>
      </c>
      <c r="H41" s="114">
        <v>17137</v>
      </c>
      <c r="I41" s="140">
        <v>17226</v>
      </c>
      <c r="J41" s="115">
        <v>-676</v>
      </c>
      <c r="K41" s="116">
        <v>-3.9243004760246141</v>
      </c>
    </row>
    <row r="42" spans="1:11" ht="14.1" customHeight="1" x14ac:dyDescent="0.2">
      <c r="A42" s="306">
        <v>52</v>
      </c>
      <c r="B42" s="307" t="s">
        <v>262</v>
      </c>
      <c r="C42" s="308"/>
      <c r="D42" s="113">
        <v>1.9059126291849717</v>
      </c>
      <c r="E42" s="115">
        <v>11657</v>
      </c>
      <c r="F42" s="114">
        <v>11753</v>
      </c>
      <c r="G42" s="114">
        <v>11842</v>
      </c>
      <c r="H42" s="114">
        <v>11535</v>
      </c>
      <c r="I42" s="140">
        <v>11586</v>
      </c>
      <c r="J42" s="115">
        <v>71</v>
      </c>
      <c r="K42" s="116">
        <v>0.61280856205765577</v>
      </c>
    </row>
    <row r="43" spans="1:11" ht="14.1" customHeight="1" x14ac:dyDescent="0.2">
      <c r="A43" s="306" t="s">
        <v>263</v>
      </c>
      <c r="B43" s="307" t="s">
        <v>264</v>
      </c>
      <c r="C43" s="308"/>
      <c r="D43" s="113">
        <v>1.5846362873861839</v>
      </c>
      <c r="E43" s="115">
        <v>9692</v>
      </c>
      <c r="F43" s="114">
        <v>9808</v>
      </c>
      <c r="G43" s="114">
        <v>9830</v>
      </c>
      <c r="H43" s="114">
        <v>9728</v>
      </c>
      <c r="I43" s="140">
        <v>9784</v>
      </c>
      <c r="J43" s="115">
        <v>-92</v>
      </c>
      <c r="K43" s="116">
        <v>-0.94031071136549471</v>
      </c>
    </row>
    <row r="44" spans="1:11" ht="14.1" customHeight="1" x14ac:dyDescent="0.2">
      <c r="A44" s="306">
        <v>53</v>
      </c>
      <c r="B44" s="307" t="s">
        <v>265</v>
      </c>
      <c r="C44" s="308"/>
      <c r="D44" s="113">
        <v>1.0818755998384626</v>
      </c>
      <c r="E44" s="115">
        <v>6617</v>
      </c>
      <c r="F44" s="114">
        <v>6570</v>
      </c>
      <c r="G44" s="114">
        <v>6727</v>
      </c>
      <c r="H44" s="114">
        <v>6660</v>
      </c>
      <c r="I44" s="140">
        <v>6498</v>
      </c>
      <c r="J44" s="115">
        <v>119</v>
      </c>
      <c r="K44" s="116">
        <v>1.8313327177593106</v>
      </c>
    </row>
    <row r="45" spans="1:11" ht="14.1" customHeight="1" x14ac:dyDescent="0.2">
      <c r="A45" s="306" t="s">
        <v>266</v>
      </c>
      <c r="B45" s="307" t="s">
        <v>267</v>
      </c>
      <c r="C45" s="308"/>
      <c r="D45" s="113">
        <v>1.0213808179221513</v>
      </c>
      <c r="E45" s="115">
        <v>6247</v>
      </c>
      <c r="F45" s="114">
        <v>6204</v>
      </c>
      <c r="G45" s="114">
        <v>6358</v>
      </c>
      <c r="H45" s="114">
        <v>6302</v>
      </c>
      <c r="I45" s="140">
        <v>6143</v>
      </c>
      <c r="J45" s="115">
        <v>104</v>
      </c>
      <c r="K45" s="116">
        <v>1.6929838840957188</v>
      </c>
    </row>
    <row r="46" spans="1:11" ht="14.1" customHeight="1" x14ac:dyDescent="0.2">
      <c r="A46" s="306">
        <v>54</v>
      </c>
      <c r="B46" s="307" t="s">
        <v>268</v>
      </c>
      <c r="C46" s="308"/>
      <c r="D46" s="113">
        <v>1.9348520248584504</v>
      </c>
      <c r="E46" s="115">
        <v>11834</v>
      </c>
      <c r="F46" s="114">
        <v>11847</v>
      </c>
      <c r="G46" s="114">
        <v>11981</v>
      </c>
      <c r="H46" s="114">
        <v>11829</v>
      </c>
      <c r="I46" s="140">
        <v>11722</v>
      </c>
      <c r="J46" s="115">
        <v>112</v>
      </c>
      <c r="K46" s="116">
        <v>0.95546835011090259</v>
      </c>
    </row>
    <row r="47" spans="1:11" ht="14.1" customHeight="1" x14ac:dyDescent="0.2">
      <c r="A47" s="306">
        <v>61</v>
      </c>
      <c r="B47" s="307" t="s">
        <v>269</v>
      </c>
      <c r="C47" s="308"/>
      <c r="D47" s="113">
        <v>3.5047733652920181</v>
      </c>
      <c r="E47" s="115">
        <v>21436</v>
      </c>
      <c r="F47" s="114">
        <v>21529</v>
      </c>
      <c r="G47" s="114">
        <v>21684</v>
      </c>
      <c r="H47" s="114">
        <v>21339</v>
      </c>
      <c r="I47" s="140">
        <v>21179</v>
      </c>
      <c r="J47" s="115">
        <v>257</v>
      </c>
      <c r="K47" s="116">
        <v>1.2134661693186648</v>
      </c>
    </row>
    <row r="48" spans="1:11" ht="14.1" customHeight="1" x14ac:dyDescent="0.2">
      <c r="A48" s="306">
        <v>62</v>
      </c>
      <c r="B48" s="307" t="s">
        <v>270</v>
      </c>
      <c r="C48" s="308"/>
      <c r="D48" s="113">
        <v>4.2123988143022748</v>
      </c>
      <c r="E48" s="115">
        <v>25764</v>
      </c>
      <c r="F48" s="114">
        <v>26105</v>
      </c>
      <c r="G48" s="114">
        <v>25984</v>
      </c>
      <c r="H48" s="114">
        <v>25951</v>
      </c>
      <c r="I48" s="140">
        <v>26115</v>
      </c>
      <c r="J48" s="115">
        <v>-351</v>
      </c>
      <c r="K48" s="116">
        <v>-1.344055140723722</v>
      </c>
    </row>
    <row r="49" spans="1:11" ht="14.1" customHeight="1" x14ac:dyDescent="0.2">
      <c r="A49" s="306">
        <v>63</v>
      </c>
      <c r="B49" s="307" t="s">
        <v>271</v>
      </c>
      <c r="C49" s="308"/>
      <c r="D49" s="113">
        <v>2.2955317246081326</v>
      </c>
      <c r="E49" s="115">
        <v>14040</v>
      </c>
      <c r="F49" s="114">
        <v>14538</v>
      </c>
      <c r="G49" s="114">
        <v>15610</v>
      </c>
      <c r="H49" s="114">
        <v>15164</v>
      </c>
      <c r="I49" s="140">
        <v>14498</v>
      </c>
      <c r="J49" s="115">
        <v>-458</v>
      </c>
      <c r="K49" s="116">
        <v>-3.1590564215753898</v>
      </c>
    </row>
    <row r="50" spans="1:11" ht="14.1" customHeight="1" x14ac:dyDescent="0.2">
      <c r="A50" s="306" t="s">
        <v>272</v>
      </c>
      <c r="B50" s="307" t="s">
        <v>273</v>
      </c>
      <c r="C50" s="308"/>
      <c r="D50" s="113">
        <v>0.46025084079571893</v>
      </c>
      <c r="E50" s="115">
        <v>2815</v>
      </c>
      <c r="F50" s="114">
        <v>2916</v>
      </c>
      <c r="G50" s="114">
        <v>2990</v>
      </c>
      <c r="H50" s="114">
        <v>2888</v>
      </c>
      <c r="I50" s="140">
        <v>2905</v>
      </c>
      <c r="J50" s="115">
        <v>-90</v>
      </c>
      <c r="K50" s="116">
        <v>-3.0981067125645438</v>
      </c>
    </row>
    <row r="51" spans="1:11" ht="14.1" customHeight="1" x14ac:dyDescent="0.2">
      <c r="A51" s="306" t="s">
        <v>274</v>
      </c>
      <c r="B51" s="307" t="s">
        <v>275</v>
      </c>
      <c r="C51" s="308"/>
      <c r="D51" s="113">
        <v>1.4036424398690042</v>
      </c>
      <c r="E51" s="115">
        <v>8585</v>
      </c>
      <c r="F51" s="114">
        <v>8987</v>
      </c>
      <c r="G51" s="114">
        <v>9308</v>
      </c>
      <c r="H51" s="114">
        <v>9080</v>
      </c>
      <c r="I51" s="140">
        <v>8790</v>
      </c>
      <c r="J51" s="115">
        <v>-205</v>
      </c>
      <c r="K51" s="116">
        <v>-2.3321956769055747</v>
      </c>
    </row>
    <row r="52" spans="1:11" ht="14.1" customHeight="1" x14ac:dyDescent="0.2">
      <c r="A52" s="306">
        <v>71</v>
      </c>
      <c r="B52" s="307" t="s">
        <v>276</v>
      </c>
      <c r="C52" s="308"/>
      <c r="D52" s="113">
        <v>16.856135233632482</v>
      </c>
      <c r="E52" s="115">
        <v>103096</v>
      </c>
      <c r="F52" s="114">
        <v>103652</v>
      </c>
      <c r="G52" s="114">
        <v>104438</v>
      </c>
      <c r="H52" s="114">
        <v>103415</v>
      </c>
      <c r="I52" s="140">
        <v>102868</v>
      </c>
      <c r="J52" s="115">
        <v>228</v>
      </c>
      <c r="K52" s="116">
        <v>0.22164327098806236</v>
      </c>
    </row>
    <row r="53" spans="1:11" ht="14.1" customHeight="1" x14ac:dyDescent="0.2">
      <c r="A53" s="306" t="s">
        <v>277</v>
      </c>
      <c r="B53" s="307" t="s">
        <v>278</v>
      </c>
      <c r="C53" s="308"/>
      <c r="D53" s="113">
        <v>8.60333898496296</v>
      </c>
      <c r="E53" s="115">
        <v>52620</v>
      </c>
      <c r="F53" s="114">
        <v>53040</v>
      </c>
      <c r="G53" s="114">
        <v>53719</v>
      </c>
      <c r="H53" s="114">
        <v>52906</v>
      </c>
      <c r="I53" s="140">
        <v>52528</v>
      </c>
      <c r="J53" s="115">
        <v>92</v>
      </c>
      <c r="K53" s="116">
        <v>0.17514468473956746</v>
      </c>
    </row>
    <row r="54" spans="1:11" ht="14.1" customHeight="1" x14ac:dyDescent="0.2">
      <c r="A54" s="306" t="s">
        <v>279</v>
      </c>
      <c r="B54" s="307" t="s">
        <v>280</v>
      </c>
      <c r="C54" s="308"/>
      <c r="D54" s="113">
        <v>6.6204181333926293</v>
      </c>
      <c r="E54" s="115">
        <v>40492</v>
      </c>
      <c r="F54" s="114">
        <v>40650</v>
      </c>
      <c r="G54" s="114">
        <v>40794</v>
      </c>
      <c r="H54" s="114">
        <v>40738</v>
      </c>
      <c r="I54" s="140">
        <v>40601</v>
      </c>
      <c r="J54" s="115">
        <v>-109</v>
      </c>
      <c r="K54" s="116">
        <v>-0.26846629393364696</v>
      </c>
    </row>
    <row r="55" spans="1:11" ht="14.1" customHeight="1" x14ac:dyDescent="0.2">
      <c r="A55" s="306">
        <v>72</v>
      </c>
      <c r="B55" s="307" t="s">
        <v>281</v>
      </c>
      <c r="C55" s="308"/>
      <c r="D55" s="113">
        <v>6.7206432720810039</v>
      </c>
      <c r="E55" s="115">
        <v>41105</v>
      </c>
      <c r="F55" s="114">
        <v>41158</v>
      </c>
      <c r="G55" s="114">
        <v>41320</v>
      </c>
      <c r="H55" s="114">
        <v>40680</v>
      </c>
      <c r="I55" s="140">
        <v>40732</v>
      </c>
      <c r="J55" s="115">
        <v>373</v>
      </c>
      <c r="K55" s="116">
        <v>0.91574192281253064</v>
      </c>
    </row>
    <row r="56" spans="1:11" ht="14.1" customHeight="1" x14ac:dyDescent="0.2">
      <c r="A56" s="306" t="s">
        <v>282</v>
      </c>
      <c r="B56" s="307" t="s">
        <v>283</v>
      </c>
      <c r="C56" s="308"/>
      <c r="D56" s="113">
        <v>4.0940252410390059</v>
      </c>
      <c r="E56" s="115">
        <v>25040</v>
      </c>
      <c r="F56" s="114">
        <v>25139</v>
      </c>
      <c r="G56" s="114">
        <v>25289</v>
      </c>
      <c r="H56" s="114">
        <v>24680</v>
      </c>
      <c r="I56" s="140">
        <v>24781</v>
      </c>
      <c r="J56" s="115">
        <v>259</v>
      </c>
      <c r="K56" s="116">
        <v>1.0451555627295106</v>
      </c>
    </row>
    <row r="57" spans="1:11" ht="14.1" customHeight="1" x14ac:dyDescent="0.2">
      <c r="A57" s="306" t="s">
        <v>284</v>
      </c>
      <c r="B57" s="307" t="s">
        <v>285</v>
      </c>
      <c r="C57" s="308"/>
      <c r="D57" s="113">
        <v>2.0816744955634436</v>
      </c>
      <c r="E57" s="115">
        <v>12732</v>
      </c>
      <c r="F57" s="114">
        <v>12688</v>
      </c>
      <c r="G57" s="114">
        <v>12737</v>
      </c>
      <c r="H57" s="114">
        <v>12739</v>
      </c>
      <c r="I57" s="140">
        <v>12695</v>
      </c>
      <c r="J57" s="115">
        <v>37</v>
      </c>
      <c r="K57" s="116">
        <v>0.29145332808192204</v>
      </c>
    </row>
    <row r="58" spans="1:11" ht="14.1" customHeight="1" x14ac:dyDescent="0.2">
      <c r="A58" s="306">
        <v>73</v>
      </c>
      <c r="B58" s="307" t="s">
        <v>286</v>
      </c>
      <c r="C58" s="308"/>
      <c r="D58" s="113">
        <v>3.4676589990893083</v>
      </c>
      <c r="E58" s="115">
        <v>21209</v>
      </c>
      <c r="F58" s="114">
        <v>21186</v>
      </c>
      <c r="G58" s="114">
        <v>21065</v>
      </c>
      <c r="H58" s="114">
        <v>20558</v>
      </c>
      <c r="I58" s="140">
        <v>20626</v>
      </c>
      <c r="J58" s="115">
        <v>583</v>
      </c>
      <c r="K58" s="116">
        <v>2.8265296228061669</v>
      </c>
    </row>
    <row r="59" spans="1:11" ht="14.1" customHeight="1" x14ac:dyDescent="0.2">
      <c r="A59" s="306" t="s">
        <v>287</v>
      </c>
      <c r="B59" s="307" t="s">
        <v>288</v>
      </c>
      <c r="C59" s="308"/>
      <c r="D59" s="113">
        <v>2.3702509552453064</v>
      </c>
      <c r="E59" s="115">
        <v>14497</v>
      </c>
      <c r="F59" s="114">
        <v>14438</v>
      </c>
      <c r="G59" s="114">
        <v>14325</v>
      </c>
      <c r="H59" s="114">
        <v>13982</v>
      </c>
      <c r="I59" s="140">
        <v>14017</v>
      </c>
      <c r="J59" s="115">
        <v>480</v>
      </c>
      <c r="K59" s="116">
        <v>3.4244132125276452</v>
      </c>
    </row>
    <row r="60" spans="1:11" ht="14.1" customHeight="1" x14ac:dyDescent="0.2">
      <c r="A60" s="306">
        <v>81</v>
      </c>
      <c r="B60" s="307" t="s">
        <v>289</v>
      </c>
      <c r="C60" s="308"/>
      <c r="D60" s="113">
        <v>5.61783974768771</v>
      </c>
      <c r="E60" s="115">
        <v>34360</v>
      </c>
      <c r="F60" s="114">
        <v>34347</v>
      </c>
      <c r="G60" s="114">
        <v>33871</v>
      </c>
      <c r="H60" s="114">
        <v>33572</v>
      </c>
      <c r="I60" s="140">
        <v>33508</v>
      </c>
      <c r="J60" s="115">
        <v>852</v>
      </c>
      <c r="K60" s="116">
        <v>2.5426763757908559</v>
      </c>
    </row>
    <row r="61" spans="1:11" ht="14.1" customHeight="1" x14ac:dyDescent="0.2">
      <c r="A61" s="306" t="s">
        <v>290</v>
      </c>
      <c r="B61" s="307" t="s">
        <v>291</v>
      </c>
      <c r="C61" s="308"/>
      <c r="D61" s="113">
        <v>1.4206463785698054</v>
      </c>
      <c r="E61" s="115">
        <v>8689</v>
      </c>
      <c r="F61" s="114">
        <v>8642</v>
      </c>
      <c r="G61" s="114">
        <v>8688</v>
      </c>
      <c r="H61" s="114">
        <v>8424</v>
      </c>
      <c r="I61" s="140">
        <v>8463</v>
      </c>
      <c r="J61" s="115">
        <v>226</v>
      </c>
      <c r="K61" s="116">
        <v>2.6704478317381541</v>
      </c>
    </row>
    <row r="62" spans="1:11" ht="14.1" customHeight="1" x14ac:dyDescent="0.2">
      <c r="A62" s="306" t="s">
        <v>292</v>
      </c>
      <c r="B62" s="307" t="s">
        <v>293</v>
      </c>
      <c r="C62" s="308"/>
      <c r="D62" s="113">
        <v>2.5326058699558387</v>
      </c>
      <c r="E62" s="115">
        <v>15490</v>
      </c>
      <c r="F62" s="114">
        <v>15589</v>
      </c>
      <c r="G62" s="114">
        <v>15211</v>
      </c>
      <c r="H62" s="114">
        <v>15254</v>
      </c>
      <c r="I62" s="140">
        <v>15181</v>
      </c>
      <c r="J62" s="115">
        <v>309</v>
      </c>
      <c r="K62" s="116">
        <v>2.0354390356366512</v>
      </c>
    </row>
    <row r="63" spans="1:11" ht="14.1" customHeight="1" x14ac:dyDescent="0.2">
      <c r="A63" s="306"/>
      <c r="B63" s="307" t="s">
        <v>294</v>
      </c>
      <c r="C63" s="308"/>
      <c r="D63" s="113">
        <v>2.1724166684379105</v>
      </c>
      <c r="E63" s="115">
        <v>13287</v>
      </c>
      <c r="F63" s="114">
        <v>13381</v>
      </c>
      <c r="G63" s="114">
        <v>13101</v>
      </c>
      <c r="H63" s="114">
        <v>13220</v>
      </c>
      <c r="I63" s="140">
        <v>13162</v>
      </c>
      <c r="J63" s="115">
        <v>125</v>
      </c>
      <c r="K63" s="116">
        <v>0.94970369244795627</v>
      </c>
    </row>
    <row r="64" spans="1:11" ht="14.1" customHeight="1" x14ac:dyDescent="0.2">
      <c r="A64" s="306" t="s">
        <v>295</v>
      </c>
      <c r="B64" s="307" t="s">
        <v>296</v>
      </c>
      <c r="C64" s="308"/>
      <c r="D64" s="113">
        <v>0.6626631110994845</v>
      </c>
      <c r="E64" s="115">
        <v>4053</v>
      </c>
      <c r="F64" s="114">
        <v>3996</v>
      </c>
      <c r="G64" s="114">
        <v>3963</v>
      </c>
      <c r="H64" s="114">
        <v>3922</v>
      </c>
      <c r="I64" s="140">
        <v>3893</v>
      </c>
      <c r="J64" s="115">
        <v>160</v>
      </c>
      <c r="K64" s="116">
        <v>4.1099409195992811</v>
      </c>
    </row>
    <row r="65" spans="1:11" ht="14.1" customHeight="1" x14ac:dyDescent="0.2">
      <c r="A65" s="306" t="s">
        <v>297</v>
      </c>
      <c r="B65" s="307" t="s">
        <v>298</v>
      </c>
      <c r="C65" s="308"/>
      <c r="D65" s="113">
        <v>0.40008305770057701</v>
      </c>
      <c r="E65" s="115">
        <v>2447</v>
      </c>
      <c r="F65" s="114">
        <v>2438</v>
      </c>
      <c r="G65" s="114">
        <v>2382</v>
      </c>
      <c r="H65" s="114">
        <v>2383</v>
      </c>
      <c r="I65" s="140">
        <v>2398</v>
      </c>
      <c r="J65" s="115">
        <v>49</v>
      </c>
      <c r="K65" s="116">
        <v>2.0433694745621351</v>
      </c>
    </row>
    <row r="66" spans="1:11" ht="14.1" customHeight="1" x14ac:dyDescent="0.2">
      <c r="A66" s="306">
        <v>82</v>
      </c>
      <c r="B66" s="307" t="s">
        <v>299</v>
      </c>
      <c r="C66" s="308"/>
      <c r="D66" s="113">
        <v>1.9814493568750684</v>
      </c>
      <c r="E66" s="115">
        <v>12119</v>
      </c>
      <c r="F66" s="114">
        <v>12031</v>
      </c>
      <c r="G66" s="114">
        <v>11866</v>
      </c>
      <c r="H66" s="114">
        <v>11608</v>
      </c>
      <c r="I66" s="140">
        <v>11589</v>
      </c>
      <c r="J66" s="115">
        <v>530</v>
      </c>
      <c r="K66" s="116">
        <v>4.5733022693933902</v>
      </c>
    </row>
    <row r="67" spans="1:11" ht="14.1" customHeight="1" x14ac:dyDescent="0.2">
      <c r="A67" s="306" t="s">
        <v>300</v>
      </c>
      <c r="B67" s="307" t="s">
        <v>301</v>
      </c>
      <c r="C67" s="308"/>
      <c r="D67" s="113">
        <v>1.2568199691640112</v>
      </c>
      <c r="E67" s="115">
        <v>7687</v>
      </c>
      <c r="F67" s="114">
        <v>7557</v>
      </c>
      <c r="G67" s="114">
        <v>7366</v>
      </c>
      <c r="H67" s="114">
        <v>7269</v>
      </c>
      <c r="I67" s="140">
        <v>7205</v>
      </c>
      <c r="J67" s="115">
        <v>482</v>
      </c>
      <c r="K67" s="116">
        <v>6.6897987508674532</v>
      </c>
    </row>
    <row r="68" spans="1:11" ht="14.1" customHeight="1" x14ac:dyDescent="0.2">
      <c r="A68" s="306" t="s">
        <v>302</v>
      </c>
      <c r="B68" s="307" t="s">
        <v>303</v>
      </c>
      <c r="C68" s="308"/>
      <c r="D68" s="113">
        <v>0.40744053117688511</v>
      </c>
      <c r="E68" s="115">
        <v>2492</v>
      </c>
      <c r="F68" s="114">
        <v>2514</v>
      </c>
      <c r="G68" s="114">
        <v>2529</v>
      </c>
      <c r="H68" s="114">
        <v>2422</v>
      </c>
      <c r="I68" s="140">
        <v>2436</v>
      </c>
      <c r="J68" s="115">
        <v>56</v>
      </c>
      <c r="K68" s="116">
        <v>2.2988505747126435</v>
      </c>
    </row>
    <row r="69" spans="1:11" ht="14.1" customHeight="1" x14ac:dyDescent="0.2">
      <c r="A69" s="306">
        <v>83</v>
      </c>
      <c r="B69" s="307" t="s">
        <v>304</v>
      </c>
      <c r="C69" s="308"/>
      <c r="D69" s="113">
        <v>4.8312440833650792</v>
      </c>
      <c r="E69" s="115">
        <v>29549</v>
      </c>
      <c r="F69" s="114">
        <v>29452</v>
      </c>
      <c r="G69" s="114">
        <v>29088</v>
      </c>
      <c r="H69" s="114">
        <v>28315</v>
      </c>
      <c r="I69" s="140">
        <v>28507</v>
      </c>
      <c r="J69" s="115">
        <v>1042</v>
      </c>
      <c r="K69" s="116">
        <v>3.6552425719998598</v>
      </c>
    </row>
    <row r="70" spans="1:11" ht="14.1" customHeight="1" x14ac:dyDescent="0.2">
      <c r="A70" s="306" t="s">
        <v>305</v>
      </c>
      <c r="B70" s="307" t="s">
        <v>306</v>
      </c>
      <c r="C70" s="308"/>
      <c r="D70" s="113">
        <v>4.1337555978110698</v>
      </c>
      <c r="E70" s="115">
        <v>25283</v>
      </c>
      <c r="F70" s="114">
        <v>25212</v>
      </c>
      <c r="G70" s="114">
        <v>24883</v>
      </c>
      <c r="H70" s="114">
        <v>24123</v>
      </c>
      <c r="I70" s="140">
        <v>24295</v>
      </c>
      <c r="J70" s="115">
        <v>988</v>
      </c>
      <c r="K70" s="116">
        <v>4.0666803869108872</v>
      </c>
    </row>
    <row r="71" spans="1:11" ht="14.1" customHeight="1" x14ac:dyDescent="0.2">
      <c r="A71" s="306"/>
      <c r="B71" s="307" t="s">
        <v>307</v>
      </c>
      <c r="C71" s="308"/>
      <c r="D71" s="113">
        <v>2.2737863030003775</v>
      </c>
      <c r="E71" s="115">
        <v>13907</v>
      </c>
      <c r="F71" s="114">
        <v>13869</v>
      </c>
      <c r="G71" s="114">
        <v>13784</v>
      </c>
      <c r="H71" s="114">
        <v>13365</v>
      </c>
      <c r="I71" s="140">
        <v>13388</v>
      </c>
      <c r="J71" s="115">
        <v>519</v>
      </c>
      <c r="K71" s="116">
        <v>3.8766059157454436</v>
      </c>
    </row>
    <row r="72" spans="1:11" ht="14.1" customHeight="1" x14ac:dyDescent="0.2">
      <c r="A72" s="306">
        <v>84</v>
      </c>
      <c r="B72" s="307" t="s">
        <v>308</v>
      </c>
      <c r="C72" s="308"/>
      <c r="D72" s="113">
        <v>2.0576400822075036</v>
      </c>
      <c r="E72" s="115">
        <v>12585</v>
      </c>
      <c r="F72" s="114">
        <v>12628</v>
      </c>
      <c r="G72" s="114">
        <v>12299</v>
      </c>
      <c r="H72" s="114">
        <v>12352</v>
      </c>
      <c r="I72" s="140">
        <v>12153</v>
      </c>
      <c r="J72" s="115">
        <v>432</v>
      </c>
      <c r="K72" s="116">
        <v>3.5546778573191804</v>
      </c>
    </row>
    <row r="73" spans="1:11" ht="14.1" customHeight="1" x14ac:dyDescent="0.2">
      <c r="A73" s="306" t="s">
        <v>309</v>
      </c>
      <c r="B73" s="307" t="s">
        <v>310</v>
      </c>
      <c r="C73" s="308"/>
      <c r="D73" s="113">
        <v>0.32143984120937247</v>
      </c>
      <c r="E73" s="115">
        <v>1966</v>
      </c>
      <c r="F73" s="114">
        <v>1943</v>
      </c>
      <c r="G73" s="114">
        <v>1893</v>
      </c>
      <c r="H73" s="114">
        <v>1886</v>
      </c>
      <c r="I73" s="140">
        <v>1882</v>
      </c>
      <c r="J73" s="115">
        <v>84</v>
      </c>
      <c r="K73" s="116">
        <v>4.4633368756641874</v>
      </c>
    </row>
    <row r="74" spans="1:11" ht="14.1" customHeight="1" x14ac:dyDescent="0.2">
      <c r="A74" s="306" t="s">
        <v>311</v>
      </c>
      <c r="B74" s="307" t="s">
        <v>312</v>
      </c>
      <c r="C74" s="308"/>
      <c r="D74" s="113">
        <v>0.30966788364727943</v>
      </c>
      <c r="E74" s="115">
        <v>1894</v>
      </c>
      <c r="F74" s="114">
        <v>1902</v>
      </c>
      <c r="G74" s="114">
        <v>1881</v>
      </c>
      <c r="H74" s="114">
        <v>1897</v>
      </c>
      <c r="I74" s="140">
        <v>1897</v>
      </c>
      <c r="J74" s="115">
        <v>-3</v>
      </c>
      <c r="K74" s="116">
        <v>-0.158144438587243</v>
      </c>
    </row>
    <row r="75" spans="1:11" ht="14.1" customHeight="1" x14ac:dyDescent="0.2">
      <c r="A75" s="306" t="s">
        <v>313</v>
      </c>
      <c r="B75" s="307" t="s">
        <v>314</v>
      </c>
      <c r="C75" s="308"/>
      <c r="D75" s="113">
        <v>0.8987562599836828</v>
      </c>
      <c r="E75" s="115">
        <v>5497</v>
      </c>
      <c r="F75" s="114">
        <v>5565</v>
      </c>
      <c r="G75" s="114">
        <v>5345</v>
      </c>
      <c r="H75" s="114">
        <v>5369</v>
      </c>
      <c r="I75" s="140">
        <v>5279</v>
      </c>
      <c r="J75" s="115">
        <v>218</v>
      </c>
      <c r="K75" s="116">
        <v>4.1295699943171051</v>
      </c>
    </row>
    <row r="76" spans="1:11" ht="14.1" customHeight="1" x14ac:dyDescent="0.2">
      <c r="A76" s="306">
        <v>91</v>
      </c>
      <c r="B76" s="307" t="s">
        <v>315</v>
      </c>
      <c r="C76" s="308"/>
      <c r="D76" s="113">
        <v>0.27418851155041585</v>
      </c>
      <c r="E76" s="115">
        <v>1677</v>
      </c>
      <c r="F76" s="114">
        <v>1655</v>
      </c>
      <c r="G76" s="114">
        <v>1656</v>
      </c>
      <c r="H76" s="114">
        <v>1615</v>
      </c>
      <c r="I76" s="140">
        <v>1572</v>
      </c>
      <c r="J76" s="115">
        <v>105</v>
      </c>
      <c r="K76" s="116">
        <v>6.6793893129770989</v>
      </c>
    </row>
    <row r="77" spans="1:11" ht="14.1" customHeight="1" x14ac:dyDescent="0.2">
      <c r="A77" s="306">
        <v>92</v>
      </c>
      <c r="B77" s="307" t="s">
        <v>316</v>
      </c>
      <c r="C77" s="308"/>
      <c r="D77" s="113">
        <v>2.5376743516839624</v>
      </c>
      <c r="E77" s="115">
        <v>15521</v>
      </c>
      <c r="F77" s="114">
        <v>15498</v>
      </c>
      <c r="G77" s="114">
        <v>15558</v>
      </c>
      <c r="H77" s="114">
        <v>15584</v>
      </c>
      <c r="I77" s="140">
        <v>15565</v>
      </c>
      <c r="J77" s="115">
        <v>-44</v>
      </c>
      <c r="K77" s="116">
        <v>-0.28268551236749118</v>
      </c>
    </row>
    <row r="78" spans="1:11" ht="14.1" customHeight="1" x14ac:dyDescent="0.2">
      <c r="A78" s="306">
        <v>93</v>
      </c>
      <c r="B78" s="307" t="s">
        <v>317</v>
      </c>
      <c r="C78" s="308"/>
      <c r="D78" s="113">
        <v>0.29577043374758633</v>
      </c>
      <c r="E78" s="115">
        <v>1809</v>
      </c>
      <c r="F78" s="114">
        <v>1806</v>
      </c>
      <c r="G78" s="114">
        <v>1814</v>
      </c>
      <c r="H78" s="114">
        <v>1812</v>
      </c>
      <c r="I78" s="140">
        <v>1813</v>
      </c>
      <c r="J78" s="115">
        <v>-4</v>
      </c>
      <c r="K78" s="116">
        <v>-0.22062879205736349</v>
      </c>
    </row>
    <row r="79" spans="1:11" ht="14.1" customHeight="1" x14ac:dyDescent="0.2">
      <c r="A79" s="306">
        <v>94</v>
      </c>
      <c r="B79" s="307" t="s">
        <v>318</v>
      </c>
      <c r="C79" s="308"/>
      <c r="D79" s="113">
        <v>0.67492556689333139</v>
      </c>
      <c r="E79" s="115">
        <v>4128</v>
      </c>
      <c r="F79" s="114">
        <v>4111</v>
      </c>
      <c r="G79" s="114">
        <v>4180</v>
      </c>
      <c r="H79" s="114">
        <v>4100</v>
      </c>
      <c r="I79" s="140">
        <v>4127</v>
      </c>
      <c r="J79" s="115">
        <v>1</v>
      </c>
      <c r="K79" s="116">
        <v>2.42306760358614E-2</v>
      </c>
    </row>
    <row r="80" spans="1:11" ht="14.1" customHeight="1" x14ac:dyDescent="0.2">
      <c r="A80" s="306" t="s">
        <v>319</v>
      </c>
      <c r="B80" s="307" t="s">
        <v>320</v>
      </c>
      <c r="C80" s="308"/>
      <c r="D80" s="113">
        <v>5.0684817281233703E-3</v>
      </c>
      <c r="E80" s="115">
        <v>31</v>
      </c>
      <c r="F80" s="114">
        <v>29</v>
      </c>
      <c r="G80" s="114">
        <v>34</v>
      </c>
      <c r="H80" s="114">
        <v>38</v>
      </c>
      <c r="I80" s="140">
        <v>38</v>
      </c>
      <c r="J80" s="115">
        <v>-7</v>
      </c>
      <c r="K80" s="116">
        <v>-18.421052631578949</v>
      </c>
    </row>
    <row r="81" spans="1:11" ht="14.1" customHeight="1" x14ac:dyDescent="0.2">
      <c r="A81" s="310" t="s">
        <v>321</v>
      </c>
      <c r="B81" s="311" t="s">
        <v>224</v>
      </c>
      <c r="C81" s="312"/>
      <c r="D81" s="125">
        <v>0.20699025380013505</v>
      </c>
      <c r="E81" s="143">
        <v>1266</v>
      </c>
      <c r="F81" s="144">
        <v>1252</v>
      </c>
      <c r="G81" s="144">
        <v>1245</v>
      </c>
      <c r="H81" s="144">
        <v>1198</v>
      </c>
      <c r="I81" s="145">
        <v>1206</v>
      </c>
      <c r="J81" s="143">
        <v>60</v>
      </c>
      <c r="K81" s="146">
        <v>4.9751243781094523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108364</v>
      </c>
      <c r="E12" s="114">
        <v>113926</v>
      </c>
      <c r="F12" s="114">
        <v>112229</v>
      </c>
      <c r="G12" s="114">
        <v>111048</v>
      </c>
      <c r="H12" s="140">
        <v>109347</v>
      </c>
      <c r="I12" s="115">
        <v>-983</v>
      </c>
      <c r="J12" s="116">
        <v>-0.89897299422937982</v>
      </c>
      <c r="K12"/>
      <c r="L12"/>
      <c r="M12"/>
      <c r="N12"/>
      <c r="O12"/>
      <c r="P12"/>
    </row>
    <row r="13" spans="1:16" s="110" customFormat="1" ht="14.45" customHeight="1" x14ac:dyDescent="0.2">
      <c r="A13" s="120" t="s">
        <v>105</v>
      </c>
      <c r="B13" s="119" t="s">
        <v>106</v>
      </c>
      <c r="C13" s="113">
        <v>43.14163375290687</v>
      </c>
      <c r="D13" s="115">
        <v>46750</v>
      </c>
      <c r="E13" s="114">
        <v>48965</v>
      </c>
      <c r="F13" s="114">
        <v>48157</v>
      </c>
      <c r="G13" s="114">
        <v>47281</v>
      </c>
      <c r="H13" s="140">
        <v>46293</v>
      </c>
      <c r="I13" s="115">
        <v>457</v>
      </c>
      <c r="J13" s="116">
        <v>0.98719028794850194</v>
      </c>
      <c r="K13"/>
      <c r="L13"/>
      <c r="M13"/>
      <c r="N13"/>
      <c r="O13"/>
      <c r="P13"/>
    </row>
    <row r="14" spans="1:16" s="110" customFormat="1" ht="14.45" customHeight="1" x14ac:dyDescent="0.2">
      <c r="A14" s="120"/>
      <c r="B14" s="119" t="s">
        <v>107</v>
      </c>
      <c r="C14" s="113">
        <v>56.85836624709313</v>
      </c>
      <c r="D14" s="115">
        <v>61614</v>
      </c>
      <c r="E14" s="114">
        <v>64961</v>
      </c>
      <c r="F14" s="114">
        <v>64072</v>
      </c>
      <c r="G14" s="114">
        <v>63767</v>
      </c>
      <c r="H14" s="140">
        <v>63054</v>
      </c>
      <c r="I14" s="115">
        <v>-1440</v>
      </c>
      <c r="J14" s="116">
        <v>-2.2837567799029403</v>
      </c>
      <c r="K14"/>
      <c r="L14"/>
      <c r="M14"/>
      <c r="N14"/>
      <c r="O14"/>
      <c r="P14"/>
    </row>
    <row r="15" spans="1:16" s="110" customFormat="1" ht="14.45" customHeight="1" x14ac:dyDescent="0.2">
      <c r="A15" s="118" t="s">
        <v>105</v>
      </c>
      <c r="B15" s="121" t="s">
        <v>108</v>
      </c>
      <c r="C15" s="113">
        <v>19.655051493115796</v>
      </c>
      <c r="D15" s="115">
        <v>21299</v>
      </c>
      <c r="E15" s="114">
        <v>23130</v>
      </c>
      <c r="F15" s="114">
        <v>21897</v>
      </c>
      <c r="G15" s="114">
        <v>21532</v>
      </c>
      <c r="H15" s="140">
        <v>20557</v>
      </c>
      <c r="I15" s="115">
        <v>742</v>
      </c>
      <c r="J15" s="116">
        <v>3.6094760908692902</v>
      </c>
      <c r="K15"/>
      <c r="L15"/>
      <c r="M15"/>
      <c r="N15"/>
      <c r="O15"/>
      <c r="P15"/>
    </row>
    <row r="16" spans="1:16" s="110" customFormat="1" ht="14.45" customHeight="1" x14ac:dyDescent="0.2">
      <c r="A16" s="118"/>
      <c r="B16" s="121" t="s">
        <v>109</v>
      </c>
      <c r="C16" s="113">
        <v>52.788749031043523</v>
      </c>
      <c r="D16" s="115">
        <v>57204</v>
      </c>
      <c r="E16" s="114">
        <v>60244</v>
      </c>
      <c r="F16" s="114">
        <v>60082</v>
      </c>
      <c r="G16" s="114">
        <v>59869</v>
      </c>
      <c r="H16" s="140">
        <v>59421</v>
      </c>
      <c r="I16" s="115">
        <v>-2217</v>
      </c>
      <c r="J16" s="116">
        <v>-3.7310041904377242</v>
      </c>
      <c r="K16"/>
      <c r="L16"/>
      <c r="M16"/>
      <c r="N16"/>
      <c r="O16"/>
      <c r="P16"/>
    </row>
    <row r="17" spans="1:16" s="110" customFormat="1" ht="14.45" customHeight="1" x14ac:dyDescent="0.2">
      <c r="A17" s="118"/>
      <c r="B17" s="121" t="s">
        <v>110</v>
      </c>
      <c r="C17" s="113">
        <v>15.167398767118231</v>
      </c>
      <c r="D17" s="115">
        <v>16436</v>
      </c>
      <c r="E17" s="114">
        <v>16783</v>
      </c>
      <c r="F17" s="114">
        <v>16699</v>
      </c>
      <c r="G17" s="114">
        <v>16436</v>
      </c>
      <c r="H17" s="140">
        <v>16298</v>
      </c>
      <c r="I17" s="115">
        <v>138</v>
      </c>
      <c r="J17" s="116">
        <v>0.84672966008099149</v>
      </c>
      <c r="K17"/>
      <c r="L17"/>
      <c r="M17"/>
      <c r="N17"/>
      <c r="O17"/>
      <c r="P17"/>
    </row>
    <row r="18" spans="1:16" s="110" customFormat="1" ht="14.45" customHeight="1" x14ac:dyDescent="0.2">
      <c r="A18" s="120"/>
      <c r="B18" s="121" t="s">
        <v>111</v>
      </c>
      <c r="C18" s="113">
        <v>12.387877893027204</v>
      </c>
      <c r="D18" s="115">
        <v>13424</v>
      </c>
      <c r="E18" s="114">
        <v>13768</v>
      </c>
      <c r="F18" s="114">
        <v>13550</v>
      </c>
      <c r="G18" s="114">
        <v>13210</v>
      </c>
      <c r="H18" s="140">
        <v>13070</v>
      </c>
      <c r="I18" s="115">
        <v>354</v>
      </c>
      <c r="J18" s="116">
        <v>2.7084927314460598</v>
      </c>
      <c r="K18"/>
      <c r="L18"/>
      <c r="M18"/>
      <c r="N18"/>
      <c r="O18"/>
      <c r="P18"/>
    </row>
    <row r="19" spans="1:16" s="110" customFormat="1" ht="14.45" customHeight="1" x14ac:dyDescent="0.2">
      <c r="A19" s="120"/>
      <c r="B19" s="121" t="s">
        <v>112</v>
      </c>
      <c r="C19" s="113">
        <v>1.0898453360894762</v>
      </c>
      <c r="D19" s="115">
        <v>1181</v>
      </c>
      <c r="E19" s="114">
        <v>1180</v>
      </c>
      <c r="F19" s="114">
        <v>1190</v>
      </c>
      <c r="G19" s="114">
        <v>1041</v>
      </c>
      <c r="H19" s="140">
        <v>1035</v>
      </c>
      <c r="I19" s="115">
        <v>146</v>
      </c>
      <c r="J19" s="116">
        <v>14.106280193236715</v>
      </c>
      <c r="K19"/>
      <c r="L19"/>
      <c r="M19"/>
      <c r="N19"/>
      <c r="O19"/>
      <c r="P19"/>
    </row>
    <row r="20" spans="1:16" s="110" customFormat="1" ht="14.45" customHeight="1" x14ac:dyDescent="0.2">
      <c r="A20" s="120" t="s">
        <v>113</v>
      </c>
      <c r="B20" s="119" t="s">
        <v>116</v>
      </c>
      <c r="C20" s="113">
        <v>73.28540843822671</v>
      </c>
      <c r="D20" s="115">
        <v>79415</v>
      </c>
      <c r="E20" s="114">
        <v>83340</v>
      </c>
      <c r="F20" s="114">
        <v>82066</v>
      </c>
      <c r="G20" s="114">
        <v>80845</v>
      </c>
      <c r="H20" s="140">
        <v>79537</v>
      </c>
      <c r="I20" s="115">
        <v>-122</v>
      </c>
      <c r="J20" s="116">
        <v>-0.1533877314960333</v>
      </c>
      <c r="K20"/>
      <c r="L20"/>
      <c r="M20"/>
      <c r="N20"/>
      <c r="O20"/>
      <c r="P20"/>
    </row>
    <row r="21" spans="1:16" s="110" customFormat="1" ht="14.45" customHeight="1" x14ac:dyDescent="0.2">
      <c r="A21" s="123"/>
      <c r="B21" s="124" t="s">
        <v>117</v>
      </c>
      <c r="C21" s="125">
        <v>26.427595880550736</v>
      </c>
      <c r="D21" s="143">
        <v>28638</v>
      </c>
      <c r="E21" s="144">
        <v>30252</v>
      </c>
      <c r="F21" s="144">
        <v>29850</v>
      </c>
      <c r="G21" s="144">
        <v>29864</v>
      </c>
      <c r="H21" s="145">
        <v>29515</v>
      </c>
      <c r="I21" s="143">
        <v>-877</v>
      </c>
      <c r="J21" s="146">
        <v>-2.9713704895815689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93702</v>
      </c>
      <c r="E56" s="114">
        <v>98267</v>
      </c>
      <c r="F56" s="114">
        <v>97228</v>
      </c>
      <c r="G56" s="114">
        <v>98459</v>
      </c>
      <c r="H56" s="140">
        <v>96815</v>
      </c>
      <c r="I56" s="115">
        <v>-3113</v>
      </c>
      <c r="J56" s="116">
        <v>-3.2154108350978672</v>
      </c>
      <c r="K56"/>
      <c r="L56"/>
      <c r="M56"/>
      <c r="N56"/>
      <c r="O56"/>
      <c r="P56"/>
    </row>
    <row r="57" spans="1:16" s="110" customFormat="1" ht="14.45" customHeight="1" x14ac:dyDescent="0.2">
      <c r="A57" s="120" t="s">
        <v>105</v>
      </c>
      <c r="B57" s="119" t="s">
        <v>106</v>
      </c>
      <c r="C57" s="113">
        <v>43.373673987748397</v>
      </c>
      <c r="D57" s="115">
        <v>40642</v>
      </c>
      <c r="E57" s="114">
        <v>42496</v>
      </c>
      <c r="F57" s="114">
        <v>41944</v>
      </c>
      <c r="G57" s="114">
        <v>42369</v>
      </c>
      <c r="H57" s="140">
        <v>41477</v>
      </c>
      <c r="I57" s="115">
        <v>-835</v>
      </c>
      <c r="J57" s="116">
        <v>-2.0131639221737347</v>
      </c>
    </row>
    <row r="58" spans="1:16" s="110" customFormat="1" ht="14.45" customHeight="1" x14ac:dyDescent="0.2">
      <c r="A58" s="120"/>
      <c r="B58" s="119" t="s">
        <v>107</v>
      </c>
      <c r="C58" s="113">
        <v>56.626326012251603</v>
      </c>
      <c r="D58" s="115">
        <v>53060</v>
      </c>
      <c r="E58" s="114">
        <v>55771</v>
      </c>
      <c r="F58" s="114">
        <v>55284</v>
      </c>
      <c r="G58" s="114">
        <v>56090</v>
      </c>
      <c r="H58" s="140">
        <v>55338</v>
      </c>
      <c r="I58" s="115">
        <v>-2278</v>
      </c>
      <c r="J58" s="116">
        <v>-4.1165202934692253</v>
      </c>
    </row>
    <row r="59" spans="1:16" s="110" customFormat="1" ht="14.45" customHeight="1" x14ac:dyDescent="0.2">
      <c r="A59" s="118" t="s">
        <v>105</v>
      </c>
      <c r="B59" s="121" t="s">
        <v>108</v>
      </c>
      <c r="C59" s="113">
        <v>18.73812725448763</v>
      </c>
      <c r="D59" s="115">
        <v>17558</v>
      </c>
      <c r="E59" s="114">
        <v>19020</v>
      </c>
      <c r="F59" s="114">
        <v>18211</v>
      </c>
      <c r="G59" s="114">
        <v>19101</v>
      </c>
      <c r="H59" s="140">
        <v>18159</v>
      </c>
      <c r="I59" s="115">
        <v>-601</v>
      </c>
      <c r="J59" s="116">
        <v>-3.3096536152871856</v>
      </c>
    </row>
    <row r="60" spans="1:16" s="110" customFormat="1" ht="14.45" customHeight="1" x14ac:dyDescent="0.2">
      <c r="A60" s="118"/>
      <c r="B60" s="121" t="s">
        <v>109</v>
      </c>
      <c r="C60" s="113">
        <v>54.102367078610918</v>
      </c>
      <c r="D60" s="115">
        <v>50695</v>
      </c>
      <c r="E60" s="114">
        <v>53156</v>
      </c>
      <c r="F60" s="114">
        <v>53154</v>
      </c>
      <c r="G60" s="114">
        <v>53629</v>
      </c>
      <c r="H60" s="140">
        <v>53206</v>
      </c>
      <c r="I60" s="115">
        <v>-2511</v>
      </c>
      <c r="J60" s="116">
        <v>-4.7193925497124383</v>
      </c>
    </row>
    <row r="61" spans="1:16" s="110" customFormat="1" ht="14.45" customHeight="1" x14ac:dyDescent="0.2">
      <c r="A61" s="118"/>
      <c r="B61" s="121" t="s">
        <v>110</v>
      </c>
      <c r="C61" s="113">
        <v>15.121342127169111</v>
      </c>
      <c r="D61" s="115">
        <v>14169</v>
      </c>
      <c r="E61" s="114">
        <v>14491</v>
      </c>
      <c r="F61" s="114">
        <v>14454</v>
      </c>
      <c r="G61" s="114">
        <v>14417</v>
      </c>
      <c r="H61" s="140">
        <v>14179</v>
      </c>
      <c r="I61" s="115">
        <v>-10</v>
      </c>
      <c r="J61" s="116">
        <v>-7.0526835460892875E-2</v>
      </c>
    </row>
    <row r="62" spans="1:16" s="110" customFormat="1" ht="14.45" customHeight="1" x14ac:dyDescent="0.2">
      <c r="A62" s="120"/>
      <c r="B62" s="121" t="s">
        <v>111</v>
      </c>
      <c r="C62" s="113">
        <v>12.037096326652579</v>
      </c>
      <c r="D62" s="115">
        <v>11279</v>
      </c>
      <c r="E62" s="114">
        <v>11599</v>
      </c>
      <c r="F62" s="114">
        <v>11408</v>
      </c>
      <c r="G62" s="114">
        <v>11311</v>
      </c>
      <c r="H62" s="140">
        <v>11270</v>
      </c>
      <c r="I62" s="115">
        <v>9</v>
      </c>
      <c r="J62" s="116">
        <v>7.9858030168589181E-2</v>
      </c>
    </row>
    <row r="63" spans="1:16" s="110" customFormat="1" ht="14.45" customHeight="1" x14ac:dyDescent="0.2">
      <c r="A63" s="120"/>
      <c r="B63" s="121" t="s">
        <v>112</v>
      </c>
      <c r="C63" s="113">
        <v>1.0458688181682354</v>
      </c>
      <c r="D63" s="115">
        <v>980</v>
      </c>
      <c r="E63" s="114">
        <v>987</v>
      </c>
      <c r="F63" s="114">
        <v>988</v>
      </c>
      <c r="G63" s="114">
        <v>880</v>
      </c>
      <c r="H63" s="140">
        <v>886</v>
      </c>
      <c r="I63" s="115">
        <v>94</v>
      </c>
      <c r="J63" s="116">
        <v>10.609480812641083</v>
      </c>
    </row>
    <row r="64" spans="1:16" s="110" customFormat="1" ht="14.45" customHeight="1" x14ac:dyDescent="0.2">
      <c r="A64" s="120" t="s">
        <v>113</v>
      </c>
      <c r="B64" s="119" t="s">
        <v>116</v>
      </c>
      <c r="C64" s="113">
        <v>70.740218992123971</v>
      </c>
      <c r="D64" s="115">
        <v>66285</v>
      </c>
      <c r="E64" s="114">
        <v>69551</v>
      </c>
      <c r="F64" s="114">
        <v>68738</v>
      </c>
      <c r="G64" s="114">
        <v>69714</v>
      </c>
      <c r="H64" s="140">
        <v>68506</v>
      </c>
      <c r="I64" s="115">
        <v>-2221</v>
      </c>
      <c r="J64" s="116">
        <v>-3.2420517910839926</v>
      </c>
    </row>
    <row r="65" spans="1:10" s="110" customFormat="1" ht="14.45" customHeight="1" x14ac:dyDescent="0.2">
      <c r="A65" s="123"/>
      <c r="B65" s="124" t="s">
        <v>117</v>
      </c>
      <c r="C65" s="125">
        <v>28.950289214744615</v>
      </c>
      <c r="D65" s="143">
        <v>27127</v>
      </c>
      <c r="E65" s="144">
        <v>28402</v>
      </c>
      <c r="F65" s="144">
        <v>28189</v>
      </c>
      <c r="G65" s="144">
        <v>28436</v>
      </c>
      <c r="H65" s="145">
        <v>28028</v>
      </c>
      <c r="I65" s="143">
        <v>-901</v>
      </c>
      <c r="J65" s="146">
        <v>-3.2146425003567862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108364</v>
      </c>
      <c r="G11" s="114">
        <v>113926</v>
      </c>
      <c r="H11" s="114">
        <v>112229</v>
      </c>
      <c r="I11" s="114">
        <v>111048</v>
      </c>
      <c r="J11" s="140">
        <v>109347</v>
      </c>
      <c r="K11" s="114">
        <v>-983</v>
      </c>
      <c r="L11" s="116">
        <v>-0.89897299422937982</v>
      </c>
    </row>
    <row r="12" spans="1:17" s="110" customFormat="1" ht="24" customHeight="1" x14ac:dyDescent="0.2">
      <c r="A12" s="606" t="s">
        <v>185</v>
      </c>
      <c r="B12" s="607"/>
      <c r="C12" s="607"/>
      <c r="D12" s="608"/>
      <c r="E12" s="113">
        <v>43.14163375290687</v>
      </c>
      <c r="F12" s="115">
        <v>46750</v>
      </c>
      <c r="G12" s="114">
        <v>48965</v>
      </c>
      <c r="H12" s="114">
        <v>48157</v>
      </c>
      <c r="I12" s="114">
        <v>47281</v>
      </c>
      <c r="J12" s="140">
        <v>46293</v>
      </c>
      <c r="K12" s="114">
        <v>457</v>
      </c>
      <c r="L12" s="116">
        <v>0.98719028794850194</v>
      </c>
    </row>
    <row r="13" spans="1:17" s="110" customFormat="1" ht="15" customHeight="1" x14ac:dyDescent="0.2">
      <c r="A13" s="120"/>
      <c r="B13" s="609" t="s">
        <v>107</v>
      </c>
      <c r="C13" s="609"/>
      <c r="E13" s="113">
        <v>56.85836624709313</v>
      </c>
      <c r="F13" s="115">
        <v>61614</v>
      </c>
      <c r="G13" s="114">
        <v>64961</v>
      </c>
      <c r="H13" s="114">
        <v>64072</v>
      </c>
      <c r="I13" s="114">
        <v>63767</v>
      </c>
      <c r="J13" s="140">
        <v>63054</v>
      </c>
      <c r="K13" s="114">
        <v>-1440</v>
      </c>
      <c r="L13" s="116">
        <v>-2.2837567799029403</v>
      </c>
    </row>
    <row r="14" spans="1:17" s="110" customFormat="1" ht="22.5" customHeight="1" x14ac:dyDescent="0.2">
      <c r="A14" s="606" t="s">
        <v>186</v>
      </c>
      <c r="B14" s="607"/>
      <c r="C14" s="607"/>
      <c r="D14" s="608"/>
      <c r="E14" s="113">
        <v>19.655051493115796</v>
      </c>
      <c r="F14" s="115">
        <v>21299</v>
      </c>
      <c r="G14" s="114">
        <v>23130</v>
      </c>
      <c r="H14" s="114">
        <v>21897</v>
      </c>
      <c r="I14" s="114">
        <v>21532</v>
      </c>
      <c r="J14" s="140">
        <v>20557</v>
      </c>
      <c r="K14" s="114">
        <v>742</v>
      </c>
      <c r="L14" s="116">
        <v>3.6094760908692902</v>
      </c>
    </row>
    <row r="15" spans="1:17" s="110" customFormat="1" ht="15" customHeight="1" x14ac:dyDescent="0.2">
      <c r="A15" s="120"/>
      <c r="B15" s="119"/>
      <c r="C15" s="258" t="s">
        <v>106</v>
      </c>
      <c r="E15" s="113">
        <v>51.063430207990983</v>
      </c>
      <c r="F15" s="115">
        <v>10876</v>
      </c>
      <c r="G15" s="114">
        <v>11581</v>
      </c>
      <c r="H15" s="114">
        <v>10896</v>
      </c>
      <c r="I15" s="114">
        <v>10555</v>
      </c>
      <c r="J15" s="140">
        <v>10099</v>
      </c>
      <c r="K15" s="114">
        <v>777</v>
      </c>
      <c r="L15" s="116">
        <v>7.6938310723834045</v>
      </c>
    </row>
    <row r="16" spans="1:17" s="110" customFormat="1" ht="15" customHeight="1" x14ac:dyDescent="0.2">
      <c r="A16" s="120"/>
      <c r="B16" s="119"/>
      <c r="C16" s="258" t="s">
        <v>107</v>
      </c>
      <c r="E16" s="113">
        <v>48.936569792009017</v>
      </c>
      <c r="F16" s="115">
        <v>10423</v>
      </c>
      <c r="G16" s="114">
        <v>11549</v>
      </c>
      <c r="H16" s="114">
        <v>11001</v>
      </c>
      <c r="I16" s="114">
        <v>10977</v>
      </c>
      <c r="J16" s="140">
        <v>10458</v>
      </c>
      <c r="K16" s="114">
        <v>-35</v>
      </c>
      <c r="L16" s="116">
        <v>-0.33467202141900937</v>
      </c>
    </row>
    <row r="17" spans="1:12" s="110" customFormat="1" ht="15" customHeight="1" x14ac:dyDescent="0.2">
      <c r="A17" s="120"/>
      <c r="B17" s="121" t="s">
        <v>109</v>
      </c>
      <c r="C17" s="258"/>
      <c r="E17" s="113">
        <v>52.788749031043523</v>
      </c>
      <c r="F17" s="115">
        <v>57204</v>
      </c>
      <c r="G17" s="114">
        <v>60244</v>
      </c>
      <c r="H17" s="114">
        <v>60082</v>
      </c>
      <c r="I17" s="114">
        <v>59869</v>
      </c>
      <c r="J17" s="140">
        <v>59421</v>
      </c>
      <c r="K17" s="114">
        <v>-2217</v>
      </c>
      <c r="L17" s="116">
        <v>-3.7310041904377242</v>
      </c>
    </row>
    <row r="18" spans="1:12" s="110" customFormat="1" ht="15" customHeight="1" x14ac:dyDescent="0.2">
      <c r="A18" s="120"/>
      <c r="B18" s="119"/>
      <c r="C18" s="258" t="s">
        <v>106</v>
      </c>
      <c r="E18" s="113">
        <v>40.609048318299422</v>
      </c>
      <c r="F18" s="115">
        <v>23230</v>
      </c>
      <c r="G18" s="114">
        <v>24497</v>
      </c>
      <c r="H18" s="114">
        <v>24396</v>
      </c>
      <c r="I18" s="114">
        <v>24174</v>
      </c>
      <c r="J18" s="140">
        <v>23791</v>
      </c>
      <c r="K18" s="114">
        <v>-561</v>
      </c>
      <c r="L18" s="116">
        <v>-2.3580345508805851</v>
      </c>
    </row>
    <row r="19" spans="1:12" s="110" customFormat="1" ht="15" customHeight="1" x14ac:dyDescent="0.2">
      <c r="A19" s="120"/>
      <c r="B19" s="119"/>
      <c r="C19" s="258" t="s">
        <v>107</v>
      </c>
      <c r="E19" s="113">
        <v>59.390951681700578</v>
      </c>
      <c r="F19" s="115">
        <v>33974</v>
      </c>
      <c r="G19" s="114">
        <v>35747</v>
      </c>
      <c r="H19" s="114">
        <v>35686</v>
      </c>
      <c r="I19" s="114">
        <v>35695</v>
      </c>
      <c r="J19" s="140">
        <v>35630</v>
      </c>
      <c r="K19" s="114">
        <v>-1656</v>
      </c>
      <c r="L19" s="116">
        <v>-4.6477687342127423</v>
      </c>
    </row>
    <row r="20" spans="1:12" s="110" customFormat="1" ht="15" customHeight="1" x14ac:dyDescent="0.2">
      <c r="A20" s="120"/>
      <c r="B20" s="121" t="s">
        <v>110</v>
      </c>
      <c r="C20" s="258"/>
      <c r="E20" s="113">
        <v>15.167398767118231</v>
      </c>
      <c r="F20" s="115">
        <v>16436</v>
      </c>
      <c r="G20" s="114">
        <v>16783</v>
      </c>
      <c r="H20" s="114">
        <v>16699</v>
      </c>
      <c r="I20" s="114">
        <v>16436</v>
      </c>
      <c r="J20" s="140">
        <v>16298</v>
      </c>
      <c r="K20" s="114">
        <v>138</v>
      </c>
      <c r="L20" s="116">
        <v>0.84672966008099149</v>
      </c>
    </row>
    <row r="21" spans="1:12" s="110" customFormat="1" ht="15" customHeight="1" x14ac:dyDescent="0.2">
      <c r="A21" s="120"/>
      <c r="B21" s="119"/>
      <c r="C21" s="258" t="s">
        <v>106</v>
      </c>
      <c r="E21" s="113">
        <v>36.31662204916038</v>
      </c>
      <c r="F21" s="115">
        <v>5969</v>
      </c>
      <c r="G21" s="114">
        <v>6040</v>
      </c>
      <c r="H21" s="114">
        <v>6064</v>
      </c>
      <c r="I21" s="114">
        <v>5956</v>
      </c>
      <c r="J21" s="140">
        <v>5846</v>
      </c>
      <c r="K21" s="114">
        <v>123</v>
      </c>
      <c r="L21" s="116">
        <v>2.1040027369141292</v>
      </c>
    </row>
    <row r="22" spans="1:12" s="110" customFormat="1" ht="15" customHeight="1" x14ac:dyDescent="0.2">
      <c r="A22" s="120"/>
      <c r="B22" s="119"/>
      <c r="C22" s="258" t="s">
        <v>107</v>
      </c>
      <c r="E22" s="113">
        <v>63.68337795083962</v>
      </c>
      <c r="F22" s="115">
        <v>10467</v>
      </c>
      <c r="G22" s="114">
        <v>10743</v>
      </c>
      <c r="H22" s="114">
        <v>10635</v>
      </c>
      <c r="I22" s="114">
        <v>10480</v>
      </c>
      <c r="J22" s="140">
        <v>10452</v>
      </c>
      <c r="K22" s="114">
        <v>15</v>
      </c>
      <c r="L22" s="116">
        <v>0.14351320321469574</v>
      </c>
    </row>
    <row r="23" spans="1:12" s="110" customFormat="1" ht="15" customHeight="1" x14ac:dyDescent="0.2">
      <c r="A23" s="120"/>
      <c r="B23" s="121" t="s">
        <v>111</v>
      </c>
      <c r="C23" s="258"/>
      <c r="E23" s="113">
        <v>12.387877893027204</v>
      </c>
      <c r="F23" s="115">
        <v>13424</v>
      </c>
      <c r="G23" s="114">
        <v>13768</v>
      </c>
      <c r="H23" s="114">
        <v>13550</v>
      </c>
      <c r="I23" s="114">
        <v>13210</v>
      </c>
      <c r="J23" s="140">
        <v>13070</v>
      </c>
      <c r="K23" s="114">
        <v>354</v>
      </c>
      <c r="L23" s="116">
        <v>2.7084927314460598</v>
      </c>
    </row>
    <row r="24" spans="1:12" s="110" customFormat="1" ht="15" customHeight="1" x14ac:dyDescent="0.2">
      <c r="A24" s="120"/>
      <c r="B24" s="119"/>
      <c r="C24" s="258" t="s">
        <v>106</v>
      </c>
      <c r="E24" s="113">
        <v>49.724374255065555</v>
      </c>
      <c r="F24" s="115">
        <v>6675</v>
      </c>
      <c r="G24" s="114">
        <v>6847</v>
      </c>
      <c r="H24" s="114">
        <v>6801</v>
      </c>
      <c r="I24" s="114">
        <v>6596</v>
      </c>
      <c r="J24" s="140">
        <v>6557</v>
      </c>
      <c r="K24" s="114">
        <v>118</v>
      </c>
      <c r="L24" s="116">
        <v>1.799603477199939</v>
      </c>
    </row>
    <row r="25" spans="1:12" s="110" customFormat="1" ht="15" customHeight="1" x14ac:dyDescent="0.2">
      <c r="A25" s="120"/>
      <c r="B25" s="119"/>
      <c r="C25" s="258" t="s">
        <v>107</v>
      </c>
      <c r="E25" s="113">
        <v>50.275625744934445</v>
      </c>
      <c r="F25" s="115">
        <v>6749</v>
      </c>
      <c r="G25" s="114">
        <v>6921</v>
      </c>
      <c r="H25" s="114">
        <v>6749</v>
      </c>
      <c r="I25" s="114">
        <v>6614</v>
      </c>
      <c r="J25" s="140">
        <v>6513</v>
      </c>
      <c r="K25" s="114">
        <v>236</v>
      </c>
      <c r="L25" s="116">
        <v>3.6235221863964377</v>
      </c>
    </row>
    <row r="26" spans="1:12" s="110" customFormat="1" ht="15" customHeight="1" x14ac:dyDescent="0.2">
      <c r="A26" s="120"/>
      <c r="C26" s="121" t="s">
        <v>187</v>
      </c>
      <c r="D26" s="110" t="s">
        <v>188</v>
      </c>
      <c r="E26" s="113">
        <v>1.0898453360894762</v>
      </c>
      <c r="F26" s="115">
        <v>1181</v>
      </c>
      <c r="G26" s="114">
        <v>1180</v>
      </c>
      <c r="H26" s="114">
        <v>1190</v>
      </c>
      <c r="I26" s="114">
        <v>1041</v>
      </c>
      <c r="J26" s="140">
        <v>1035</v>
      </c>
      <c r="K26" s="114">
        <v>146</v>
      </c>
      <c r="L26" s="116">
        <v>14.106280193236715</v>
      </c>
    </row>
    <row r="27" spans="1:12" s="110" customFormat="1" ht="15" customHeight="1" x14ac:dyDescent="0.2">
      <c r="A27" s="120"/>
      <c r="B27" s="119"/>
      <c r="D27" s="259" t="s">
        <v>106</v>
      </c>
      <c r="E27" s="113">
        <v>45.554614733276885</v>
      </c>
      <c r="F27" s="115">
        <v>538</v>
      </c>
      <c r="G27" s="114">
        <v>494</v>
      </c>
      <c r="H27" s="114">
        <v>510</v>
      </c>
      <c r="I27" s="114">
        <v>447</v>
      </c>
      <c r="J27" s="140">
        <v>469</v>
      </c>
      <c r="K27" s="114">
        <v>69</v>
      </c>
      <c r="L27" s="116">
        <v>14.712153518123667</v>
      </c>
    </row>
    <row r="28" spans="1:12" s="110" customFormat="1" ht="15" customHeight="1" x14ac:dyDescent="0.2">
      <c r="A28" s="120"/>
      <c r="B28" s="119"/>
      <c r="D28" s="259" t="s">
        <v>107</v>
      </c>
      <c r="E28" s="113">
        <v>54.445385266723115</v>
      </c>
      <c r="F28" s="115">
        <v>643</v>
      </c>
      <c r="G28" s="114">
        <v>686</v>
      </c>
      <c r="H28" s="114">
        <v>680</v>
      </c>
      <c r="I28" s="114">
        <v>594</v>
      </c>
      <c r="J28" s="140">
        <v>566</v>
      </c>
      <c r="K28" s="114">
        <v>77</v>
      </c>
      <c r="L28" s="116">
        <v>13.604240282685513</v>
      </c>
    </row>
    <row r="29" spans="1:12" s="110" customFormat="1" ht="24" customHeight="1" x14ac:dyDescent="0.2">
      <c r="A29" s="606" t="s">
        <v>189</v>
      </c>
      <c r="B29" s="607"/>
      <c r="C29" s="607"/>
      <c r="D29" s="608"/>
      <c r="E29" s="113">
        <v>73.28540843822671</v>
      </c>
      <c r="F29" s="115">
        <v>79415</v>
      </c>
      <c r="G29" s="114">
        <v>83340</v>
      </c>
      <c r="H29" s="114">
        <v>82066</v>
      </c>
      <c r="I29" s="114">
        <v>80845</v>
      </c>
      <c r="J29" s="140">
        <v>79537</v>
      </c>
      <c r="K29" s="114">
        <v>-122</v>
      </c>
      <c r="L29" s="116">
        <v>-0.1533877314960333</v>
      </c>
    </row>
    <row r="30" spans="1:12" s="110" customFormat="1" ht="15" customHeight="1" x14ac:dyDescent="0.2">
      <c r="A30" s="120"/>
      <c r="B30" s="119"/>
      <c r="C30" s="258" t="s">
        <v>106</v>
      </c>
      <c r="E30" s="113">
        <v>42.573821066549144</v>
      </c>
      <c r="F30" s="115">
        <v>33810</v>
      </c>
      <c r="G30" s="114">
        <v>35264</v>
      </c>
      <c r="H30" s="114">
        <v>34662</v>
      </c>
      <c r="I30" s="114">
        <v>33854</v>
      </c>
      <c r="J30" s="140">
        <v>33043</v>
      </c>
      <c r="K30" s="114">
        <v>767</v>
      </c>
      <c r="L30" s="116">
        <v>2.3212178070998397</v>
      </c>
    </row>
    <row r="31" spans="1:12" s="110" customFormat="1" ht="15" customHeight="1" x14ac:dyDescent="0.2">
      <c r="A31" s="120"/>
      <c r="B31" s="119"/>
      <c r="C31" s="258" t="s">
        <v>107</v>
      </c>
      <c r="E31" s="113">
        <v>57.426178933450856</v>
      </c>
      <c r="F31" s="115">
        <v>45605</v>
      </c>
      <c r="G31" s="114">
        <v>48076</v>
      </c>
      <c r="H31" s="114">
        <v>47404</v>
      </c>
      <c r="I31" s="114">
        <v>46991</v>
      </c>
      <c r="J31" s="140">
        <v>46494</v>
      </c>
      <c r="K31" s="114">
        <v>-889</v>
      </c>
      <c r="L31" s="116">
        <v>-1.9120746763023186</v>
      </c>
    </row>
    <row r="32" spans="1:12" s="110" customFormat="1" ht="15" customHeight="1" x14ac:dyDescent="0.2">
      <c r="A32" s="120"/>
      <c r="B32" s="119" t="s">
        <v>117</v>
      </c>
      <c r="C32" s="258"/>
      <c r="E32" s="113">
        <v>26.427595880550736</v>
      </c>
      <c r="F32" s="114">
        <v>28638</v>
      </c>
      <c r="G32" s="114">
        <v>30252</v>
      </c>
      <c r="H32" s="114">
        <v>29850</v>
      </c>
      <c r="I32" s="114">
        <v>29864</v>
      </c>
      <c r="J32" s="140">
        <v>29515</v>
      </c>
      <c r="K32" s="114">
        <v>-877</v>
      </c>
      <c r="L32" s="116">
        <v>-2.9713704895815689</v>
      </c>
    </row>
    <row r="33" spans="1:12" s="110" customFormat="1" ht="15" customHeight="1" x14ac:dyDescent="0.2">
      <c r="A33" s="120"/>
      <c r="B33" s="119"/>
      <c r="C33" s="258" t="s">
        <v>106</v>
      </c>
      <c r="E33" s="113">
        <v>44.849500663454151</v>
      </c>
      <c r="F33" s="114">
        <v>12844</v>
      </c>
      <c r="G33" s="114">
        <v>13599</v>
      </c>
      <c r="H33" s="114">
        <v>13402</v>
      </c>
      <c r="I33" s="114">
        <v>13324</v>
      </c>
      <c r="J33" s="140">
        <v>13155</v>
      </c>
      <c r="K33" s="114">
        <v>-311</v>
      </c>
      <c r="L33" s="116">
        <v>-2.364120106423413</v>
      </c>
    </row>
    <row r="34" spans="1:12" s="110" customFormat="1" ht="15" customHeight="1" x14ac:dyDescent="0.2">
      <c r="A34" s="120"/>
      <c r="B34" s="119"/>
      <c r="C34" s="258" t="s">
        <v>107</v>
      </c>
      <c r="E34" s="113">
        <v>55.150499336545849</v>
      </c>
      <c r="F34" s="114">
        <v>15794</v>
      </c>
      <c r="G34" s="114">
        <v>16653</v>
      </c>
      <c r="H34" s="114">
        <v>16448</v>
      </c>
      <c r="I34" s="114">
        <v>16540</v>
      </c>
      <c r="J34" s="140">
        <v>16360</v>
      </c>
      <c r="K34" s="114">
        <v>-566</v>
      </c>
      <c r="L34" s="116">
        <v>-3.4596577017114916</v>
      </c>
    </row>
    <row r="35" spans="1:12" s="110" customFormat="1" ht="24" customHeight="1" x14ac:dyDescent="0.2">
      <c r="A35" s="606" t="s">
        <v>192</v>
      </c>
      <c r="B35" s="607"/>
      <c r="C35" s="607"/>
      <c r="D35" s="608"/>
      <c r="E35" s="113">
        <v>23.739433760289394</v>
      </c>
      <c r="F35" s="114">
        <v>25725</v>
      </c>
      <c r="G35" s="114">
        <v>27505</v>
      </c>
      <c r="H35" s="114">
        <v>26588</v>
      </c>
      <c r="I35" s="114">
        <v>27418</v>
      </c>
      <c r="J35" s="114">
        <v>26355</v>
      </c>
      <c r="K35" s="318">
        <v>-630</v>
      </c>
      <c r="L35" s="319">
        <v>-2.3904382470119523</v>
      </c>
    </row>
    <row r="36" spans="1:12" s="110" customFormat="1" ht="15" customHeight="1" x14ac:dyDescent="0.2">
      <c r="A36" s="120"/>
      <c r="B36" s="119"/>
      <c r="C36" s="258" t="s">
        <v>106</v>
      </c>
      <c r="E36" s="113">
        <v>45.753158406219633</v>
      </c>
      <c r="F36" s="114">
        <v>11770</v>
      </c>
      <c r="G36" s="114">
        <v>12502</v>
      </c>
      <c r="H36" s="114">
        <v>11965</v>
      </c>
      <c r="I36" s="114">
        <v>12394</v>
      </c>
      <c r="J36" s="114">
        <v>11845</v>
      </c>
      <c r="K36" s="318">
        <v>-75</v>
      </c>
      <c r="L36" s="116">
        <v>-0.63317855635289155</v>
      </c>
    </row>
    <row r="37" spans="1:12" s="110" customFormat="1" ht="15" customHeight="1" x14ac:dyDescent="0.2">
      <c r="A37" s="120"/>
      <c r="B37" s="119"/>
      <c r="C37" s="258" t="s">
        <v>107</v>
      </c>
      <c r="E37" s="113">
        <v>54.246841593780367</v>
      </c>
      <c r="F37" s="114">
        <v>13955</v>
      </c>
      <c r="G37" s="114">
        <v>15003</v>
      </c>
      <c r="H37" s="114">
        <v>14623</v>
      </c>
      <c r="I37" s="114">
        <v>15024</v>
      </c>
      <c r="J37" s="140">
        <v>14510</v>
      </c>
      <c r="K37" s="114">
        <v>-555</v>
      </c>
      <c r="L37" s="116">
        <v>-3.8249483115093041</v>
      </c>
    </row>
    <row r="38" spans="1:12" s="110" customFormat="1" ht="15" customHeight="1" x14ac:dyDescent="0.2">
      <c r="A38" s="120"/>
      <c r="B38" s="119" t="s">
        <v>329</v>
      </c>
      <c r="C38" s="258"/>
      <c r="E38" s="113">
        <v>46.525598907386218</v>
      </c>
      <c r="F38" s="114">
        <v>50417</v>
      </c>
      <c r="G38" s="114">
        <v>52154</v>
      </c>
      <c r="H38" s="114">
        <v>51974</v>
      </c>
      <c r="I38" s="114">
        <v>51217</v>
      </c>
      <c r="J38" s="140">
        <v>50883</v>
      </c>
      <c r="K38" s="114">
        <v>-466</v>
      </c>
      <c r="L38" s="116">
        <v>-0.91582650394041232</v>
      </c>
    </row>
    <row r="39" spans="1:12" s="110" customFormat="1" ht="15" customHeight="1" x14ac:dyDescent="0.2">
      <c r="A39" s="120"/>
      <c r="B39" s="119"/>
      <c r="C39" s="258" t="s">
        <v>106</v>
      </c>
      <c r="E39" s="113">
        <v>42.749469424995539</v>
      </c>
      <c r="F39" s="115">
        <v>21553</v>
      </c>
      <c r="G39" s="114">
        <v>22179</v>
      </c>
      <c r="H39" s="114">
        <v>22135</v>
      </c>
      <c r="I39" s="114">
        <v>21654</v>
      </c>
      <c r="J39" s="140">
        <v>21400</v>
      </c>
      <c r="K39" s="114">
        <v>153</v>
      </c>
      <c r="L39" s="116">
        <v>0.71495327102803741</v>
      </c>
    </row>
    <row r="40" spans="1:12" s="110" customFormat="1" ht="15" customHeight="1" x14ac:dyDescent="0.2">
      <c r="A40" s="120"/>
      <c r="B40" s="119"/>
      <c r="C40" s="258" t="s">
        <v>107</v>
      </c>
      <c r="E40" s="113">
        <v>57.250530575004461</v>
      </c>
      <c r="F40" s="115">
        <v>28864</v>
      </c>
      <c r="G40" s="114">
        <v>29975</v>
      </c>
      <c r="H40" s="114">
        <v>29839</v>
      </c>
      <c r="I40" s="114">
        <v>29563</v>
      </c>
      <c r="J40" s="140">
        <v>29483</v>
      </c>
      <c r="K40" s="114">
        <v>-619</v>
      </c>
      <c r="L40" s="116">
        <v>-2.0995149747312012</v>
      </c>
    </row>
    <row r="41" spans="1:12" s="110" customFormat="1" ht="15" customHeight="1" x14ac:dyDescent="0.2">
      <c r="A41" s="120"/>
      <c r="B41" s="320" t="s">
        <v>516</v>
      </c>
      <c r="C41" s="258"/>
      <c r="E41" s="113">
        <v>11.63393747000849</v>
      </c>
      <c r="F41" s="115">
        <v>12607</v>
      </c>
      <c r="G41" s="114">
        <v>13295</v>
      </c>
      <c r="H41" s="114">
        <v>12861</v>
      </c>
      <c r="I41" s="114">
        <v>13061</v>
      </c>
      <c r="J41" s="140">
        <v>12430</v>
      </c>
      <c r="K41" s="114">
        <v>177</v>
      </c>
      <c r="L41" s="116">
        <v>1.4239742558326629</v>
      </c>
    </row>
    <row r="42" spans="1:12" s="110" customFormat="1" ht="15" customHeight="1" x14ac:dyDescent="0.2">
      <c r="A42" s="120"/>
      <c r="B42" s="119"/>
      <c r="C42" s="268" t="s">
        <v>106</v>
      </c>
      <c r="D42" s="182"/>
      <c r="E42" s="113">
        <v>44.649797731419056</v>
      </c>
      <c r="F42" s="115">
        <v>5629</v>
      </c>
      <c r="G42" s="114">
        <v>5959</v>
      </c>
      <c r="H42" s="114">
        <v>5780</v>
      </c>
      <c r="I42" s="114">
        <v>5844</v>
      </c>
      <c r="J42" s="140">
        <v>5512</v>
      </c>
      <c r="K42" s="114">
        <v>117</v>
      </c>
      <c r="L42" s="116">
        <v>2.1226415094339623</v>
      </c>
    </row>
    <row r="43" spans="1:12" s="110" customFormat="1" ht="15" customHeight="1" x14ac:dyDescent="0.2">
      <c r="A43" s="120"/>
      <c r="B43" s="119"/>
      <c r="C43" s="268" t="s">
        <v>107</v>
      </c>
      <c r="D43" s="182"/>
      <c r="E43" s="113">
        <v>55.350202268580944</v>
      </c>
      <c r="F43" s="115">
        <v>6978</v>
      </c>
      <c r="G43" s="114">
        <v>7336</v>
      </c>
      <c r="H43" s="114">
        <v>7081</v>
      </c>
      <c r="I43" s="114">
        <v>7217</v>
      </c>
      <c r="J43" s="140">
        <v>6918</v>
      </c>
      <c r="K43" s="114">
        <v>60</v>
      </c>
      <c r="L43" s="116">
        <v>0.86730268863833482</v>
      </c>
    </row>
    <row r="44" spans="1:12" s="110" customFormat="1" ht="15" customHeight="1" x14ac:dyDescent="0.2">
      <c r="A44" s="120"/>
      <c r="B44" s="119" t="s">
        <v>205</v>
      </c>
      <c r="C44" s="268"/>
      <c r="D44" s="182"/>
      <c r="E44" s="113">
        <v>18.101029862315897</v>
      </c>
      <c r="F44" s="115">
        <v>19615</v>
      </c>
      <c r="G44" s="114">
        <v>20972</v>
      </c>
      <c r="H44" s="114">
        <v>20806</v>
      </c>
      <c r="I44" s="114">
        <v>19352</v>
      </c>
      <c r="J44" s="140">
        <v>19679</v>
      </c>
      <c r="K44" s="114">
        <v>-64</v>
      </c>
      <c r="L44" s="116">
        <v>-0.3252197774277148</v>
      </c>
    </row>
    <row r="45" spans="1:12" s="110" customFormat="1" ht="15" customHeight="1" x14ac:dyDescent="0.2">
      <c r="A45" s="120"/>
      <c r="B45" s="119"/>
      <c r="C45" s="268" t="s">
        <v>106</v>
      </c>
      <c r="D45" s="182"/>
      <c r="E45" s="113">
        <v>39.755289319398422</v>
      </c>
      <c r="F45" s="115">
        <v>7798</v>
      </c>
      <c r="G45" s="114">
        <v>8325</v>
      </c>
      <c r="H45" s="114">
        <v>8277</v>
      </c>
      <c r="I45" s="114">
        <v>7389</v>
      </c>
      <c r="J45" s="140">
        <v>7536</v>
      </c>
      <c r="K45" s="114">
        <v>262</v>
      </c>
      <c r="L45" s="116">
        <v>3.4766454352441611</v>
      </c>
    </row>
    <row r="46" spans="1:12" s="110" customFormat="1" ht="15" customHeight="1" x14ac:dyDescent="0.2">
      <c r="A46" s="123"/>
      <c r="B46" s="124"/>
      <c r="C46" s="260" t="s">
        <v>107</v>
      </c>
      <c r="D46" s="261"/>
      <c r="E46" s="125">
        <v>60.244710680601578</v>
      </c>
      <c r="F46" s="143">
        <v>11817</v>
      </c>
      <c r="G46" s="144">
        <v>12647</v>
      </c>
      <c r="H46" s="144">
        <v>12529</v>
      </c>
      <c r="I46" s="144">
        <v>11963</v>
      </c>
      <c r="J46" s="145">
        <v>12143</v>
      </c>
      <c r="K46" s="144">
        <v>-326</v>
      </c>
      <c r="L46" s="146">
        <v>-2.684674297949436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108364</v>
      </c>
      <c r="E11" s="114">
        <v>113926</v>
      </c>
      <c r="F11" s="114">
        <v>112229</v>
      </c>
      <c r="G11" s="114">
        <v>111048</v>
      </c>
      <c r="H11" s="140">
        <v>109347</v>
      </c>
      <c r="I11" s="115">
        <v>-983</v>
      </c>
      <c r="J11" s="116">
        <v>-0.89897299422937982</v>
      </c>
    </row>
    <row r="12" spans="1:15" s="110" customFormat="1" ht="24.95" customHeight="1" x14ac:dyDescent="0.2">
      <c r="A12" s="193" t="s">
        <v>132</v>
      </c>
      <c r="B12" s="194" t="s">
        <v>133</v>
      </c>
      <c r="C12" s="113">
        <v>0.37374035657598464</v>
      </c>
      <c r="D12" s="115">
        <v>405</v>
      </c>
      <c r="E12" s="114">
        <v>410</v>
      </c>
      <c r="F12" s="114">
        <v>401</v>
      </c>
      <c r="G12" s="114">
        <v>399</v>
      </c>
      <c r="H12" s="140">
        <v>388</v>
      </c>
      <c r="I12" s="115">
        <v>17</v>
      </c>
      <c r="J12" s="116">
        <v>4.3814432989690726</v>
      </c>
    </row>
    <row r="13" spans="1:15" s="110" customFormat="1" ht="24.95" customHeight="1" x14ac:dyDescent="0.2">
      <c r="A13" s="193" t="s">
        <v>134</v>
      </c>
      <c r="B13" s="199" t="s">
        <v>214</v>
      </c>
      <c r="C13" s="113">
        <v>0.37097190949023662</v>
      </c>
      <c r="D13" s="115">
        <v>402</v>
      </c>
      <c r="E13" s="114">
        <v>409</v>
      </c>
      <c r="F13" s="114">
        <v>426</v>
      </c>
      <c r="G13" s="114">
        <v>413</v>
      </c>
      <c r="H13" s="140">
        <v>408</v>
      </c>
      <c r="I13" s="115">
        <v>-6</v>
      </c>
      <c r="J13" s="116">
        <v>-1.4705882352941178</v>
      </c>
    </row>
    <row r="14" spans="1:15" s="287" customFormat="1" ht="24.95" customHeight="1" x14ac:dyDescent="0.2">
      <c r="A14" s="193" t="s">
        <v>215</v>
      </c>
      <c r="B14" s="199" t="s">
        <v>137</v>
      </c>
      <c r="C14" s="113">
        <v>4.3833745524343879</v>
      </c>
      <c r="D14" s="115">
        <v>4750</v>
      </c>
      <c r="E14" s="114">
        <v>5035</v>
      </c>
      <c r="F14" s="114">
        <v>5093</v>
      </c>
      <c r="G14" s="114">
        <v>5152</v>
      </c>
      <c r="H14" s="140">
        <v>5145</v>
      </c>
      <c r="I14" s="115">
        <v>-395</v>
      </c>
      <c r="J14" s="116">
        <v>-7.6773566569484935</v>
      </c>
      <c r="K14" s="110"/>
      <c r="L14" s="110"/>
      <c r="M14" s="110"/>
      <c r="N14" s="110"/>
      <c r="O14" s="110"/>
    </row>
    <row r="15" spans="1:15" s="110" customFormat="1" ht="24.95" customHeight="1" x14ac:dyDescent="0.2">
      <c r="A15" s="193" t="s">
        <v>216</v>
      </c>
      <c r="B15" s="199" t="s">
        <v>217</v>
      </c>
      <c r="C15" s="113">
        <v>2.0597246317965374</v>
      </c>
      <c r="D15" s="115">
        <v>2232</v>
      </c>
      <c r="E15" s="114">
        <v>2397</v>
      </c>
      <c r="F15" s="114">
        <v>2408</v>
      </c>
      <c r="G15" s="114">
        <v>2447</v>
      </c>
      <c r="H15" s="140">
        <v>2448</v>
      </c>
      <c r="I15" s="115">
        <v>-216</v>
      </c>
      <c r="J15" s="116">
        <v>-8.8235294117647065</v>
      </c>
    </row>
    <row r="16" spans="1:15" s="287" customFormat="1" ht="24.95" customHeight="1" x14ac:dyDescent="0.2">
      <c r="A16" s="193" t="s">
        <v>218</v>
      </c>
      <c r="B16" s="199" t="s">
        <v>141</v>
      </c>
      <c r="C16" s="113">
        <v>1.9794396663098446</v>
      </c>
      <c r="D16" s="115">
        <v>2145</v>
      </c>
      <c r="E16" s="114">
        <v>2241</v>
      </c>
      <c r="F16" s="114">
        <v>2286</v>
      </c>
      <c r="G16" s="114">
        <v>2289</v>
      </c>
      <c r="H16" s="140">
        <v>2295</v>
      </c>
      <c r="I16" s="115">
        <v>-150</v>
      </c>
      <c r="J16" s="116">
        <v>-6.5359477124183005</v>
      </c>
      <c r="K16" s="110"/>
      <c r="L16" s="110"/>
      <c r="M16" s="110"/>
      <c r="N16" s="110"/>
      <c r="O16" s="110"/>
    </row>
    <row r="17" spans="1:15" s="110" customFormat="1" ht="24.95" customHeight="1" x14ac:dyDescent="0.2">
      <c r="A17" s="193" t="s">
        <v>142</v>
      </c>
      <c r="B17" s="199" t="s">
        <v>220</v>
      </c>
      <c r="C17" s="113">
        <v>0.34421025432800562</v>
      </c>
      <c r="D17" s="115">
        <v>373</v>
      </c>
      <c r="E17" s="114">
        <v>397</v>
      </c>
      <c r="F17" s="114">
        <v>399</v>
      </c>
      <c r="G17" s="114">
        <v>416</v>
      </c>
      <c r="H17" s="140">
        <v>402</v>
      </c>
      <c r="I17" s="115">
        <v>-29</v>
      </c>
      <c r="J17" s="116">
        <v>-7.2139303482587067</v>
      </c>
    </row>
    <row r="18" spans="1:15" s="287" customFormat="1" ht="24.95" customHeight="1" x14ac:dyDescent="0.2">
      <c r="A18" s="201" t="s">
        <v>144</v>
      </c>
      <c r="B18" s="202" t="s">
        <v>145</v>
      </c>
      <c r="C18" s="113">
        <v>2.991768483998376</v>
      </c>
      <c r="D18" s="115">
        <v>3242</v>
      </c>
      <c r="E18" s="114">
        <v>3251</v>
      </c>
      <c r="F18" s="114">
        <v>3284</v>
      </c>
      <c r="G18" s="114">
        <v>3272</v>
      </c>
      <c r="H18" s="140">
        <v>3233</v>
      </c>
      <c r="I18" s="115">
        <v>9</v>
      </c>
      <c r="J18" s="116">
        <v>0.27837921435199503</v>
      </c>
      <c r="K18" s="110"/>
      <c r="L18" s="110"/>
      <c r="M18" s="110"/>
      <c r="N18" s="110"/>
      <c r="O18" s="110"/>
    </row>
    <row r="19" spans="1:15" s="110" customFormat="1" ht="24.95" customHeight="1" x14ac:dyDescent="0.2">
      <c r="A19" s="193" t="s">
        <v>146</v>
      </c>
      <c r="B19" s="199" t="s">
        <v>147</v>
      </c>
      <c r="C19" s="113">
        <v>13.70565870584327</v>
      </c>
      <c r="D19" s="115">
        <v>14852</v>
      </c>
      <c r="E19" s="114">
        <v>15592</v>
      </c>
      <c r="F19" s="114">
        <v>15095</v>
      </c>
      <c r="G19" s="114">
        <v>15199</v>
      </c>
      <c r="H19" s="140">
        <v>15097</v>
      </c>
      <c r="I19" s="115">
        <v>-245</v>
      </c>
      <c r="J19" s="116">
        <v>-1.6228389746307212</v>
      </c>
    </row>
    <row r="20" spans="1:15" s="287" customFormat="1" ht="24.95" customHeight="1" x14ac:dyDescent="0.2">
      <c r="A20" s="193" t="s">
        <v>148</v>
      </c>
      <c r="B20" s="199" t="s">
        <v>149</v>
      </c>
      <c r="C20" s="113">
        <v>8.9393156398804035</v>
      </c>
      <c r="D20" s="115">
        <v>9687</v>
      </c>
      <c r="E20" s="114">
        <v>9692</v>
      </c>
      <c r="F20" s="114">
        <v>9671</v>
      </c>
      <c r="G20" s="114">
        <v>6939</v>
      </c>
      <c r="H20" s="140">
        <v>6850</v>
      </c>
      <c r="I20" s="115">
        <v>2837</v>
      </c>
      <c r="J20" s="116">
        <v>41.416058394160586</v>
      </c>
      <c r="K20" s="110"/>
      <c r="L20" s="110"/>
      <c r="M20" s="110"/>
      <c r="N20" s="110"/>
      <c r="O20" s="110"/>
    </row>
    <row r="21" spans="1:15" s="110" customFormat="1" ht="24.95" customHeight="1" x14ac:dyDescent="0.2">
      <c r="A21" s="201" t="s">
        <v>150</v>
      </c>
      <c r="B21" s="202" t="s">
        <v>151</v>
      </c>
      <c r="C21" s="113">
        <v>11.605330183455759</v>
      </c>
      <c r="D21" s="115">
        <v>12576</v>
      </c>
      <c r="E21" s="114">
        <v>14520</v>
      </c>
      <c r="F21" s="114">
        <v>14386</v>
      </c>
      <c r="G21" s="114">
        <v>14522</v>
      </c>
      <c r="H21" s="140">
        <v>14111</v>
      </c>
      <c r="I21" s="115">
        <v>-1535</v>
      </c>
      <c r="J21" s="116">
        <v>-10.878038409751257</v>
      </c>
    </row>
    <row r="22" spans="1:15" s="110" customFormat="1" ht="24.95" customHeight="1" x14ac:dyDescent="0.2">
      <c r="A22" s="201" t="s">
        <v>152</v>
      </c>
      <c r="B22" s="199" t="s">
        <v>153</v>
      </c>
      <c r="C22" s="113">
        <v>1.9655974308811044</v>
      </c>
      <c r="D22" s="115">
        <v>2130</v>
      </c>
      <c r="E22" s="114">
        <v>2179</v>
      </c>
      <c r="F22" s="114">
        <v>2122</v>
      </c>
      <c r="G22" s="114">
        <v>2158</v>
      </c>
      <c r="H22" s="140">
        <v>2156</v>
      </c>
      <c r="I22" s="115">
        <v>-26</v>
      </c>
      <c r="J22" s="116">
        <v>-1.2059369202226344</v>
      </c>
    </row>
    <row r="23" spans="1:15" s="110" customFormat="1" ht="24.95" customHeight="1" x14ac:dyDescent="0.2">
      <c r="A23" s="193" t="s">
        <v>154</v>
      </c>
      <c r="B23" s="199" t="s">
        <v>155</v>
      </c>
      <c r="C23" s="113">
        <v>0.92004724816359673</v>
      </c>
      <c r="D23" s="115">
        <v>997</v>
      </c>
      <c r="E23" s="114">
        <v>973</v>
      </c>
      <c r="F23" s="114">
        <v>946</v>
      </c>
      <c r="G23" s="114">
        <v>947</v>
      </c>
      <c r="H23" s="140">
        <v>945</v>
      </c>
      <c r="I23" s="115">
        <v>52</v>
      </c>
      <c r="J23" s="116">
        <v>5.5026455026455023</v>
      </c>
    </row>
    <row r="24" spans="1:15" s="110" customFormat="1" ht="24.95" customHeight="1" x14ac:dyDescent="0.2">
      <c r="A24" s="193" t="s">
        <v>156</v>
      </c>
      <c r="B24" s="199" t="s">
        <v>221</v>
      </c>
      <c r="C24" s="113">
        <v>10.645601860396441</v>
      </c>
      <c r="D24" s="115">
        <v>11536</v>
      </c>
      <c r="E24" s="114">
        <v>11652</v>
      </c>
      <c r="F24" s="114">
        <v>11664</v>
      </c>
      <c r="G24" s="114">
        <v>11842</v>
      </c>
      <c r="H24" s="140">
        <v>11650</v>
      </c>
      <c r="I24" s="115">
        <v>-114</v>
      </c>
      <c r="J24" s="116">
        <v>-0.97854077253218885</v>
      </c>
    </row>
    <row r="25" spans="1:15" s="110" customFormat="1" ht="24.95" customHeight="1" x14ac:dyDescent="0.2">
      <c r="A25" s="193" t="s">
        <v>222</v>
      </c>
      <c r="B25" s="204" t="s">
        <v>159</v>
      </c>
      <c r="C25" s="113">
        <v>16.838617991214793</v>
      </c>
      <c r="D25" s="115">
        <v>18247</v>
      </c>
      <c r="E25" s="114">
        <v>18929</v>
      </c>
      <c r="F25" s="114">
        <v>18908</v>
      </c>
      <c r="G25" s="114">
        <v>18794</v>
      </c>
      <c r="H25" s="140">
        <v>18966</v>
      </c>
      <c r="I25" s="115">
        <v>-719</v>
      </c>
      <c r="J25" s="116">
        <v>-3.7909944110513552</v>
      </c>
    </row>
    <row r="26" spans="1:15" s="110" customFormat="1" ht="24.95" customHeight="1" x14ac:dyDescent="0.2">
      <c r="A26" s="201">
        <v>782.78300000000002</v>
      </c>
      <c r="B26" s="203" t="s">
        <v>160</v>
      </c>
      <c r="C26" s="113">
        <v>0.92742977372559154</v>
      </c>
      <c r="D26" s="115">
        <v>1005</v>
      </c>
      <c r="E26" s="114">
        <v>1294</v>
      </c>
      <c r="F26" s="114">
        <v>1264</v>
      </c>
      <c r="G26" s="114">
        <v>1201</v>
      </c>
      <c r="H26" s="140">
        <v>1123</v>
      </c>
      <c r="I26" s="115">
        <v>-118</v>
      </c>
      <c r="J26" s="116">
        <v>-10.507569011576136</v>
      </c>
    </row>
    <row r="27" spans="1:15" s="110" customFormat="1" ht="24.95" customHeight="1" x14ac:dyDescent="0.2">
      <c r="A27" s="193" t="s">
        <v>161</v>
      </c>
      <c r="B27" s="199" t="s">
        <v>162</v>
      </c>
      <c r="C27" s="113">
        <v>1.6749104868775608</v>
      </c>
      <c r="D27" s="115">
        <v>1815</v>
      </c>
      <c r="E27" s="114">
        <v>1833</v>
      </c>
      <c r="F27" s="114">
        <v>1824</v>
      </c>
      <c r="G27" s="114">
        <v>1858</v>
      </c>
      <c r="H27" s="140">
        <v>1830</v>
      </c>
      <c r="I27" s="115">
        <v>-15</v>
      </c>
      <c r="J27" s="116">
        <v>-0.81967213114754101</v>
      </c>
    </row>
    <row r="28" spans="1:15" s="110" customFormat="1" ht="24.95" customHeight="1" x14ac:dyDescent="0.2">
      <c r="A28" s="193" t="s">
        <v>163</v>
      </c>
      <c r="B28" s="199" t="s">
        <v>164</v>
      </c>
      <c r="C28" s="113">
        <v>3.8426045550182719</v>
      </c>
      <c r="D28" s="115">
        <v>4164</v>
      </c>
      <c r="E28" s="114">
        <v>4872</v>
      </c>
      <c r="F28" s="114">
        <v>4156</v>
      </c>
      <c r="G28" s="114">
        <v>4878</v>
      </c>
      <c r="H28" s="140">
        <v>4299</v>
      </c>
      <c r="I28" s="115">
        <v>-135</v>
      </c>
      <c r="J28" s="116">
        <v>-3.1402651779483599</v>
      </c>
    </row>
    <row r="29" spans="1:15" s="110" customFormat="1" ht="24.95" customHeight="1" x14ac:dyDescent="0.2">
      <c r="A29" s="193">
        <v>86</v>
      </c>
      <c r="B29" s="199" t="s">
        <v>165</v>
      </c>
      <c r="C29" s="113">
        <v>4.7303532538481416</v>
      </c>
      <c r="D29" s="115">
        <v>5126</v>
      </c>
      <c r="E29" s="114">
        <v>5161</v>
      </c>
      <c r="F29" s="114">
        <v>5172</v>
      </c>
      <c r="G29" s="114">
        <v>5149</v>
      </c>
      <c r="H29" s="140">
        <v>5135</v>
      </c>
      <c r="I29" s="115">
        <v>-9</v>
      </c>
      <c r="J29" s="116">
        <v>-0.17526777020447906</v>
      </c>
    </row>
    <row r="30" spans="1:15" s="110" customFormat="1" ht="24.95" customHeight="1" x14ac:dyDescent="0.2">
      <c r="A30" s="193">
        <v>87.88</v>
      </c>
      <c r="B30" s="204" t="s">
        <v>166</v>
      </c>
      <c r="C30" s="113">
        <v>4.9029197888597693</v>
      </c>
      <c r="D30" s="115">
        <v>5313</v>
      </c>
      <c r="E30" s="114">
        <v>5297</v>
      </c>
      <c r="F30" s="114">
        <v>5257</v>
      </c>
      <c r="G30" s="114">
        <v>5313</v>
      </c>
      <c r="H30" s="140">
        <v>5229</v>
      </c>
      <c r="I30" s="115">
        <v>84</v>
      </c>
      <c r="J30" s="116">
        <v>1.606425702811245</v>
      </c>
    </row>
    <row r="31" spans="1:15" s="110" customFormat="1" ht="24.95" customHeight="1" x14ac:dyDescent="0.2">
      <c r="A31" s="193" t="s">
        <v>167</v>
      </c>
      <c r="B31" s="199" t="s">
        <v>168</v>
      </c>
      <c r="C31" s="113">
        <v>11.178989332250563</v>
      </c>
      <c r="D31" s="115">
        <v>12114</v>
      </c>
      <c r="E31" s="114">
        <v>12823</v>
      </c>
      <c r="F31" s="114">
        <v>12557</v>
      </c>
      <c r="G31" s="114">
        <v>13009</v>
      </c>
      <c r="H31" s="140">
        <v>12779</v>
      </c>
      <c r="I31" s="115">
        <v>-665</v>
      </c>
      <c r="J31" s="116">
        <v>-5.2038500665153764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0.37374035657598464</v>
      </c>
      <c r="D34" s="115">
        <v>405</v>
      </c>
      <c r="E34" s="114">
        <v>410</v>
      </c>
      <c r="F34" s="114">
        <v>401</v>
      </c>
      <c r="G34" s="114">
        <v>399</v>
      </c>
      <c r="H34" s="140">
        <v>388</v>
      </c>
      <c r="I34" s="115">
        <v>17</v>
      </c>
      <c r="J34" s="116">
        <v>4.3814432989690726</v>
      </c>
    </row>
    <row r="35" spans="1:10" s="110" customFormat="1" ht="24.95" customHeight="1" x14ac:dyDescent="0.2">
      <c r="A35" s="292" t="s">
        <v>171</v>
      </c>
      <c r="B35" s="293" t="s">
        <v>172</v>
      </c>
      <c r="C35" s="113">
        <v>7.7461149459229999</v>
      </c>
      <c r="D35" s="115">
        <v>8394</v>
      </c>
      <c r="E35" s="114">
        <v>8695</v>
      </c>
      <c r="F35" s="114">
        <v>8803</v>
      </c>
      <c r="G35" s="114">
        <v>8837</v>
      </c>
      <c r="H35" s="140">
        <v>8786</v>
      </c>
      <c r="I35" s="115">
        <v>-392</v>
      </c>
      <c r="J35" s="116">
        <v>-4.4616435237878447</v>
      </c>
    </row>
    <row r="36" spans="1:10" s="110" customFormat="1" ht="24.95" customHeight="1" x14ac:dyDescent="0.2">
      <c r="A36" s="294" t="s">
        <v>173</v>
      </c>
      <c r="B36" s="295" t="s">
        <v>174</v>
      </c>
      <c r="C36" s="125">
        <v>91.877376250415267</v>
      </c>
      <c r="D36" s="143">
        <v>99562</v>
      </c>
      <c r="E36" s="144">
        <v>104817</v>
      </c>
      <c r="F36" s="144">
        <v>103022</v>
      </c>
      <c r="G36" s="144">
        <v>101809</v>
      </c>
      <c r="H36" s="145">
        <v>100170</v>
      </c>
      <c r="I36" s="143">
        <v>-608</v>
      </c>
      <c r="J36" s="146">
        <v>-0.60696815413796545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108364</v>
      </c>
      <c r="F11" s="264">
        <v>113926</v>
      </c>
      <c r="G11" s="264">
        <v>112229</v>
      </c>
      <c r="H11" s="264">
        <v>111048</v>
      </c>
      <c r="I11" s="265">
        <v>109347</v>
      </c>
      <c r="J11" s="263">
        <v>-983</v>
      </c>
      <c r="K11" s="266">
        <v>-0.89897299422937982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44.175187331586137</v>
      </c>
      <c r="E13" s="115">
        <v>47870</v>
      </c>
      <c r="F13" s="114">
        <v>49784</v>
      </c>
      <c r="G13" s="114">
        <v>49400</v>
      </c>
      <c r="H13" s="114">
        <v>46818</v>
      </c>
      <c r="I13" s="140">
        <v>46533</v>
      </c>
      <c r="J13" s="115">
        <v>1337</v>
      </c>
      <c r="K13" s="116">
        <v>2.8732297509294478</v>
      </c>
    </row>
    <row r="14" spans="1:15" ht="15.95" customHeight="1" x14ac:dyDescent="0.2">
      <c r="A14" s="306" t="s">
        <v>230</v>
      </c>
      <c r="B14" s="307"/>
      <c r="C14" s="308"/>
      <c r="D14" s="113">
        <v>42.164371931637817</v>
      </c>
      <c r="E14" s="115">
        <v>45691</v>
      </c>
      <c r="F14" s="114">
        <v>48403</v>
      </c>
      <c r="G14" s="114">
        <v>48088</v>
      </c>
      <c r="H14" s="114">
        <v>48674</v>
      </c>
      <c r="I14" s="140">
        <v>48066</v>
      </c>
      <c r="J14" s="115">
        <v>-2375</v>
      </c>
      <c r="K14" s="116">
        <v>-4.9411226230599592</v>
      </c>
    </row>
    <row r="15" spans="1:15" ht="15.95" customHeight="1" x14ac:dyDescent="0.2">
      <c r="A15" s="306" t="s">
        <v>231</v>
      </c>
      <c r="B15" s="307"/>
      <c r="C15" s="308"/>
      <c r="D15" s="113">
        <v>5.6107194271160168</v>
      </c>
      <c r="E15" s="115">
        <v>6080</v>
      </c>
      <c r="F15" s="114">
        <v>6217</v>
      </c>
      <c r="G15" s="114">
        <v>6065</v>
      </c>
      <c r="H15" s="114">
        <v>6030</v>
      </c>
      <c r="I15" s="140">
        <v>5875</v>
      </c>
      <c r="J15" s="115">
        <v>205</v>
      </c>
      <c r="K15" s="116">
        <v>3.4893617021276597</v>
      </c>
    </row>
    <row r="16" spans="1:15" ht="15.95" customHeight="1" x14ac:dyDescent="0.2">
      <c r="A16" s="306" t="s">
        <v>232</v>
      </c>
      <c r="B16" s="307"/>
      <c r="C16" s="308"/>
      <c r="D16" s="113">
        <v>4.8863091063452808</v>
      </c>
      <c r="E16" s="115">
        <v>5295</v>
      </c>
      <c r="F16" s="114">
        <v>5946</v>
      </c>
      <c r="G16" s="114">
        <v>5187</v>
      </c>
      <c r="H16" s="114">
        <v>5924</v>
      </c>
      <c r="I16" s="140">
        <v>5389</v>
      </c>
      <c r="J16" s="115">
        <v>-94</v>
      </c>
      <c r="K16" s="116">
        <v>-1.7442939320838746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0.39865638034771694</v>
      </c>
      <c r="E18" s="115">
        <v>432</v>
      </c>
      <c r="F18" s="114">
        <v>425</v>
      </c>
      <c r="G18" s="114">
        <v>444</v>
      </c>
      <c r="H18" s="114">
        <v>429</v>
      </c>
      <c r="I18" s="140">
        <v>405</v>
      </c>
      <c r="J18" s="115">
        <v>27</v>
      </c>
      <c r="K18" s="116">
        <v>6.666666666666667</v>
      </c>
    </row>
    <row r="19" spans="1:11" ht="14.1" customHeight="1" x14ac:dyDescent="0.2">
      <c r="A19" s="306" t="s">
        <v>235</v>
      </c>
      <c r="B19" s="307" t="s">
        <v>236</v>
      </c>
      <c r="C19" s="308"/>
      <c r="D19" s="113">
        <v>0.19840537447860912</v>
      </c>
      <c r="E19" s="115">
        <v>215</v>
      </c>
      <c r="F19" s="114">
        <v>212</v>
      </c>
      <c r="G19" s="114">
        <v>225</v>
      </c>
      <c r="H19" s="114">
        <v>219</v>
      </c>
      <c r="I19" s="140">
        <v>203</v>
      </c>
      <c r="J19" s="115">
        <v>12</v>
      </c>
      <c r="K19" s="116">
        <v>5.9113300492610836</v>
      </c>
    </row>
    <row r="20" spans="1:11" ht="14.1" customHeight="1" x14ac:dyDescent="0.2">
      <c r="A20" s="306">
        <v>12</v>
      </c>
      <c r="B20" s="307" t="s">
        <v>237</v>
      </c>
      <c r="C20" s="308"/>
      <c r="D20" s="113">
        <v>0.60352146469307155</v>
      </c>
      <c r="E20" s="115">
        <v>654</v>
      </c>
      <c r="F20" s="114">
        <v>652</v>
      </c>
      <c r="G20" s="114">
        <v>664</v>
      </c>
      <c r="H20" s="114">
        <v>664</v>
      </c>
      <c r="I20" s="140">
        <v>628</v>
      </c>
      <c r="J20" s="115">
        <v>26</v>
      </c>
      <c r="K20" s="116">
        <v>4.1401273885350323</v>
      </c>
    </row>
    <row r="21" spans="1:11" ht="14.1" customHeight="1" x14ac:dyDescent="0.2">
      <c r="A21" s="306">
        <v>21</v>
      </c>
      <c r="B21" s="307" t="s">
        <v>238</v>
      </c>
      <c r="C21" s="308"/>
      <c r="D21" s="113">
        <v>6.275146727695545E-2</v>
      </c>
      <c r="E21" s="115">
        <v>68</v>
      </c>
      <c r="F21" s="114">
        <v>66</v>
      </c>
      <c r="G21" s="114">
        <v>70</v>
      </c>
      <c r="H21" s="114">
        <v>79</v>
      </c>
      <c r="I21" s="140">
        <v>83</v>
      </c>
      <c r="J21" s="115">
        <v>-15</v>
      </c>
      <c r="K21" s="116">
        <v>-18.072289156626507</v>
      </c>
    </row>
    <row r="22" spans="1:11" ht="14.1" customHeight="1" x14ac:dyDescent="0.2">
      <c r="A22" s="306">
        <v>22</v>
      </c>
      <c r="B22" s="307" t="s">
        <v>239</v>
      </c>
      <c r="C22" s="308"/>
      <c r="D22" s="113">
        <v>0.22978110811708685</v>
      </c>
      <c r="E22" s="115">
        <v>249</v>
      </c>
      <c r="F22" s="114">
        <v>279</v>
      </c>
      <c r="G22" s="114">
        <v>285</v>
      </c>
      <c r="H22" s="114">
        <v>297</v>
      </c>
      <c r="I22" s="140">
        <v>273</v>
      </c>
      <c r="J22" s="115">
        <v>-24</v>
      </c>
      <c r="K22" s="116">
        <v>-8.791208791208792</v>
      </c>
    </row>
    <row r="23" spans="1:11" ht="14.1" customHeight="1" x14ac:dyDescent="0.2">
      <c r="A23" s="306">
        <v>23</v>
      </c>
      <c r="B23" s="307" t="s">
        <v>240</v>
      </c>
      <c r="C23" s="308"/>
      <c r="D23" s="113">
        <v>0.50662581669189033</v>
      </c>
      <c r="E23" s="115">
        <v>549</v>
      </c>
      <c r="F23" s="114">
        <v>569</v>
      </c>
      <c r="G23" s="114">
        <v>573</v>
      </c>
      <c r="H23" s="114">
        <v>574</v>
      </c>
      <c r="I23" s="140">
        <v>627</v>
      </c>
      <c r="J23" s="115">
        <v>-78</v>
      </c>
      <c r="K23" s="116">
        <v>-12.440191387559809</v>
      </c>
    </row>
    <row r="24" spans="1:11" ht="14.1" customHeight="1" x14ac:dyDescent="0.2">
      <c r="A24" s="306">
        <v>24</v>
      </c>
      <c r="B24" s="307" t="s">
        <v>241</v>
      </c>
      <c r="C24" s="308"/>
      <c r="D24" s="113">
        <v>0.44295153371968549</v>
      </c>
      <c r="E24" s="115">
        <v>480</v>
      </c>
      <c r="F24" s="114">
        <v>486</v>
      </c>
      <c r="G24" s="114">
        <v>545</v>
      </c>
      <c r="H24" s="114">
        <v>565</v>
      </c>
      <c r="I24" s="140">
        <v>566</v>
      </c>
      <c r="J24" s="115">
        <v>-86</v>
      </c>
      <c r="K24" s="116">
        <v>-15.19434628975265</v>
      </c>
    </row>
    <row r="25" spans="1:11" ht="14.1" customHeight="1" x14ac:dyDescent="0.2">
      <c r="A25" s="306">
        <v>25</v>
      </c>
      <c r="B25" s="307" t="s">
        <v>242</v>
      </c>
      <c r="C25" s="308"/>
      <c r="D25" s="113">
        <v>0.93481229928758625</v>
      </c>
      <c r="E25" s="115">
        <v>1013</v>
      </c>
      <c r="F25" s="114">
        <v>1130</v>
      </c>
      <c r="G25" s="114">
        <v>1151</v>
      </c>
      <c r="H25" s="114">
        <v>1174</v>
      </c>
      <c r="I25" s="140">
        <v>1152</v>
      </c>
      <c r="J25" s="115">
        <v>-139</v>
      </c>
      <c r="K25" s="116">
        <v>-12.065972222222221</v>
      </c>
    </row>
    <row r="26" spans="1:11" ht="14.1" customHeight="1" x14ac:dyDescent="0.2">
      <c r="A26" s="306">
        <v>26</v>
      </c>
      <c r="B26" s="307" t="s">
        <v>243</v>
      </c>
      <c r="C26" s="308"/>
      <c r="D26" s="113">
        <v>0.55461223284485628</v>
      </c>
      <c r="E26" s="115">
        <v>601</v>
      </c>
      <c r="F26" s="114">
        <v>627</v>
      </c>
      <c r="G26" s="114">
        <v>626</v>
      </c>
      <c r="H26" s="114">
        <v>649</v>
      </c>
      <c r="I26" s="140">
        <v>660</v>
      </c>
      <c r="J26" s="115">
        <v>-59</v>
      </c>
      <c r="K26" s="116">
        <v>-8.9393939393939394</v>
      </c>
    </row>
    <row r="27" spans="1:11" ht="14.1" customHeight="1" x14ac:dyDescent="0.2">
      <c r="A27" s="306">
        <v>27</v>
      </c>
      <c r="B27" s="307" t="s">
        <v>244</v>
      </c>
      <c r="C27" s="308"/>
      <c r="D27" s="113">
        <v>0.41065298438595843</v>
      </c>
      <c r="E27" s="115">
        <v>445</v>
      </c>
      <c r="F27" s="114">
        <v>489</v>
      </c>
      <c r="G27" s="114">
        <v>505</v>
      </c>
      <c r="H27" s="114">
        <v>519</v>
      </c>
      <c r="I27" s="140">
        <v>497</v>
      </c>
      <c r="J27" s="115">
        <v>-52</v>
      </c>
      <c r="K27" s="116">
        <v>-10.462776659959758</v>
      </c>
    </row>
    <row r="28" spans="1:11" ht="14.1" customHeight="1" x14ac:dyDescent="0.2">
      <c r="A28" s="306">
        <v>28</v>
      </c>
      <c r="B28" s="307" t="s">
        <v>245</v>
      </c>
      <c r="C28" s="308"/>
      <c r="D28" s="113">
        <v>0.26300247314606329</v>
      </c>
      <c r="E28" s="115">
        <v>285</v>
      </c>
      <c r="F28" s="114">
        <v>313</v>
      </c>
      <c r="G28" s="114">
        <v>336</v>
      </c>
      <c r="H28" s="114">
        <v>316</v>
      </c>
      <c r="I28" s="140">
        <v>310</v>
      </c>
      <c r="J28" s="115">
        <v>-25</v>
      </c>
      <c r="K28" s="116">
        <v>-8.064516129032258</v>
      </c>
    </row>
    <row r="29" spans="1:11" ht="14.1" customHeight="1" x14ac:dyDescent="0.2">
      <c r="A29" s="306">
        <v>29</v>
      </c>
      <c r="B29" s="307" t="s">
        <v>246</v>
      </c>
      <c r="C29" s="308"/>
      <c r="D29" s="113">
        <v>2.7509135875382968</v>
      </c>
      <c r="E29" s="115">
        <v>2981</v>
      </c>
      <c r="F29" s="114">
        <v>3381</v>
      </c>
      <c r="G29" s="114">
        <v>3329</v>
      </c>
      <c r="H29" s="114">
        <v>3356</v>
      </c>
      <c r="I29" s="140">
        <v>3317</v>
      </c>
      <c r="J29" s="115">
        <v>-336</v>
      </c>
      <c r="K29" s="116">
        <v>-10.129635212541453</v>
      </c>
    </row>
    <row r="30" spans="1:11" ht="14.1" customHeight="1" x14ac:dyDescent="0.2">
      <c r="A30" s="306" t="s">
        <v>247</v>
      </c>
      <c r="B30" s="307" t="s">
        <v>248</v>
      </c>
      <c r="C30" s="308"/>
      <c r="D30" s="113">
        <v>0.33405928168026283</v>
      </c>
      <c r="E30" s="115">
        <v>362</v>
      </c>
      <c r="F30" s="114">
        <v>373</v>
      </c>
      <c r="G30" s="114">
        <v>355</v>
      </c>
      <c r="H30" s="114">
        <v>364</v>
      </c>
      <c r="I30" s="140">
        <v>367</v>
      </c>
      <c r="J30" s="115">
        <v>-5</v>
      </c>
      <c r="K30" s="116">
        <v>-1.3623978201634876</v>
      </c>
    </row>
    <row r="31" spans="1:11" ht="14.1" customHeight="1" x14ac:dyDescent="0.2">
      <c r="A31" s="306" t="s">
        <v>249</v>
      </c>
      <c r="B31" s="307" t="s">
        <v>250</v>
      </c>
      <c r="C31" s="308"/>
      <c r="D31" s="113">
        <v>2.3993208076482966</v>
      </c>
      <c r="E31" s="115">
        <v>2600</v>
      </c>
      <c r="F31" s="114">
        <v>2987</v>
      </c>
      <c r="G31" s="114">
        <v>2944</v>
      </c>
      <c r="H31" s="114">
        <v>2969</v>
      </c>
      <c r="I31" s="140">
        <v>2927</v>
      </c>
      <c r="J31" s="115">
        <v>-327</v>
      </c>
      <c r="K31" s="116">
        <v>-11.17184830884865</v>
      </c>
    </row>
    <row r="32" spans="1:11" ht="14.1" customHeight="1" x14ac:dyDescent="0.2">
      <c r="A32" s="306">
        <v>31</v>
      </c>
      <c r="B32" s="307" t="s">
        <v>251</v>
      </c>
      <c r="C32" s="308"/>
      <c r="D32" s="113">
        <v>0.20671071573585323</v>
      </c>
      <c r="E32" s="115">
        <v>224</v>
      </c>
      <c r="F32" s="114">
        <v>222</v>
      </c>
      <c r="G32" s="114">
        <v>226</v>
      </c>
      <c r="H32" s="114">
        <v>256</v>
      </c>
      <c r="I32" s="140">
        <v>252</v>
      </c>
      <c r="J32" s="115">
        <v>-28</v>
      </c>
      <c r="K32" s="116">
        <v>-11.111111111111111</v>
      </c>
    </row>
    <row r="33" spans="1:11" ht="14.1" customHeight="1" x14ac:dyDescent="0.2">
      <c r="A33" s="306">
        <v>32</v>
      </c>
      <c r="B33" s="307" t="s">
        <v>252</v>
      </c>
      <c r="C33" s="308"/>
      <c r="D33" s="113">
        <v>0.45679376914842568</v>
      </c>
      <c r="E33" s="115">
        <v>495</v>
      </c>
      <c r="F33" s="114">
        <v>464</v>
      </c>
      <c r="G33" s="114">
        <v>481</v>
      </c>
      <c r="H33" s="114">
        <v>458</v>
      </c>
      <c r="I33" s="140">
        <v>440</v>
      </c>
      <c r="J33" s="115">
        <v>55</v>
      </c>
      <c r="K33" s="116">
        <v>12.5</v>
      </c>
    </row>
    <row r="34" spans="1:11" ht="14.1" customHeight="1" x14ac:dyDescent="0.2">
      <c r="A34" s="306">
        <v>33</v>
      </c>
      <c r="B34" s="307" t="s">
        <v>253</v>
      </c>
      <c r="C34" s="308"/>
      <c r="D34" s="113">
        <v>0.36820346240448859</v>
      </c>
      <c r="E34" s="115">
        <v>399</v>
      </c>
      <c r="F34" s="114">
        <v>418</v>
      </c>
      <c r="G34" s="114">
        <v>439</v>
      </c>
      <c r="H34" s="114">
        <v>458</v>
      </c>
      <c r="I34" s="140">
        <v>437</v>
      </c>
      <c r="J34" s="115">
        <v>-38</v>
      </c>
      <c r="K34" s="116">
        <v>-8.695652173913043</v>
      </c>
    </row>
    <row r="35" spans="1:11" ht="14.1" customHeight="1" x14ac:dyDescent="0.2">
      <c r="A35" s="306">
        <v>34</v>
      </c>
      <c r="B35" s="307" t="s">
        <v>254</v>
      </c>
      <c r="C35" s="308"/>
      <c r="D35" s="113">
        <v>4.209885201727511</v>
      </c>
      <c r="E35" s="115">
        <v>4562</v>
      </c>
      <c r="F35" s="114">
        <v>4643</v>
      </c>
      <c r="G35" s="114">
        <v>4642</v>
      </c>
      <c r="H35" s="114">
        <v>4581</v>
      </c>
      <c r="I35" s="140">
        <v>4557</v>
      </c>
      <c r="J35" s="115">
        <v>5</v>
      </c>
      <c r="K35" s="116">
        <v>0.10972130787798991</v>
      </c>
    </row>
    <row r="36" spans="1:11" ht="14.1" customHeight="1" x14ac:dyDescent="0.2">
      <c r="A36" s="306">
        <v>41</v>
      </c>
      <c r="B36" s="307" t="s">
        <v>255</v>
      </c>
      <c r="C36" s="308"/>
      <c r="D36" s="113">
        <v>0.28330441844154886</v>
      </c>
      <c r="E36" s="115">
        <v>307</v>
      </c>
      <c r="F36" s="114">
        <v>316</v>
      </c>
      <c r="G36" s="114">
        <v>321</v>
      </c>
      <c r="H36" s="114">
        <v>328</v>
      </c>
      <c r="I36" s="140">
        <v>330</v>
      </c>
      <c r="J36" s="115">
        <v>-23</v>
      </c>
      <c r="K36" s="116">
        <v>-6.9696969696969697</v>
      </c>
    </row>
    <row r="37" spans="1:11" ht="14.1" customHeight="1" x14ac:dyDescent="0.2">
      <c r="A37" s="306">
        <v>42</v>
      </c>
      <c r="B37" s="307" t="s">
        <v>256</v>
      </c>
      <c r="C37" s="308"/>
      <c r="D37" s="113">
        <v>3.229854933372707E-2</v>
      </c>
      <c r="E37" s="115">
        <v>35</v>
      </c>
      <c r="F37" s="114">
        <v>35</v>
      </c>
      <c r="G37" s="114">
        <v>38</v>
      </c>
      <c r="H37" s="114">
        <v>36</v>
      </c>
      <c r="I37" s="140">
        <v>38</v>
      </c>
      <c r="J37" s="115">
        <v>-3</v>
      </c>
      <c r="K37" s="116">
        <v>-7.8947368421052628</v>
      </c>
    </row>
    <row r="38" spans="1:11" ht="14.1" customHeight="1" x14ac:dyDescent="0.2">
      <c r="A38" s="306">
        <v>43</v>
      </c>
      <c r="B38" s="307" t="s">
        <v>257</v>
      </c>
      <c r="C38" s="308"/>
      <c r="D38" s="113">
        <v>0.5555350485401056</v>
      </c>
      <c r="E38" s="115">
        <v>602</v>
      </c>
      <c r="F38" s="114">
        <v>594</v>
      </c>
      <c r="G38" s="114">
        <v>585</v>
      </c>
      <c r="H38" s="114">
        <v>584</v>
      </c>
      <c r="I38" s="140">
        <v>566</v>
      </c>
      <c r="J38" s="115">
        <v>36</v>
      </c>
      <c r="K38" s="116">
        <v>6.3604240282685511</v>
      </c>
    </row>
    <row r="39" spans="1:11" ht="14.1" customHeight="1" x14ac:dyDescent="0.2">
      <c r="A39" s="306">
        <v>51</v>
      </c>
      <c r="B39" s="307" t="s">
        <v>258</v>
      </c>
      <c r="C39" s="308"/>
      <c r="D39" s="113">
        <v>9.1589457753497463</v>
      </c>
      <c r="E39" s="115">
        <v>9925</v>
      </c>
      <c r="F39" s="114">
        <v>9935</v>
      </c>
      <c r="G39" s="114">
        <v>9810</v>
      </c>
      <c r="H39" s="114">
        <v>7101</v>
      </c>
      <c r="I39" s="140">
        <v>6973</v>
      </c>
      <c r="J39" s="115">
        <v>2952</v>
      </c>
      <c r="K39" s="116">
        <v>42.334719632869643</v>
      </c>
    </row>
    <row r="40" spans="1:11" ht="14.1" customHeight="1" x14ac:dyDescent="0.2">
      <c r="A40" s="306" t="s">
        <v>259</v>
      </c>
      <c r="B40" s="307" t="s">
        <v>260</v>
      </c>
      <c r="C40" s="308"/>
      <c r="D40" s="113">
        <v>8.9347015614041556</v>
      </c>
      <c r="E40" s="115">
        <v>9682</v>
      </c>
      <c r="F40" s="114">
        <v>9726</v>
      </c>
      <c r="G40" s="114">
        <v>9613</v>
      </c>
      <c r="H40" s="114">
        <v>6917</v>
      </c>
      <c r="I40" s="140">
        <v>6809</v>
      </c>
      <c r="J40" s="115">
        <v>2873</v>
      </c>
      <c r="K40" s="116">
        <v>42.194154795124099</v>
      </c>
    </row>
    <row r="41" spans="1:11" ht="14.1" customHeight="1" x14ac:dyDescent="0.2">
      <c r="A41" s="306"/>
      <c r="B41" s="307" t="s">
        <v>261</v>
      </c>
      <c r="C41" s="308"/>
      <c r="D41" s="113">
        <v>2.1612343582739655</v>
      </c>
      <c r="E41" s="115">
        <v>2342</v>
      </c>
      <c r="F41" s="114">
        <v>2541</v>
      </c>
      <c r="G41" s="114">
        <v>2487</v>
      </c>
      <c r="H41" s="114">
        <v>2525</v>
      </c>
      <c r="I41" s="140">
        <v>2488</v>
      </c>
      <c r="J41" s="115">
        <v>-146</v>
      </c>
      <c r="K41" s="116">
        <v>-5.868167202572347</v>
      </c>
    </row>
    <row r="42" spans="1:11" ht="14.1" customHeight="1" x14ac:dyDescent="0.2">
      <c r="A42" s="306">
        <v>52</v>
      </c>
      <c r="B42" s="307" t="s">
        <v>262</v>
      </c>
      <c r="C42" s="308"/>
      <c r="D42" s="113">
        <v>3.666346757225647</v>
      </c>
      <c r="E42" s="115">
        <v>3973</v>
      </c>
      <c r="F42" s="114">
        <v>4183</v>
      </c>
      <c r="G42" s="114">
        <v>4198</v>
      </c>
      <c r="H42" s="114">
        <v>4144</v>
      </c>
      <c r="I42" s="140">
        <v>4150</v>
      </c>
      <c r="J42" s="115">
        <v>-177</v>
      </c>
      <c r="K42" s="116">
        <v>-4.2650602409638552</v>
      </c>
    </row>
    <row r="43" spans="1:11" ht="14.1" customHeight="1" x14ac:dyDescent="0.2">
      <c r="A43" s="306" t="s">
        <v>263</v>
      </c>
      <c r="B43" s="307" t="s">
        <v>264</v>
      </c>
      <c r="C43" s="308"/>
      <c r="D43" s="113">
        <v>3.6063637370344397</v>
      </c>
      <c r="E43" s="115">
        <v>3908</v>
      </c>
      <c r="F43" s="114">
        <v>4122</v>
      </c>
      <c r="G43" s="114">
        <v>4140</v>
      </c>
      <c r="H43" s="114">
        <v>4088</v>
      </c>
      <c r="I43" s="140">
        <v>4100</v>
      </c>
      <c r="J43" s="115">
        <v>-192</v>
      </c>
      <c r="K43" s="116">
        <v>-4.6829268292682924</v>
      </c>
    </row>
    <row r="44" spans="1:11" ht="14.1" customHeight="1" x14ac:dyDescent="0.2">
      <c r="A44" s="306">
        <v>53</v>
      </c>
      <c r="B44" s="307" t="s">
        <v>265</v>
      </c>
      <c r="C44" s="308"/>
      <c r="D44" s="113">
        <v>2.0781809457015243</v>
      </c>
      <c r="E44" s="115">
        <v>2252</v>
      </c>
      <c r="F44" s="114">
        <v>2250</v>
      </c>
      <c r="G44" s="114">
        <v>2272</v>
      </c>
      <c r="H44" s="114">
        <v>2272</v>
      </c>
      <c r="I44" s="140">
        <v>2318</v>
      </c>
      <c r="J44" s="115">
        <v>-66</v>
      </c>
      <c r="K44" s="116">
        <v>-2.8472821397756687</v>
      </c>
    </row>
    <row r="45" spans="1:11" ht="14.1" customHeight="1" x14ac:dyDescent="0.2">
      <c r="A45" s="306" t="s">
        <v>266</v>
      </c>
      <c r="B45" s="307" t="s">
        <v>267</v>
      </c>
      <c r="C45" s="308"/>
      <c r="D45" s="113">
        <v>2.0440367649772986</v>
      </c>
      <c r="E45" s="115">
        <v>2215</v>
      </c>
      <c r="F45" s="114">
        <v>2209</v>
      </c>
      <c r="G45" s="114">
        <v>2240</v>
      </c>
      <c r="H45" s="114">
        <v>2244</v>
      </c>
      <c r="I45" s="140">
        <v>2288</v>
      </c>
      <c r="J45" s="115">
        <v>-73</v>
      </c>
      <c r="K45" s="116">
        <v>-3.1905594405594404</v>
      </c>
    </row>
    <row r="46" spans="1:11" ht="14.1" customHeight="1" x14ac:dyDescent="0.2">
      <c r="A46" s="306">
        <v>54</v>
      </c>
      <c r="B46" s="307" t="s">
        <v>268</v>
      </c>
      <c r="C46" s="308"/>
      <c r="D46" s="113">
        <v>19.416965043741463</v>
      </c>
      <c r="E46" s="115">
        <v>21041</v>
      </c>
      <c r="F46" s="114">
        <v>21735</v>
      </c>
      <c r="G46" s="114">
        <v>21886</v>
      </c>
      <c r="H46" s="114">
        <v>21768</v>
      </c>
      <c r="I46" s="140">
        <v>21895</v>
      </c>
      <c r="J46" s="115">
        <v>-854</v>
      </c>
      <c r="K46" s="116">
        <v>-3.900433889015757</v>
      </c>
    </row>
    <row r="47" spans="1:11" ht="14.1" customHeight="1" x14ac:dyDescent="0.2">
      <c r="A47" s="306">
        <v>61</v>
      </c>
      <c r="B47" s="307" t="s">
        <v>269</v>
      </c>
      <c r="C47" s="308"/>
      <c r="D47" s="113">
        <v>0.76316857997120813</v>
      </c>
      <c r="E47" s="115">
        <v>827</v>
      </c>
      <c r="F47" s="114">
        <v>813</v>
      </c>
      <c r="G47" s="114">
        <v>781</v>
      </c>
      <c r="H47" s="114">
        <v>775</v>
      </c>
      <c r="I47" s="140">
        <v>728</v>
      </c>
      <c r="J47" s="115">
        <v>99</v>
      </c>
      <c r="K47" s="116">
        <v>13.598901098901099</v>
      </c>
    </row>
    <row r="48" spans="1:11" ht="14.1" customHeight="1" x14ac:dyDescent="0.2">
      <c r="A48" s="306">
        <v>62</v>
      </c>
      <c r="B48" s="307" t="s">
        <v>270</v>
      </c>
      <c r="C48" s="308"/>
      <c r="D48" s="113">
        <v>9.7070982983278586</v>
      </c>
      <c r="E48" s="115">
        <v>10519</v>
      </c>
      <c r="F48" s="114">
        <v>11182</v>
      </c>
      <c r="G48" s="114">
        <v>10671</v>
      </c>
      <c r="H48" s="114">
        <v>10847</v>
      </c>
      <c r="I48" s="140">
        <v>10765</v>
      </c>
      <c r="J48" s="115">
        <v>-246</v>
      </c>
      <c r="K48" s="116">
        <v>-2.2851834649326519</v>
      </c>
    </row>
    <row r="49" spans="1:11" ht="14.1" customHeight="1" x14ac:dyDescent="0.2">
      <c r="A49" s="306">
        <v>63</v>
      </c>
      <c r="B49" s="307" t="s">
        <v>271</v>
      </c>
      <c r="C49" s="308"/>
      <c r="D49" s="113">
        <v>10.92890627883799</v>
      </c>
      <c r="E49" s="115">
        <v>11843</v>
      </c>
      <c r="F49" s="114">
        <v>13728</v>
      </c>
      <c r="G49" s="114">
        <v>13513</v>
      </c>
      <c r="H49" s="114">
        <v>13882</v>
      </c>
      <c r="I49" s="140">
        <v>13455</v>
      </c>
      <c r="J49" s="115">
        <v>-1612</v>
      </c>
      <c r="K49" s="116">
        <v>-11.980676328502415</v>
      </c>
    </row>
    <row r="50" spans="1:11" ht="14.1" customHeight="1" x14ac:dyDescent="0.2">
      <c r="A50" s="306" t="s">
        <v>272</v>
      </c>
      <c r="B50" s="307" t="s">
        <v>273</v>
      </c>
      <c r="C50" s="308"/>
      <c r="D50" s="113">
        <v>0.67550108892252037</v>
      </c>
      <c r="E50" s="115">
        <v>732</v>
      </c>
      <c r="F50" s="114">
        <v>812</v>
      </c>
      <c r="G50" s="114">
        <v>805</v>
      </c>
      <c r="H50" s="114">
        <v>789</v>
      </c>
      <c r="I50" s="140">
        <v>769</v>
      </c>
      <c r="J50" s="115">
        <v>-37</v>
      </c>
      <c r="K50" s="116">
        <v>-4.8114434330299094</v>
      </c>
    </row>
    <row r="51" spans="1:11" ht="14.1" customHeight="1" x14ac:dyDescent="0.2">
      <c r="A51" s="306" t="s">
        <v>274</v>
      </c>
      <c r="B51" s="307" t="s">
        <v>275</v>
      </c>
      <c r="C51" s="308"/>
      <c r="D51" s="113">
        <v>9.115573437673028</v>
      </c>
      <c r="E51" s="115">
        <v>9878</v>
      </c>
      <c r="F51" s="114">
        <v>11533</v>
      </c>
      <c r="G51" s="114">
        <v>11427</v>
      </c>
      <c r="H51" s="114">
        <v>11730</v>
      </c>
      <c r="I51" s="140">
        <v>11259</v>
      </c>
      <c r="J51" s="115">
        <v>-1381</v>
      </c>
      <c r="K51" s="116">
        <v>-12.265742961186607</v>
      </c>
    </row>
    <row r="52" spans="1:11" ht="14.1" customHeight="1" x14ac:dyDescent="0.2">
      <c r="A52" s="306">
        <v>71</v>
      </c>
      <c r="B52" s="307" t="s">
        <v>276</v>
      </c>
      <c r="C52" s="308"/>
      <c r="D52" s="113">
        <v>11.948617622088516</v>
      </c>
      <c r="E52" s="115">
        <v>12948</v>
      </c>
      <c r="F52" s="114">
        <v>13195</v>
      </c>
      <c r="G52" s="114">
        <v>13113</v>
      </c>
      <c r="H52" s="114">
        <v>13210</v>
      </c>
      <c r="I52" s="140">
        <v>13124</v>
      </c>
      <c r="J52" s="115">
        <v>-176</v>
      </c>
      <c r="K52" s="116">
        <v>-1.3410545565376411</v>
      </c>
    </row>
    <row r="53" spans="1:11" ht="14.1" customHeight="1" x14ac:dyDescent="0.2">
      <c r="A53" s="306" t="s">
        <v>277</v>
      </c>
      <c r="B53" s="307" t="s">
        <v>278</v>
      </c>
      <c r="C53" s="308"/>
      <c r="D53" s="113">
        <v>1.3408512051972981</v>
      </c>
      <c r="E53" s="115">
        <v>1453</v>
      </c>
      <c r="F53" s="114">
        <v>1487</v>
      </c>
      <c r="G53" s="114">
        <v>1475</v>
      </c>
      <c r="H53" s="114">
        <v>1467</v>
      </c>
      <c r="I53" s="140">
        <v>1464</v>
      </c>
      <c r="J53" s="115">
        <v>-11</v>
      </c>
      <c r="K53" s="116">
        <v>-0.75136612021857918</v>
      </c>
    </row>
    <row r="54" spans="1:11" ht="14.1" customHeight="1" x14ac:dyDescent="0.2">
      <c r="A54" s="306" t="s">
        <v>279</v>
      </c>
      <c r="B54" s="307" t="s">
        <v>280</v>
      </c>
      <c r="C54" s="308"/>
      <c r="D54" s="113">
        <v>10.010704662064892</v>
      </c>
      <c r="E54" s="115">
        <v>10848</v>
      </c>
      <c r="F54" s="114">
        <v>11058</v>
      </c>
      <c r="G54" s="114">
        <v>11008</v>
      </c>
      <c r="H54" s="114">
        <v>11129</v>
      </c>
      <c r="I54" s="140">
        <v>11057</v>
      </c>
      <c r="J54" s="115">
        <v>-209</v>
      </c>
      <c r="K54" s="116">
        <v>-1.8902052998100751</v>
      </c>
    </row>
    <row r="55" spans="1:11" ht="14.1" customHeight="1" x14ac:dyDescent="0.2">
      <c r="A55" s="306">
        <v>72</v>
      </c>
      <c r="B55" s="307" t="s">
        <v>281</v>
      </c>
      <c r="C55" s="308"/>
      <c r="D55" s="113">
        <v>1.3694584917500277</v>
      </c>
      <c r="E55" s="115">
        <v>1484</v>
      </c>
      <c r="F55" s="114">
        <v>1493</v>
      </c>
      <c r="G55" s="114">
        <v>1480</v>
      </c>
      <c r="H55" s="114">
        <v>1467</v>
      </c>
      <c r="I55" s="140">
        <v>1467</v>
      </c>
      <c r="J55" s="115">
        <v>17</v>
      </c>
      <c r="K55" s="116">
        <v>1.1588275391956373</v>
      </c>
    </row>
    <row r="56" spans="1:11" ht="14.1" customHeight="1" x14ac:dyDescent="0.2">
      <c r="A56" s="306" t="s">
        <v>282</v>
      </c>
      <c r="B56" s="307" t="s">
        <v>283</v>
      </c>
      <c r="C56" s="308"/>
      <c r="D56" s="113">
        <v>0.18917721752611569</v>
      </c>
      <c r="E56" s="115">
        <v>205</v>
      </c>
      <c r="F56" s="114">
        <v>202</v>
      </c>
      <c r="G56" s="114">
        <v>202</v>
      </c>
      <c r="H56" s="114">
        <v>196</v>
      </c>
      <c r="I56" s="140">
        <v>198</v>
      </c>
      <c r="J56" s="115">
        <v>7</v>
      </c>
      <c r="K56" s="116">
        <v>3.5353535353535355</v>
      </c>
    </row>
    <row r="57" spans="1:11" ht="14.1" customHeight="1" x14ac:dyDescent="0.2">
      <c r="A57" s="306" t="s">
        <v>284</v>
      </c>
      <c r="B57" s="307" t="s">
        <v>285</v>
      </c>
      <c r="C57" s="308"/>
      <c r="D57" s="113">
        <v>0.91543316968735</v>
      </c>
      <c r="E57" s="115">
        <v>992</v>
      </c>
      <c r="F57" s="114">
        <v>998</v>
      </c>
      <c r="G57" s="114">
        <v>990</v>
      </c>
      <c r="H57" s="114">
        <v>991</v>
      </c>
      <c r="I57" s="140">
        <v>990</v>
      </c>
      <c r="J57" s="115">
        <v>2</v>
      </c>
      <c r="K57" s="116">
        <v>0.20202020202020202</v>
      </c>
    </row>
    <row r="58" spans="1:11" ht="14.1" customHeight="1" x14ac:dyDescent="0.2">
      <c r="A58" s="306">
        <v>73</v>
      </c>
      <c r="B58" s="307" t="s">
        <v>286</v>
      </c>
      <c r="C58" s="308"/>
      <c r="D58" s="113">
        <v>1.0741574692702374</v>
      </c>
      <c r="E58" s="115">
        <v>1164</v>
      </c>
      <c r="F58" s="114">
        <v>1169</v>
      </c>
      <c r="G58" s="114">
        <v>1158</v>
      </c>
      <c r="H58" s="114">
        <v>1147</v>
      </c>
      <c r="I58" s="140">
        <v>1138</v>
      </c>
      <c r="J58" s="115">
        <v>26</v>
      </c>
      <c r="K58" s="116">
        <v>2.2847100175746924</v>
      </c>
    </row>
    <row r="59" spans="1:11" ht="14.1" customHeight="1" x14ac:dyDescent="0.2">
      <c r="A59" s="306" t="s">
        <v>287</v>
      </c>
      <c r="B59" s="307" t="s">
        <v>288</v>
      </c>
      <c r="C59" s="308"/>
      <c r="D59" s="113">
        <v>0.7013399283895021</v>
      </c>
      <c r="E59" s="115">
        <v>760</v>
      </c>
      <c r="F59" s="114">
        <v>765</v>
      </c>
      <c r="G59" s="114">
        <v>754</v>
      </c>
      <c r="H59" s="114">
        <v>751</v>
      </c>
      <c r="I59" s="140">
        <v>743</v>
      </c>
      <c r="J59" s="115">
        <v>17</v>
      </c>
      <c r="K59" s="116">
        <v>2.2880215343203232</v>
      </c>
    </row>
    <row r="60" spans="1:11" ht="14.1" customHeight="1" x14ac:dyDescent="0.2">
      <c r="A60" s="306">
        <v>81</v>
      </c>
      <c r="B60" s="307" t="s">
        <v>289</v>
      </c>
      <c r="C60" s="308"/>
      <c r="D60" s="113">
        <v>3.7503229854933373</v>
      </c>
      <c r="E60" s="115">
        <v>4064</v>
      </c>
      <c r="F60" s="114">
        <v>4147</v>
      </c>
      <c r="G60" s="114">
        <v>4103</v>
      </c>
      <c r="H60" s="114">
        <v>4082</v>
      </c>
      <c r="I60" s="140">
        <v>4029</v>
      </c>
      <c r="J60" s="115">
        <v>35</v>
      </c>
      <c r="K60" s="116">
        <v>0.86870191114420447</v>
      </c>
    </row>
    <row r="61" spans="1:11" ht="14.1" customHeight="1" x14ac:dyDescent="0.2">
      <c r="A61" s="306" t="s">
        <v>290</v>
      </c>
      <c r="B61" s="307" t="s">
        <v>291</v>
      </c>
      <c r="C61" s="308"/>
      <c r="D61" s="113">
        <v>1.0187885275552766</v>
      </c>
      <c r="E61" s="115">
        <v>1104</v>
      </c>
      <c r="F61" s="114">
        <v>1141</v>
      </c>
      <c r="G61" s="114">
        <v>1133</v>
      </c>
      <c r="H61" s="114">
        <v>1149</v>
      </c>
      <c r="I61" s="140">
        <v>1144</v>
      </c>
      <c r="J61" s="115">
        <v>-40</v>
      </c>
      <c r="K61" s="116">
        <v>-3.4965034965034967</v>
      </c>
    </row>
    <row r="62" spans="1:11" ht="14.1" customHeight="1" x14ac:dyDescent="0.2">
      <c r="A62" s="306" t="s">
        <v>292</v>
      </c>
      <c r="B62" s="307" t="s">
        <v>293</v>
      </c>
      <c r="C62" s="308"/>
      <c r="D62" s="113">
        <v>1.7690376877929941</v>
      </c>
      <c r="E62" s="115">
        <v>1917</v>
      </c>
      <c r="F62" s="114">
        <v>1922</v>
      </c>
      <c r="G62" s="114">
        <v>1904</v>
      </c>
      <c r="H62" s="114">
        <v>1882</v>
      </c>
      <c r="I62" s="140">
        <v>1838</v>
      </c>
      <c r="J62" s="115">
        <v>79</v>
      </c>
      <c r="K62" s="116">
        <v>4.2981501632208925</v>
      </c>
    </row>
    <row r="63" spans="1:11" ht="14.1" customHeight="1" x14ac:dyDescent="0.2">
      <c r="A63" s="306"/>
      <c r="B63" s="307" t="s">
        <v>294</v>
      </c>
      <c r="C63" s="308"/>
      <c r="D63" s="113">
        <v>1.4672769554464582</v>
      </c>
      <c r="E63" s="115">
        <v>1590</v>
      </c>
      <c r="F63" s="114">
        <v>1586</v>
      </c>
      <c r="G63" s="114">
        <v>1577</v>
      </c>
      <c r="H63" s="114">
        <v>1575</v>
      </c>
      <c r="I63" s="140">
        <v>1543</v>
      </c>
      <c r="J63" s="115">
        <v>47</v>
      </c>
      <c r="K63" s="116">
        <v>3.0460142579390799</v>
      </c>
    </row>
    <row r="64" spans="1:11" ht="14.1" customHeight="1" x14ac:dyDescent="0.2">
      <c r="A64" s="306" t="s">
        <v>295</v>
      </c>
      <c r="B64" s="307" t="s">
        <v>296</v>
      </c>
      <c r="C64" s="308"/>
      <c r="D64" s="113">
        <v>0.11719759329666679</v>
      </c>
      <c r="E64" s="115">
        <v>127</v>
      </c>
      <c r="F64" s="114">
        <v>132</v>
      </c>
      <c r="G64" s="114">
        <v>126</v>
      </c>
      <c r="H64" s="114">
        <v>125</v>
      </c>
      <c r="I64" s="140">
        <v>124</v>
      </c>
      <c r="J64" s="115">
        <v>3</v>
      </c>
      <c r="K64" s="116">
        <v>2.4193548387096775</v>
      </c>
    </row>
    <row r="65" spans="1:11" ht="14.1" customHeight="1" x14ac:dyDescent="0.2">
      <c r="A65" s="306" t="s">
        <v>297</v>
      </c>
      <c r="B65" s="307" t="s">
        <v>298</v>
      </c>
      <c r="C65" s="308"/>
      <c r="D65" s="113">
        <v>0.52046805212063052</v>
      </c>
      <c r="E65" s="115">
        <v>564</v>
      </c>
      <c r="F65" s="114">
        <v>604</v>
      </c>
      <c r="G65" s="114">
        <v>600</v>
      </c>
      <c r="H65" s="114">
        <v>582</v>
      </c>
      <c r="I65" s="140">
        <v>584</v>
      </c>
      <c r="J65" s="115">
        <v>-20</v>
      </c>
      <c r="K65" s="116">
        <v>-3.4246575342465753</v>
      </c>
    </row>
    <row r="66" spans="1:11" ht="14.1" customHeight="1" x14ac:dyDescent="0.2">
      <c r="A66" s="306">
        <v>82</v>
      </c>
      <c r="B66" s="307" t="s">
        <v>299</v>
      </c>
      <c r="C66" s="308"/>
      <c r="D66" s="113">
        <v>2.1289358089402386</v>
      </c>
      <c r="E66" s="115">
        <v>2307</v>
      </c>
      <c r="F66" s="114">
        <v>2352</v>
      </c>
      <c r="G66" s="114">
        <v>2327</v>
      </c>
      <c r="H66" s="114">
        <v>2387</v>
      </c>
      <c r="I66" s="140">
        <v>2358</v>
      </c>
      <c r="J66" s="115">
        <v>-51</v>
      </c>
      <c r="K66" s="116">
        <v>-2.162849872773537</v>
      </c>
    </row>
    <row r="67" spans="1:11" ht="14.1" customHeight="1" x14ac:dyDescent="0.2">
      <c r="A67" s="306" t="s">
        <v>300</v>
      </c>
      <c r="B67" s="307" t="s">
        <v>301</v>
      </c>
      <c r="C67" s="308"/>
      <c r="D67" s="113">
        <v>1.2697943966630985</v>
      </c>
      <c r="E67" s="115">
        <v>1376</v>
      </c>
      <c r="F67" s="114">
        <v>1330</v>
      </c>
      <c r="G67" s="114">
        <v>1328</v>
      </c>
      <c r="H67" s="114">
        <v>1342</v>
      </c>
      <c r="I67" s="140">
        <v>1315</v>
      </c>
      <c r="J67" s="115">
        <v>61</v>
      </c>
      <c r="K67" s="116">
        <v>4.6387832699619773</v>
      </c>
    </row>
    <row r="68" spans="1:11" ht="14.1" customHeight="1" x14ac:dyDescent="0.2">
      <c r="A68" s="306" t="s">
        <v>302</v>
      </c>
      <c r="B68" s="307" t="s">
        <v>303</v>
      </c>
      <c r="C68" s="308"/>
      <c r="D68" s="113">
        <v>0.55830349562585357</v>
      </c>
      <c r="E68" s="115">
        <v>605</v>
      </c>
      <c r="F68" s="114">
        <v>681</v>
      </c>
      <c r="G68" s="114">
        <v>659</v>
      </c>
      <c r="H68" s="114">
        <v>694</v>
      </c>
      <c r="I68" s="140">
        <v>691</v>
      </c>
      <c r="J68" s="115">
        <v>-86</v>
      </c>
      <c r="K68" s="116">
        <v>-12.445730824891461</v>
      </c>
    </row>
    <row r="69" spans="1:11" ht="14.1" customHeight="1" x14ac:dyDescent="0.2">
      <c r="A69" s="306">
        <v>83</v>
      </c>
      <c r="B69" s="307" t="s">
        <v>304</v>
      </c>
      <c r="C69" s="308"/>
      <c r="D69" s="113">
        <v>2.4454615924107639</v>
      </c>
      <c r="E69" s="115">
        <v>2650</v>
      </c>
      <c r="F69" s="114">
        <v>2686</v>
      </c>
      <c r="G69" s="114">
        <v>2694</v>
      </c>
      <c r="H69" s="114">
        <v>2764</v>
      </c>
      <c r="I69" s="140">
        <v>2738</v>
      </c>
      <c r="J69" s="115">
        <v>-88</v>
      </c>
      <c r="K69" s="116">
        <v>-3.2140248356464571</v>
      </c>
    </row>
    <row r="70" spans="1:11" ht="14.1" customHeight="1" x14ac:dyDescent="0.2">
      <c r="A70" s="306" t="s">
        <v>305</v>
      </c>
      <c r="B70" s="307" t="s">
        <v>306</v>
      </c>
      <c r="C70" s="308"/>
      <c r="D70" s="113">
        <v>1.6509172788010777</v>
      </c>
      <c r="E70" s="115">
        <v>1789</v>
      </c>
      <c r="F70" s="114">
        <v>1798</v>
      </c>
      <c r="G70" s="114">
        <v>1784</v>
      </c>
      <c r="H70" s="114">
        <v>1855</v>
      </c>
      <c r="I70" s="140">
        <v>1827</v>
      </c>
      <c r="J70" s="115">
        <v>-38</v>
      </c>
      <c r="K70" s="116">
        <v>-2.0799124247400109</v>
      </c>
    </row>
    <row r="71" spans="1:11" ht="14.1" customHeight="1" x14ac:dyDescent="0.2">
      <c r="A71" s="306"/>
      <c r="B71" s="307" t="s">
        <v>307</v>
      </c>
      <c r="C71" s="308"/>
      <c r="D71" s="113">
        <v>1.0150972647742793</v>
      </c>
      <c r="E71" s="115">
        <v>1100</v>
      </c>
      <c r="F71" s="114">
        <v>1102</v>
      </c>
      <c r="G71" s="114">
        <v>1090</v>
      </c>
      <c r="H71" s="114">
        <v>1143</v>
      </c>
      <c r="I71" s="140">
        <v>1137</v>
      </c>
      <c r="J71" s="115">
        <v>-37</v>
      </c>
      <c r="K71" s="116">
        <v>-3.2541776605101145</v>
      </c>
    </row>
    <row r="72" spans="1:11" ht="14.1" customHeight="1" x14ac:dyDescent="0.2">
      <c r="A72" s="306">
        <v>84</v>
      </c>
      <c r="B72" s="307" t="s">
        <v>308</v>
      </c>
      <c r="C72" s="308"/>
      <c r="D72" s="113">
        <v>3.313831161640397</v>
      </c>
      <c r="E72" s="115">
        <v>3591</v>
      </c>
      <c r="F72" s="114">
        <v>4228</v>
      </c>
      <c r="G72" s="114">
        <v>3502</v>
      </c>
      <c r="H72" s="114">
        <v>4216</v>
      </c>
      <c r="I72" s="140">
        <v>3653</v>
      </c>
      <c r="J72" s="115">
        <v>-62</v>
      </c>
      <c r="K72" s="116">
        <v>-1.6972351491924447</v>
      </c>
    </row>
    <row r="73" spans="1:11" ht="14.1" customHeight="1" x14ac:dyDescent="0.2">
      <c r="A73" s="306" t="s">
        <v>309</v>
      </c>
      <c r="B73" s="307" t="s">
        <v>310</v>
      </c>
      <c r="C73" s="308"/>
      <c r="D73" s="113">
        <v>0.19471411169761174</v>
      </c>
      <c r="E73" s="115">
        <v>211</v>
      </c>
      <c r="F73" s="114">
        <v>204</v>
      </c>
      <c r="G73" s="114">
        <v>201</v>
      </c>
      <c r="H73" s="114">
        <v>209</v>
      </c>
      <c r="I73" s="140">
        <v>210</v>
      </c>
      <c r="J73" s="115">
        <v>1</v>
      </c>
      <c r="K73" s="116">
        <v>0.47619047619047616</v>
      </c>
    </row>
    <row r="74" spans="1:11" ht="14.1" customHeight="1" x14ac:dyDescent="0.2">
      <c r="A74" s="306" t="s">
        <v>311</v>
      </c>
      <c r="B74" s="307" t="s">
        <v>312</v>
      </c>
      <c r="C74" s="308"/>
      <c r="D74" s="113">
        <v>0.1236573031634122</v>
      </c>
      <c r="E74" s="115">
        <v>134</v>
      </c>
      <c r="F74" s="114">
        <v>139</v>
      </c>
      <c r="G74" s="114">
        <v>137</v>
      </c>
      <c r="H74" s="114">
        <v>160</v>
      </c>
      <c r="I74" s="140">
        <v>155</v>
      </c>
      <c r="J74" s="115">
        <v>-21</v>
      </c>
      <c r="K74" s="116">
        <v>-13.548387096774194</v>
      </c>
    </row>
    <row r="75" spans="1:11" ht="14.1" customHeight="1" x14ac:dyDescent="0.2">
      <c r="A75" s="306" t="s">
        <v>313</v>
      </c>
      <c r="B75" s="307" t="s">
        <v>314</v>
      </c>
      <c r="C75" s="308"/>
      <c r="D75" s="113">
        <v>1.8207153667269573</v>
      </c>
      <c r="E75" s="115">
        <v>1973</v>
      </c>
      <c r="F75" s="114">
        <v>2540</v>
      </c>
      <c r="G75" s="114">
        <v>1911</v>
      </c>
      <c r="H75" s="114">
        <v>2521</v>
      </c>
      <c r="I75" s="140">
        <v>2074</v>
      </c>
      <c r="J75" s="115">
        <v>-101</v>
      </c>
      <c r="K75" s="116">
        <v>-4.8698167791706846</v>
      </c>
    </row>
    <row r="76" spans="1:11" ht="14.1" customHeight="1" x14ac:dyDescent="0.2">
      <c r="A76" s="306">
        <v>91</v>
      </c>
      <c r="B76" s="307" t="s">
        <v>315</v>
      </c>
      <c r="C76" s="308"/>
      <c r="D76" s="113">
        <v>0.1153519619061681</v>
      </c>
      <c r="E76" s="115">
        <v>125</v>
      </c>
      <c r="F76" s="114">
        <v>120</v>
      </c>
      <c r="G76" s="114">
        <v>112</v>
      </c>
      <c r="H76" s="114">
        <v>122</v>
      </c>
      <c r="I76" s="140">
        <v>106</v>
      </c>
      <c r="J76" s="115">
        <v>19</v>
      </c>
      <c r="K76" s="116">
        <v>17.924528301886792</v>
      </c>
    </row>
    <row r="77" spans="1:11" ht="14.1" customHeight="1" x14ac:dyDescent="0.2">
      <c r="A77" s="306">
        <v>92</v>
      </c>
      <c r="B77" s="307" t="s">
        <v>316</v>
      </c>
      <c r="C77" s="308"/>
      <c r="D77" s="113">
        <v>0.65981322210328153</v>
      </c>
      <c r="E77" s="115">
        <v>715</v>
      </c>
      <c r="F77" s="114">
        <v>721</v>
      </c>
      <c r="G77" s="114">
        <v>672</v>
      </c>
      <c r="H77" s="114">
        <v>708</v>
      </c>
      <c r="I77" s="140">
        <v>698</v>
      </c>
      <c r="J77" s="115">
        <v>17</v>
      </c>
      <c r="K77" s="116">
        <v>2.4355300859598854</v>
      </c>
    </row>
    <row r="78" spans="1:11" ht="14.1" customHeight="1" x14ac:dyDescent="0.2">
      <c r="A78" s="306">
        <v>93</v>
      </c>
      <c r="B78" s="307" t="s">
        <v>317</v>
      </c>
      <c r="C78" s="308"/>
      <c r="D78" s="113">
        <v>0.11258351482042006</v>
      </c>
      <c r="E78" s="115">
        <v>122</v>
      </c>
      <c r="F78" s="114">
        <v>131</v>
      </c>
      <c r="G78" s="114">
        <v>133</v>
      </c>
      <c r="H78" s="114">
        <v>139</v>
      </c>
      <c r="I78" s="140">
        <v>147</v>
      </c>
      <c r="J78" s="115">
        <v>-25</v>
      </c>
      <c r="K78" s="116">
        <v>-17.006802721088434</v>
      </c>
    </row>
    <row r="79" spans="1:11" ht="14.1" customHeight="1" x14ac:dyDescent="0.2">
      <c r="A79" s="306">
        <v>94</v>
      </c>
      <c r="B79" s="307" t="s">
        <v>318</v>
      </c>
      <c r="C79" s="308"/>
      <c r="D79" s="113">
        <v>0.91266472260160203</v>
      </c>
      <c r="E79" s="115">
        <v>989</v>
      </c>
      <c r="F79" s="114">
        <v>1157</v>
      </c>
      <c r="G79" s="114">
        <v>1039</v>
      </c>
      <c r="H79" s="114">
        <v>1076</v>
      </c>
      <c r="I79" s="140">
        <v>968</v>
      </c>
      <c r="J79" s="115">
        <v>21</v>
      </c>
      <c r="K79" s="116">
        <v>2.169421487603306</v>
      </c>
    </row>
    <row r="80" spans="1:11" ht="14.1" customHeight="1" x14ac:dyDescent="0.2">
      <c r="A80" s="306" t="s">
        <v>319</v>
      </c>
      <c r="B80" s="307" t="s">
        <v>320</v>
      </c>
      <c r="C80" s="308"/>
      <c r="D80" s="113">
        <v>1.4765051123989516E-2</v>
      </c>
      <c r="E80" s="115">
        <v>16</v>
      </c>
      <c r="F80" s="114">
        <v>16</v>
      </c>
      <c r="G80" s="114">
        <v>16</v>
      </c>
      <c r="H80" s="114">
        <v>16</v>
      </c>
      <c r="I80" s="140">
        <v>15</v>
      </c>
      <c r="J80" s="115">
        <v>1</v>
      </c>
      <c r="K80" s="116">
        <v>6.666666666666667</v>
      </c>
    </row>
    <row r="81" spans="1:11" ht="14.1" customHeight="1" x14ac:dyDescent="0.2">
      <c r="A81" s="310" t="s">
        <v>321</v>
      </c>
      <c r="B81" s="311" t="s">
        <v>334</v>
      </c>
      <c r="C81" s="312"/>
      <c r="D81" s="125">
        <v>3.163412203314754</v>
      </c>
      <c r="E81" s="143">
        <v>3428</v>
      </c>
      <c r="F81" s="144">
        <v>3576</v>
      </c>
      <c r="G81" s="144">
        <v>3489</v>
      </c>
      <c r="H81" s="144">
        <v>3602</v>
      </c>
      <c r="I81" s="145">
        <v>3484</v>
      </c>
      <c r="J81" s="143">
        <v>-56</v>
      </c>
      <c r="K81" s="146">
        <v>-1.6073478760045925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44287</v>
      </c>
      <c r="G12" s="535">
        <v>113813</v>
      </c>
      <c r="H12" s="535">
        <v>61852</v>
      </c>
      <c r="I12" s="535">
        <v>42143</v>
      </c>
      <c r="J12" s="536">
        <v>50927</v>
      </c>
      <c r="K12" s="537">
        <v>-6640</v>
      </c>
      <c r="L12" s="348">
        <v>-13.038270465568363</v>
      </c>
    </row>
    <row r="13" spans="1:17" s="110" customFormat="1" ht="15" customHeight="1" x14ac:dyDescent="0.2">
      <c r="A13" s="349" t="s">
        <v>345</v>
      </c>
      <c r="B13" s="350" t="s">
        <v>346</v>
      </c>
      <c r="C13" s="346"/>
      <c r="D13" s="346"/>
      <c r="E13" s="347"/>
      <c r="F13" s="535">
        <v>24207</v>
      </c>
      <c r="G13" s="535">
        <v>79293</v>
      </c>
      <c r="H13" s="535">
        <v>33967</v>
      </c>
      <c r="I13" s="535">
        <v>23992</v>
      </c>
      <c r="J13" s="536">
        <v>28964</v>
      </c>
      <c r="K13" s="537">
        <v>-4757</v>
      </c>
      <c r="L13" s="348">
        <v>-16.42383648667311</v>
      </c>
    </row>
    <row r="14" spans="1:17" s="110" customFormat="1" ht="22.5" customHeight="1" x14ac:dyDescent="0.2">
      <c r="A14" s="349"/>
      <c r="B14" s="350" t="s">
        <v>347</v>
      </c>
      <c r="C14" s="346"/>
      <c r="D14" s="346"/>
      <c r="E14" s="347"/>
      <c r="F14" s="535">
        <v>20080</v>
      </c>
      <c r="G14" s="535">
        <v>34520</v>
      </c>
      <c r="H14" s="535">
        <v>27885</v>
      </c>
      <c r="I14" s="535">
        <v>18151</v>
      </c>
      <c r="J14" s="536">
        <v>21963</v>
      </c>
      <c r="K14" s="537">
        <v>-1883</v>
      </c>
      <c r="L14" s="348">
        <v>-8.573509994080954</v>
      </c>
    </row>
    <row r="15" spans="1:17" s="110" customFormat="1" ht="15" customHeight="1" x14ac:dyDescent="0.2">
      <c r="A15" s="349" t="s">
        <v>348</v>
      </c>
      <c r="B15" s="350" t="s">
        <v>108</v>
      </c>
      <c r="C15" s="346"/>
      <c r="D15" s="346"/>
      <c r="E15" s="347"/>
      <c r="F15" s="535">
        <v>10768</v>
      </c>
      <c r="G15" s="535">
        <v>16503</v>
      </c>
      <c r="H15" s="535">
        <v>25664</v>
      </c>
      <c r="I15" s="535">
        <v>10501</v>
      </c>
      <c r="J15" s="536">
        <v>11951</v>
      </c>
      <c r="K15" s="537">
        <v>-1183</v>
      </c>
      <c r="L15" s="348">
        <v>-9.8987532424064923</v>
      </c>
    </row>
    <row r="16" spans="1:17" s="110" customFormat="1" ht="15" customHeight="1" x14ac:dyDescent="0.2">
      <c r="A16" s="349"/>
      <c r="B16" s="350" t="s">
        <v>109</v>
      </c>
      <c r="C16" s="346"/>
      <c r="D16" s="346"/>
      <c r="E16" s="347"/>
      <c r="F16" s="535">
        <v>29804</v>
      </c>
      <c r="G16" s="535">
        <v>77295</v>
      </c>
      <c r="H16" s="535">
        <v>32398</v>
      </c>
      <c r="I16" s="535">
        <v>28516</v>
      </c>
      <c r="J16" s="536">
        <v>35089</v>
      </c>
      <c r="K16" s="537">
        <v>-5285</v>
      </c>
      <c r="L16" s="348">
        <v>-15.06170024794095</v>
      </c>
    </row>
    <row r="17" spans="1:12" s="110" customFormat="1" ht="15" customHeight="1" x14ac:dyDescent="0.2">
      <c r="A17" s="349"/>
      <c r="B17" s="350" t="s">
        <v>110</v>
      </c>
      <c r="C17" s="346"/>
      <c r="D17" s="346"/>
      <c r="E17" s="347"/>
      <c r="F17" s="535">
        <v>3259</v>
      </c>
      <c r="G17" s="535">
        <v>19396</v>
      </c>
      <c r="H17" s="535">
        <v>3284</v>
      </c>
      <c r="I17" s="535">
        <v>2726</v>
      </c>
      <c r="J17" s="536">
        <v>3348</v>
      </c>
      <c r="K17" s="537">
        <v>-89</v>
      </c>
      <c r="L17" s="348">
        <v>-2.6583034647550776</v>
      </c>
    </row>
    <row r="18" spans="1:12" s="110" customFormat="1" ht="15" customHeight="1" x14ac:dyDescent="0.2">
      <c r="A18" s="349"/>
      <c r="B18" s="350" t="s">
        <v>111</v>
      </c>
      <c r="C18" s="346"/>
      <c r="D18" s="346"/>
      <c r="E18" s="347"/>
      <c r="F18" s="535">
        <v>456</v>
      </c>
      <c r="G18" s="535">
        <v>619</v>
      </c>
      <c r="H18" s="535">
        <v>506</v>
      </c>
      <c r="I18" s="535">
        <v>400</v>
      </c>
      <c r="J18" s="536">
        <v>539</v>
      </c>
      <c r="K18" s="537">
        <v>-83</v>
      </c>
      <c r="L18" s="348">
        <v>-15.398886827458256</v>
      </c>
    </row>
    <row r="19" spans="1:12" s="110" customFormat="1" ht="15" customHeight="1" x14ac:dyDescent="0.2">
      <c r="A19" s="118" t="s">
        <v>113</v>
      </c>
      <c r="B19" s="119" t="s">
        <v>181</v>
      </c>
      <c r="C19" s="346"/>
      <c r="D19" s="346"/>
      <c r="E19" s="347"/>
      <c r="F19" s="535">
        <v>30110</v>
      </c>
      <c r="G19" s="535">
        <v>93679</v>
      </c>
      <c r="H19" s="535">
        <v>47019</v>
      </c>
      <c r="I19" s="535">
        <v>29277</v>
      </c>
      <c r="J19" s="536">
        <v>35916</v>
      </c>
      <c r="K19" s="537">
        <v>-5806</v>
      </c>
      <c r="L19" s="348">
        <v>-16.16549727141107</v>
      </c>
    </row>
    <row r="20" spans="1:12" s="110" customFormat="1" ht="15" customHeight="1" x14ac:dyDescent="0.2">
      <c r="A20" s="118"/>
      <c r="B20" s="119" t="s">
        <v>182</v>
      </c>
      <c r="C20" s="346"/>
      <c r="D20" s="346"/>
      <c r="E20" s="347"/>
      <c r="F20" s="535">
        <v>14177</v>
      </c>
      <c r="G20" s="535">
        <v>20134</v>
      </c>
      <c r="H20" s="535">
        <v>14833</v>
      </c>
      <c r="I20" s="535">
        <v>12866</v>
      </c>
      <c r="J20" s="536">
        <v>15011</v>
      </c>
      <c r="K20" s="537">
        <v>-834</v>
      </c>
      <c r="L20" s="348">
        <v>-5.5559256545200189</v>
      </c>
    </row>
    <row r="21" spans="1:12" s="110" customFormat="1" ht="15" customHeight="1" x14ac:dyDescent="0.2">
      <c r="A21" s="118" t="s">
        <v>113</v>
      </c>
      <c r="B21" s="119" t="s">
        <v>116</v>
      </c>
      <c r="C21" s="346"/>
      <c r="D21" s="346"/>
      <c r="E21" s="347"/>
      <c r="F21" s="535">
        <v>30599</v>
      </c>
      <c r="G21" s="535">
        <v>92534</v>
      </c>
      <c r="H21" s="535">
        <v>45031</v>
      </c>
      <c r="I21" s="535">
        <v>28603</v>
      </c>
      <c r="J21" s="536">
        <v>36179</v>
      </c>
      <c r="K21" s="537">
        <v>-5580</v>
      </c>
      <c r="L21" s="348">
        <v>-15.423311865999613</v>
      </c>
    </row>
    <row r="22" spans="1:12" s="110" customFormat="1" ht="15" customHeight="1" x14ac:dyDescent="0.2">
      <c r="A22" s="118"/>
      <c r="B22" s="119" t="s">
        <v>117</v>
      </c>
      <c r="C22" s="346"/>
      <c r="D22" s="346"/>
      <c r="E22" s="347"/>
      <c r="F22" s="535">
        <v>13644</v>
      </c>
      <c r="G22" s="535">
        <v>21235</v>
      </c>
      <c r="H22" s="535">
        <v>16786</v>
      </c>
      <c r="I22" s="535">
        <v>13510</v>
      </c>
      <c r="J22" s="536">
        <v>14717</v>
      </c>
      <c r="K22" s="537">
        <v>-1073</v>
      </c>
      <c r="L22" s="348">
        <v>-7.2908880886050147</v>
      </c>
    </row>
    <row r="23" spans="1:12" s="110" customFormat="1" ht="15" customHeight="1" x14ac:dyDescent="0.2">
      <c r="A23" s="351" t="s">
        <v>348</v>
      </c>
      <c r="B23" s="352" t="s">
        <v>193</v>
      </c>
      <c r="C23" s="353"/>
      <c r="D23" s="353"/>
      <c r="E23" s="354"/>
      <c r="F23" s="538">
        <v>663</v>
      </c>
      <c r="G23" s="538">
        <v>3602</v>
      </c>
      <c r="H23" s="538">
        <v>7592</v>
      </c>
      <c r="I23" s="538">
        <v>782</v>
      </c>
      <c r="J23" s="539">
        <v>947</v>
      </c>
      <c r="K23" s="540">
        <v>-284</v>
      </c>
      <c r="L23" s="355">
        <v>-29.989440337909187</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41.4</v>
      </c>
      <c r="G25" s="541">
        <v>20.100000000000001</v>
      </c>
      <c r="H25" s="541">
        <v>48.3</v>
      </c>
      <c r="I25" s="541">
        <v>45.2</v>
      </c>
      <c r="J25" s="541">
        <v>41</v>
      </c>
      <c r="K25" s="542" t="s">
        <v>350</v>
      </c>
      <c r="L25" s="363">
        <v>0.39999999999999858</v>
      </c>
    </row>
    <row r="26" spans="1:12" s="110" customFormat="1" ht="15" customHeight="1" x14ac:dyDescent="0.2">
      <c r="A26" s="364" t="s">
        <v>105</v>
      </c>
      <c r="B26" s="365" t="s">
        <v>346</v>
      </c>
      <c r="C26" s="361"/>
      <c r="D26" s="361"/>
      <c r="E26" s="362"/>
      <c r="F26" s="541">
        <v>40.799999999999997</v>
      </c>
      <c r="G26" s="541">
        <v>16.5</v>
      </c>
      <c r="H26" s="541">
        <v>47.4</v>
      </c>
      <c r="I26" s="541">
        <v>44.2</v>
      </c>
      <c r="J26" s="543">
        <v>39</v>
      </c>
      <c r="K26" s="542" t="s">
        <v>350</v>
      </c>
      <c r="L26" s="363">
        <v>1.7999999999999972</v>
      </c>
    </row>
    <row r="27" spans="1:12" s="110" customFormat="1" ht="15" customHeight="1" x14ac:dyDescent="0.2">
      <c r="A27" s="364"/>
      <c r="B27" s="365" t="s">
        <v>347</v>
      </c>
      <c r="C27" s="361"/>
      <c r="D27" s="361"/>
      <c r="E27" s="362"/>
      <c r="F27" s="541">
        <v>42.3</v>
      </c>
      <c r="G27" s="541">
        <v>28.7</v>
      </c>
      <c r="H27" s="541">
        <v>49.4</v>
      </c>
      <c r="I27" s="541">
        <v>46.4</v>
      </c>
      <c r="J27" s="541">
        <v>43.8</v>
      </c>
      <c r="K27" s="542" t="s">
        <v>350</v>
      </c>
      <c r="L27" s="363">
        <v>-1.5</v>
      </c>
    </row>
    <row r="28" spans="1:12" s="110" customFormat="1" ht="15" customHeight="1" x14ac:dyDescent="0.2">
      <c r="A28" s="364" t="s">
        <v>113</v>
      </c>
      <c r="B28" s="365" t="s">
        <v>108</v>
      </c>
      <c r="C28" s="361"/>
      <c r="D28" s="361"/>
      <c r="E28" s="362"/>
      <c r="F28" s="541">
        <v>57.8</v>
      </c>
      <c r="G28" s="541">
        <v>56.9</v>
      </c>
      <c r="H28" s="541">
        <v>67</v>
      </c>
      <c r="I28" s="541">
        <v>67.2</v>
      </c>
      <c r="J28" s="541">
        <v>60.2</v>
      </c>
      <c r="K28" s="542" t="s">
        <v>350</v>
      </c>
      <c r="L28" s="363">
        <v>-2.4000000000000057</v>
      </c>
    </row>
    <row r="29" spans="1:12" s="110" customFormat="1" ht="11.25" x14ac:dyDescent="0.2">
      <c r="A29" s="364"/>
      <c r="B29" s="365" t="s">
        <v>109</v>
      </c>
      <c r="C29" s="361"/>
      <c r="D29" s="361"/>
      <c r="E29" s="362"/>
      <c r="F29" s="541">
        <v>36.6</v>
      </c>
      <c r="G29" s="541">
        <v>17.399999999999999</v>
      </c>
      <c r="H29" s="541">
        <v>40.1</v>
      </c>
      <c r="I29" s="541">
        <v>38.299999999999997</v>
      </c>
      <c r="J29" s="543">
        <v>35.6</v>
      </c>
      <c r="K29" s="542" t="s">
        <v>350</v>
      </c>
      <c r="L29" s="363">
        <v>1</v>
      </c>
    </row>
    <row r="30" spans="1:12" s="110" customFormat="1" ht="15" customHeight="1" x14ac:dyDescent="0.2">
      <c r="A30" s="364"/>
      <c r="B30" s="365" t="s">
        <v>110</v>
      </c>
      <c r="C30" s="361"/>
      <c r="D30" s="361"/>
      <c r="E30" s="362"/>
      <c r="F30" s="541">
        <v>34.9</v>
      </c>
      <c r="G30" s="541">
        <v>6</v>
      </c>
      <c r="H30" s="541">
        <v>36.299999999999997</v>
      </c>
      <c r="I30" s="541">
        <v>35.5</v>
      </c>
      <c r="J30" s="541">
        <v>32.6</v>
      </c>
      <c r="K30" s="542" t="s">
        <v>350</v>
      </c>
      <c r="L30" s="363">
        <v>2.2999999999999972</v>
      </c>
    </row>
    <row r="31" spans="1:12" s="110" customFormat="1" ht="15" customHeight="1" x14ac:dyDescent="0.2">
      <c r="A31" s="364"/>
      <c r="B31" s="365" t="s">
        <v>111</v>
      </c>
      <c r="C31" s="361"/>
      <c r="D31" s="361"/>
      <c r="E31" s="362"/>
      <c r="F31" s="541">
        <v>54.3</v>
      </c>
      <c r="G31" s="541">
        <v>47.3</v>
      </c>
      <c r="H31" s="541">
        <v>60.4</v>
      </c>
      <c r="I31" s="541">
        <v>60.8</v>
      </c>
      <c r="J31" s="541">
        <v>56.5</v>
      </c>
      <c r="K31" s="542" t="s">
        <v>350</v>
      </c>
      <c r="L31" s="363">
        <v>-2.2000000000000028</v>
      </c>
    </row>
    <row r="32" spans="1:12" s="110" customFormat="1" ht="15" customHeight="1" x14ac:dyDescent="0.2">
      <c r="A32" s="366" t="s">
        <v>113</v>
      </c>
      <c r="B32" s="367" t="s">
        <v>181</v>
      </c>
      <c r="C32" s="361"/>
      <c r="D32" s="361"/>
      <c r="E32" s="362"/>
      <c r="F32" s="541">
        <v>37.4</v>
      </c>
      <c r="G32" s="541">
        <v>14.4</v>
      </c>
      <c r="H32" s="541">
        <v>46.5</v>
      </c>
      <c r="I32" s="541">
        <v>41.6</v>
      </c>
      <c r="J32" s="543">
        <v>36.1</v>
      </c>
      <c r="K32" s="542" t="s">
        <v>350</v>
      </c>
      <c r="L32" s="363">
        <v>1.2999999999999972</v>
      </c>
    </row>
    <row r="33" spans="1:12" s="110" customFormat="1" ht="15" customHeight="1" x14ac:dyDescent="0.2">
      <c r="A33" s="366"/>
      <c r="B33" s="367" t="s">
        <v>182</v>
      </c>
      <c r="C33" s="361"/>
      <c r="D33" s="361"/>
      <c r="E33" s="362"/>
      <c r="F33" s="541">
        <v>49.7</v>
      </c>
      <c r="G33" s="541">
        <v>45.6</v>
      </c>
      <c r="H33" s="541">
        <v>52.5</v>
      </c>
      <c r="I33" s="541">
        <v>53</v>
      </c>
      <c r="J33" s="541">
        <v>52.3</v>
      </c>
      <c r="K33" s="542" t="s">
        <v>350</v>
      </c>
      <c r="L33" s="363">
        <v>-2.5999999999999943</v>
      </c>
    </row>
    <row r="34" spans="1:12" s="368" customFormat="1" ht="15" customHeight="1" x14ac:dyDescent="0.2">
      <c r="A34" s="366" t="s">
        <v>113</v>
      </c>
      <c r="B34" s="367" t="s">
        <v>116</v>
      </c>
      <c r="C34" s="361"/>
      <c r="D34" s="361"/>
      <c r="E34" s="362"/>
      <c r="F34" s="541">
        <v>40.799999999999997</v>
      </c>
      <c r="G34" s="541">
        <v>17.7</v>
      </c>
      <c r="H34" s="541">
        <v>48.7</v>
      </c>
      <c r="I34" s="541">
        <v>45.1</v>
      </c>
      <c r="J34" s="541">
        <v>40.4</v>
      </c>
      <c r="K34" s="542" t="s">
        <v>350</v>
      </c>
      <c r="L34" s="363">
        <v>0.39999999999999858</v>
      </c>
    </row>
    <row r="35" spans="1:12" s="368" customFormat="1" ht="11.25" x14ac:dyDescent="0.2">
      <c r="A35" s="369"/>
      <c r="B35" s="370" t="s">
        <v>117</v>
      </c>
      <c r="C35" s="371"/>
      <c r="D35" s="371"/>
      <c r="E35" s="372"/>
      <c r="F35" s="544">
        <v>42.9</v>
      </c>
      <c r="G35" s="544">
        <v>30.5</v>
      </c>
      <c r="H35" s="544">
        <v>47.3</v>
      </c>
      <c r="I35" s="544">
        <v>45.4</v>
      </c>
      <c r="J35" s="545">
        <v>42.6</v>
      </c>
      <c r="K35" s="546" t="s">
        <v>350</v>
      </c>
      <c r="L35" s="373">
        <v>0.29999999999999716</v>
      </c>
    </row>
    <row r="36" spans="1:12" s="368" customFormat="1" ht="15.95" customHeight="1" x14ac:dyDescent="0.2">
      <c r="A36" s="374" t="s">
        <v>351</v>
      </c>
      <c r="B36" s="375"/>
      <c r="C36" s="376"/>
      <c r="D36" s="375"/>
      <c r="E36" s="377"/>
      <c r="F36" s="547">
        <v>42984</v>
      </c>
      <c r="G36" s="547">
        <v>109257</v>
      </c>
      <c r="H36" s="547">
        <v>50256</v>
      </c>
      <c r="I36" s="547">
        <v>40947</v>
      </c>
      <c r="J36" s="547">
        <v>49243</v>
      </c>
      <c r="K36" s="548">
        <v>-6259</v>
      </c>
      <c r="L36" s="379">
        <v>-12.710436001055987</v>
      </c>
    </row>
    <row r="37" spans="1:12" s="368" customFormat="1" ht="15.95" customHeight="1" x14ac:dyDescent="0.2">
      <c r="A37" s="380"/>
      <c r="B37" s="381" t="s">
        <v>113</v>
      </c>
      <c r="C37" s="381" t="s">
        <v>352</v>
      </c>
      <c r="D37" s="381"/>
      <c r="E37" s="382"/>
      <c r="F37" s="547">
        <v>17815</v>
      </c>
      <c r="G37" s="547">
        <v>21978</v>
      </c>
      <c r="H37" s="547">
        <v>24257</v>
      </c>
      <c r="I37" s="547">
        <v>18493</v>
      </c>
      <c r="J37" s="547">
        <v>20191</v>
      </c>
      <c r="K37" s="548">
        <v>-2376</v>
      </c>
      <c r="L37" s="379">
        <v>-11.767619236293399</v>
      </c>
    </row>
    <row r="38" spans="1:12" s="368" customFormat="1" ht="15.95" customHeight="1" x14ac:dyDescent="0.2">
      <c r="A38" s="380"/>
      <c r="B38" s="383" t="s">
        <v>105</v>
      </c>
      <c r="C38" s="383" t="s">
        <v>106</v>
      </c>
      <c r="D38" s="384"/>
      <c r="E38" s="382"/>
      <c r="F38" s="547">
        <v>23661</v>
      </c>
      <c r="G38" s="547">
        <v>76979</v>
      </c>
      <c r="H38" s="547">
        <v>28239</v>
      </c>
      <c r="I38" s="547">
        <v>23505</v>
      </c>
      <c r="J38" s="549">
        <v>28255</v>
      </c>
      <c r="K38" s="548">
        <v>-4594</v>
      </c>
      <c r="L38" s="379">
        <v>-16.259069191293577</v>
      </c>
    </row>
    <row r="39" spans="1:12" s="368" customFormat="1" ht="15.95" customHeight="1" x14ac:dyDescent="0.2">
      <c r="A39" s="380"/>
      <c r="B39" s="384"/>
      <c r="C39" s="381" t="s">
        <v>353</v>
      </c>
      <c r="D39" s="384"/>
      <c r="E39" s="382"/>
      <c r="F39" s="547">
        <v>9648</v>
      </c>
      <c r="G39" s="547">
        <v>12705</v>
      </c>
      <c r="H39" s="547">
        <v>13379</v>
      </c>
      <c r="I39" s="547">
        <v>10399</v>
      </c>
      <c r="J39" s="547">
        <v>11007</v>
      </c>
      <c r="K39" s="548">
        <v>-1359</v>
      </c>
      <c r="L39" s="379">
        <v>-12.346688470973017</v>
      </c>
    </row>
    <row r="40" spans="1:12" s="368" customFormat="1" ht="15.95" customHeight="1" x14ac:dyDescent="0.2">
      <c r="A40" s="380"/>
      <c r="B40" s="383"/>
      <c r="C40" s="383" t="s">
        <v>107</v>
      </c>
      <c r="D40" s="384"/>
      <c r="E40" s="382"/>
      <c r="F40" s="547">
        <v>19323</v>
      </c>
      <c r="G40" s="547">
        <v>32278</v>
      </c>
      <c r="H40" s="547">
        <v>22017</v>
      </c>
      <c r="I40" s="547">
        <v>17442</v>
      </c>
      <c r="J40" s="547">
        <v>20988</v>
      </c>
      <c r="K40" s="548">
        <v>-1665</v>
      </c>
      <c r="L40" s="379">
        <v>-7.933104631217839</v>
      </c>
    </row>
    <row r="41" spans="1:12" s="368" customFormat="1" ht="24" customHeight="1" x14ac:dyDescent="0.2">
      <c r="A41" s="380"/>
      <c r="B41" s="384"/>
      <c r="C41" s="381" t="s">
        <v>353</v>
      </c>
      <c r="D41" s="384"/>
      <c r="E41" s="382"/>
      <c r="F41" s="547">
        <v>8167</v>
      </c>
      <c r="G41" s="547">
        <v>9273</v>
      </c>
      <c r="H41" s="547">
        <v>10878</v>
      </c>
      <c r="I41" s="547">
        <v>8094</v>
      </c>
      <c r="J41" s="549">
        <v>9184</v>
      </c>
      <c r="K41" s="548">
        <v>-1017</v>
      </c>
      <c r="L41" s="379">
        <v>-11.073606271777004</v>
      </c>
    </row>
    <row r="42" spans="1:12" s="110" customFormat="1" ht="15" customHeight="1" x14ac:dyDescent="0.2">
      <c r="A42" s="380"/>
      <c r="B42" s="383" t="s">
        <v>113</v>
      </c>
      <c r="C42" s="383" t="s">
        <v>354</v>
      </c>
      <c r="D42" s="384"/>
      <c r="E42" s="382"/>
      <c r="F42" s="547">
        <v>9776</v>
      </c>
      <c r="G42" s="547">
        <v>12579</v>
      </c>
      <c r="H42" s="547">
        <v>15278</v>
      </c>
      <c r="I42" s="547">
        <v>9691</v>
      </c>
      <c r="J42" s="547">
        <v>10703</v>
      </c>
      <c r="K42" s="548">
        <v>-927</v>
      </c>
      <c r="L42" s="379">
        <v>-8.6611230496122591</v>
      </c>
    </row>
    <row r="43" spans="1:12" s="110" customFormat="1" ht="15" customHeight="1" x14ac:dyDescent="0.2">
      <c r="A43" s="380"/>
      <c r="B43" s="384"/>
      <c r="C43" s="381" t="s">
        <v>353</v>
      </c>
      <c r="D43" s="384"/>
      <c r="E43" s="382"/>
      <c r="F43" s="547">
        <v>5650</v>
      </c>
      <c r="G43" s="547">
        <v>7152</v>
      </c>
      <c r="H43" s="547">
        <v>10239</v>
      </c>
      <c r="I43" s="547">
        <v>6508</v>
      </c>
      <c r="J43" s="547">
        <v>6446</v>
      </c>
      <c r="K43" s="548">
        <v>-796</v>
      </c>
      <c r="L43" s="379">
        <v>-12.348743406763884</v>
      </c>
    </row>
    <row r="44" spans="1:12" s="110" customFormat="1" ht="15" customHeight="1" x14ac:dyDescent="0.2">
      <c r="A44" s="380"/>
      <c r="B44" s="383"/>
      <c r="C44" s="365" t="s">
        <v>109</v>
      </c>
      <c r="D44" s="384"/>
      <c r="E44" s="382"/>
      <c r="F44" s="547">
        <v>29499</v>
      </c>
      <c r="G44" s="547">
        <v>76670</v>
      </c>
      <c r="H44" s="547">
        <v>31207</v>
      </c>
      <c r="I44" s="547">
        <v>28132</v>
      </c>
      <c r="J44" s="549">
        <v>34656</v>
      </c>
      <c r="K44" s="548">
        <v>-5157</v>
      </c>
      <c r="L44" s="379">
        <v>-14.880540166204986</v>
      </c>
    </row>
    <row r="45" spans="1:12" s="110" customFormat="1" ht="15" customHeight="1" x14ac:dyDescent="0.2">
      <c r="A45" s="380"/>
      <c r="B45" s="384"/>
      <c r="C45" s="381" t="s">
        <v>353</v>
      </c>
      <c r="D45" s="384"/>
      <c r="E45" s="382"/>
      <c r="F45" s="547">
        <v>10782</v>
      </c>
      <c r="G45" s="547">
        <v>13368</v>
      </c>
      <c r="H45" s="547">
        <v>12527</v>
      </c>
      <c r="I45" s="547">
        <v>10776</v>
      </c>
      <c r="J45" s="547">
        <v>12351</v>
      </c>
      <c r="K45" s="548">
        <v>-1569</v>
      </c>
      <c r="L45" s="379">
        <v>-12.7034248239009</v>
      </c>
    </row>
    <row r="46" spans="1:12" s="110" customFormat="1" ht="15" customHeight="1" x14ac:dyDescent="0.2">
      <c r="A46" s="380"/>
      <c r="B46" s="383"/>
      <c r="C46" s="365" t="s">
        <v>110</v>
      </c>
      <c r="D46" s="384"/>
      <c r="E46" s="382"/>
      <c r="F46" s="547">
        <v>3254</v>
      </c>
      <c r="G46" s="547">
        <v>19389</v>
      </c>
      <c r="H46" s="547">
        <v>3266</v>
      </c>
      <c r="I46" s="547">
        <v>2724</v>
      </c>
      <c r="J46" s="547">
        <v>3346</v>
      </c>
      <c r="K46" s="548">
        <v>-92</v>
      </c>
      <c r="L46" s="379">
        <v>-2.7495517035265991</v>
      </c>
    </row>
    <row r="47" spans="1:12" s="110" customFormat="1" ht="15" customHeight="1" x14ac:dyDescent="0.2">
      <c r="A47" s="380"/>
      <c r="B47" s="384"/>
      <c r="C47" s="381" t="s">
        <v>353</v>
      </c>
      <c r="D47" s="384"/>
      <c r="E47" s="382"/>
      <c r="F47" s="547">
        <v>1136</v>
      </c>
      <c r="G47" s="547">
        <v>1165</v>
      </c>
      <c r="H47" s="547">
        <v>1186</v>
      </c>
      <c r="I47" s="547">
        <v>966</v>
      </c>
      <c r="J47" s="549">
        <v>1090</v>
      </c>
      <c r="K47" s="548">
        <v>46</v>
      </c>
      <c r="L47" s="379">
        <v>4.2201834862385317</v>
      </c>
    </row>
    <row r="48" spans="1:12" s="110" customFormat="1" ht="15" customHeight="1" x14ac:dyDescent="0.2">
      <c r="A48" s="380"/>
      <c r="B48" s="384"/>
      <c r="C48" s="365" t="s">
        <v>111</v>
      </c>
      <c r="D48" s="385"/>
      <c r="E48" s="386"/>
      <c r="F48" s="547">
        <v>455</v>
      </c>
      <c r="G48" s="547">
        <v>619</v>
      </c>
      <c r="H48" s="547">
        <v>505</v>
      </c>
      <c r="I48" s="547">
        <v>400</v>
      </c>
      <c r="J48" s="547">
        <v>538</v>
      </c>
      <c r="K48" s="548">
        <v>-83</v>
      </c>
      <c r="L48" s="379">
        <v>-15.427509293680297</v>
      </c>
    </row>
    <row r="49" spans="1:12" s="110" customFormat="1" ht="15" customHeight="1" x14ac:dyDescent="0.2">
      <c r="A49" s="380"/>
      <c r="B49" s="384"/>
      <c r="C49" s="381" t="s">
        <v>353</v>
      </c>
      <c r="D49" s="384"/>
      <c r="E49" s="382"/>
      <c r="F49" s="547">
        <v>247</v>
      </c>
      <c r="G49" s="547">
        <v>293</v>
      </c>
      <c r="H49" s="547">
        <v>305</v>
      </c>
      <c r="I49" s="547">
        <v>243</v>
      </c>
      <c r="J49" s="547">
        <v>304</v>
      </c>
      <c r="K49" s="548">
        <v>-57</v>
      </c>
      <c r="L49" s="379">
        <v>-18.75</v>
      </c>
    </row>
    <row r="50" spans="1:12" s="110" customFormat="1" ht="15" customHeight="1" x14ac:dyDescent="0.2">
      <c r="A50" s="380"/>
      <c r="B50" s="383" t="s">
        <v>113</v>
      </c>
      <c r="C50" s="381" t="s">
        <v>181</v>
      </c>
      <c r="D50" s="384"/>
      <c r="E50" s="382"/>
      <c r="F50" s="547">
        <v>28899</v>
      </c>
      <c r="G50" s="547">
        <v>89259</v>
      </c>
      <c r="H50" s="547">
        <v>35659</v>
      </c>
      <c r="I50" s="547">
        <v>28146</v>
      </c>
      <c r="J50" s="549">
        <v>34357</v>
      </c>
      <c r="K50" s="548">
        <v>-5458</v>
      </c>
      <c r="L50" s="379">
        <v>-15.886136740693308</v>
      </c>
    </row>
    <row r="51" spans="1:12" s="110" customFormat="1" ht="15" customHeight="1" x14ac:dyDescent="0.2">
      <c r="A51" s="380"/>
      <c r="B51" s="384"/>
      <c r="C51" s="381" t="s">
        <v>353</v>
      </c>
      <c r="D51" s="384"/>
      <c r="E51" s="382"/>
      <c r="F51" s="547">
        <v>10819</v>
      </c>
      <c r="G51" s="547">
        <v>12854</v>
      </c>
      <c r="H51" s="547">
        <v>16590</v>
      </c>
      <c r="I51" s="547">
        <v>11711</v>
      </c>
      <c r="J51" s="547">
        <v>12403</v>
      </c>
      <c r="K51" s="548">
        <v>-1584</v>
      </c>
      <c r="L51" s="379">
        <v>-12.771103765218092</v>
      </c>
    </row>
    <row r="52" spans="1:12" s="110" customFormat="1" ht="15" customHeight="1" x14ac:dyDescent="0.2">
      <c r="A52" s="380"/>
      <c r="B52" s="383"/>
      <c r="C52" s="381" t="s">
        <v>182</v>
      </c>
      <c r="D52" s="384"/>
      <c r="E52" s="382"/>
      <c r="F52" s="547">
        <v>14085</v>
      </c>
      <c r="G52" s="547">
        <v>19998</v>
      </c>
      <c r="H52" s="547">
        <v>14597</v>
      </c>
      <c r="I52" s="547">
        <v>12801</v>
      </c>
      <c r="J52" s="547">
        <v>14886</v>
      </c>
      <c r="K52" s="548">
        <v>-801</v>
      </c>
      <c r="L52" s="379">
        <v>-5.3808948004836763</v>
      </c>
    </row>
    <row r="53" spans="1:12" s="269" customFormat="1" ht="11.25" customHeight="1" x14ac:dyDescent="0.2">
      <c r="A53" s="380"/>
      <c r="B53" s="384"/>
      <c r="C53" s="381" t="s">
        <v>353</v>
      </c>
      <c r="D53" s="384"/>
      <c r="E53" s="382"/>
      <c r="F53" s="547">
        <v>6996</v>
      </c>
      <c r="G53" s="547">
        <v>9124</v>
      </c>
      <c r="H53" s="547">
        <v>7667</v>
      </c>
      <c r="I53" s="547">
        <v>6782</v>
      </c>
      <c r="J53" s="549">
        <v>7788</v>
      </c>
      <c r="K53" s="548">
        <v>-792</v>
      </c>
      <c r="L53" s="379">
        <v>-10.169491525423728</v>
      </c>
    </row>
    <row r="54" spans="1:12" s="151" customFormat="1" ht="12.75" customHeight="1" x14ac:dyDescent="0.2">
      <c r="A54" s="380"/>
      <c r="B54" s="383" t="s">
        <v>113</v>
      </c>
      <c r="C54" s="383" t="s">
        <v>116</v>
      </c>
      <c r="D54" s="384"/>
      <c r="E54" s="382"/>
      <c r="F54" s="547">
        <v>29690</v>
      </c>
      <c r="G54" s="547">
        <v>88865</v>
      </c>
      <c r="H54" s="547">
        <v>35403</v>
      </c>
      <c r="I54" s="547">
        <v>27825</v>
      </c>
      <c r="J54" s="547">
        <v>35003</v>
      </c>
      <c r="K54" s="548">
        <v>-5313</v>
      </c>
      <c r="L54" s="379">
        <v>-15.178698968659829</v>
      </c>
    </row>
    <row r="55" spans="1:12" ht="11.25" x14ac:dyDescent="0.2">
      <c r="A55" s="380"/>
      <c r="B55" s="384"/>
      <c r="C55" s="381" t="s">
        <v>353</v>
      </c>
      <c r="D55" s="384"/>
      <c r="E55" s="382"/>
      <c r="F55" s="547">
        <v>12118</v>
      </c>
      <c r="G55" s="547">
        <v>15751</v>
      </c>
      <c r="H55" s="547">
        <v>17239</v>
      </c>
      <c r="I55" s="547">
        <v>12543</v>
      </c>
      <c r="J55" s="547">
        <v>14127</v>
      </c>
      <c r="K55" s="548">
        <v>-2009</v>
      </c>
      <c r="L55" s="379">
        <v>-14.220995257308699</v>
      </c>
    </row>
    <row r="56" spans="1:12" ht="14.25" customHeight="1" x14ac:dyDescent="0.2">
      <c r="A56" s="380"/>
      <c r="B56" s="384"/>
      <c r="C56" s="383" t="s">
        <v>117</v>
      </c>
      <c r="D56" s="384"/>
      <c r="E56" s="382"/>
      <c r="F56" s="547">
        <v>13250</v>
      </c>
      <c r="G56" s="547">
        <v>20350</v>
      </c>
      <c r="H56" s="547">
        <v>14823</v>
      </c>
      <c r="I56" s="547">
        <v>13094</v>
      </c>
      <c r="J56" s="547">
        <v>14210</v>
      </c>
      <c r="K56" s="548">
        <v>-960</v>
      </c>
      <c r="L56" s="379">
        <v>-6.7558057705840957</v>
      </c>
    </row>
    <row r="57" spans="1:12" ht="18.75" customHeight="1" x14ac:dyDescent="0.2">
      <c r="A57" s="387"/>
      <c r="B57" s="388"/>
      <c r="C57" s="389" t="s">
        <v>353</v>
      </c>
      <c r="D57" s="388"/>
      <c r="E57" s="390"/>
      <c r="F57" s="550">
        <v>5687</v>
      </c>
      <c r="G57" s="551">
        <v>6216</v>
      </c>
      <c r="H57" s="551">
        <v>7012</v>
      </c>
      <c r="I57" s="551">
        <v>5941</v>
      </c>
      <c r="J57" s="551">
        <v>6056</v>
      </c>
      <c r="K57" s="552">
        <f t="shared" ref="K57" si="0">IF(OR(F57=".",J57=".")=TRUE,".",IF(OR(F57="*",J57="*")=TRUE,"*",IF(AND(F57="-",J57="-")=TRUE,"-",IF(AND(ISNUMBER(J57),ISNUMBER(F57))=TRUE,IF(F57-J57=0,0,F57-J57),IF(ISNUMBER(F57)=TRUE,F57,-J57)))))</f>
        <v>-369</v>
      </c>
      <c r="L57" s="391">
        <f t="shared" ref="L57" si="1">IF(K57 =".",".",IF(K57 ="*","*",IF(K57="-","-",IF(K57=0,0,IF(OR(J57="-",J57=".",F57="-",F57=".")=TRUE,"X",IF(J57=0,"0,0",IF(ABS(K57*100/J57)&gt;250,".X",(K57*100/J57))))))))</f>
        <v>-6.0931307793923386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44287</v>
      </c>
      <c r="E11" s="114">
        <v>113813</v>
      </c>
      <c r="F11" s="114">
        <v>61852</v>
      </c>
      <c r="G11" s="114">
        <v>42143</v>
      </c>
      <c r="H11" s="140">
        <v>50927</v>
      </c>
      <c r="I11" s="115">
        <v>-6640</v>
      </c>
      <c r="J11" s="116">
        <v>-13.038270465568363</v>
      </c>
    </row>
    <row r="12" spans="1:15" s="110" customFormat="1" ht="24.95" customHeight="1" x14ac:dyDescent="0.2">
      <c r="A12" s="193" t="s">
        <v>132</v>
      </c>
      <c r="B12" s="194" t="s">
        <v>133</v>
      </c>
      <c r="C12" s="113">
        <v>0.22579989613204779</v>
      </c>
      <c r="D12" s="115">
        <v>100</v>
      </c>
      <c r="E12" s="114">
        <v>55</v>
      </c>
      <c r="F12" s="114">
        <v>178</v>
      </c>
      <c r="G12" s="114">
        <v>145</v>
      </c>
      <c r="H12" s="140">
        <v>93</v>
      </c>
      <c r="I12" s="115">
        <v>7</v>
      </c>
      <c r="J12" s="116">
        <v>7.5268817204301079</v>
      </c>
    </row>
    <row r="13" spans="1:15" s="110" customFormat="1" ht="24.95" customHeight="1" x14ac:dyDescent="0.2">
      <c r="A13" s="193" t="s">
        <v>134</v>
      </c>
      <c r="B13" s="199" t="s">
        <v>214</v>
      </c>
      <c r="C13" s="113">
        <v>0.8715875990697044</v>
      </c>
      <c r="D13" s="115">
        <v>386</v>
      </c>
      <c r="E13" s="114">
        <v>357</v>
      </c>
      <c r="F13" s="114">
        <v>631</v>
      </c>
      <c r="G13" s="114">
        <v>294</v>
      </c>
      <c r="H13" s="140">
        <v>443</v>
      </c>
      <c r="I13" s="115">
        <v>-57</v>
      </c>
      <c r="J13" s="116">
        <v>-12.866817155756207</v>
      </c>
    </row>
    <row r="14" spans="1:15" s="287" customFormat="1" ht="24.95" customHeight="1" x14ac:dyDescent="0.2">
      <c r="A14" s="193" t="s">
        <v>215</v>
      </c>
      <c r="B14" s="199" t="s">
        <v>137</v>
      </c>
      <c r="C14" s="113">
        <v>12.139002416058888</v>
      </c>
      <c r="D14" s="115">
        <v>5376</v>
      </c>
      <c r="E14" s="114">
        <v>68640</v>
      </c>
      <c r="F14" s="114">
        <v>9933</v>
      </c>
      <c r="G14" s="114">
        <v>6240</v>
      </c>
      <c r="H14" s="140">
        <v>8316</v>
      </c>
      <c r="I14" s="115">
        <v>-2940</v>
      </c>
      <c r="J14" s="116">
        <v>-35.353535353535356</v>
      </c>
      <c r="K14" s="110"/>
      <c r="L14" s="110"/>
      <c r="M14" s="110"/>
      <c r="N14" s="110"/>
      <c r="O14" s="110"/>
    </row>
    <row r="15" spans="1:15" s="110" customFormat="1" ht="24.95" customHeight="1" x14ac:dyDescent="0.2">
      <c r="A15" s="193" t="s">
        <v>216</v>
      </c>
      <c r="B15" s="199" t="s">
        <v>217</v>
      </c>
      <c r="C15" s="113">
        <v>1.0657755097432655</v>
      </c>
      <c r="D15" s="115">
        <v>472</v>
      </c>
      <c r="E15" s="114">
        <v>419</v>
      </c>
      <c r="F15" s="114">
        <v>595</v>
      </c>
      <c r="G15" s="114">
        <v>371</v>
      </c>
      <c r="H15" s="140">
        <v>621</v>
      </c>
      <c r="I15" s="115">
        <v>-149</v>
      </c>
      <c r="J15" s="116">
        <v>-23.993558776167472</v>
      </c>
    </row>
    <row r="16" spans="1:15" s="287" customFormat="1" ht="24.95" customHeight="1" x14ac:dyDescent="0.2">
      <c r="A16" s="193" t="s">
        <v>218</v>
      </c>
      <c r="B16" s="199" t="s">
        <v>141</v>
      </c>
      <c r="C16" s="113">
        <v>10.58324113170908</v>
      </c>
      <c r="D16" s="115">
        <v>4687</v>
      </c>
      <c r="E16" s="114">
        <v>68068</v>
      </c>
      <c r="F16" s="114">
        <v>8989</v>
      </c>
      <c r="G16" s="114">
        <v>5679</v>
      </c>
      <c r="H16" s="140">
        <v>7396</v>
      </c>
      <c r="I16" s="115">
        <v>-2709</v>
      </c>
      <c r="J16" s="116">
        <v>-36.627906976744185</v>
      </c>
      <c r="K16" s="110"/>
      <c r="L16" s="110"/>
      <c r="M16" s="110"/>
      <c r="N16" s="110"/>
      <c r="O16" s="110"/>
    </row>
    <row r="17" spans="1:15" s="110" customFormat="1" ht="24.95" customHeight="1" x14ac:dyDescent="0.2">
      <c r="A17" s="193" t="s">
        <v>142</v>
      </c>
      <c r="B17" s="199" t="s">
        <v>220</v>
      </c>
      <c r="C17" s="113">
        <v>0.48998577460654369</v>
      </c>
      <c r="D17" s="115">
        <v>217</v>
      </c>
      <c r="E17" s="114">
        <v>153</v>
      </c>
      <c r="F17" s="114">
        <v>349</v>
      </c>
      <c r="G17" s="114">
        <v>190</v>
      </c>
      <c r="H17" s="140">
        <v>299</v>
      </c>
      <c r="I17" s="115">
        <v>-82</v>
      </c>
      <c r="J17" s="116">
        <v>-27.4247491638796</v>
      </c>
    </row>
    <row r="18" spans="1:15" s="287" customFormat="1" ht="24.95" customHeight="1" x14ac:dyDescent="0.2">
      <c r="A18" s="201" t="s">
        <v>144</v>
      </c>
      <c r="B18" s="202" t="s">
        <v>145</v>
      </c>
      <c r="C18" s="113">
        <v>5.4959694718540426</v>
      </c>
      <c r="D18" s="115">
        <v>2434</v>
      </c>
      <c r="E18" s="114">
        <v>1550</v>
      </c>
      <c r="F18" s="114">
        <v>2655</v>
      </c>
      <c r="G18" s="114">
        <v>1718</v>
      </c>
      <c r="H18" s="140">
        <v>2194</v>
      </c>
      <c r="I18" s="115">
        <v>240</v>
      </c>
      <c r="J18" s="116">
        <v>10.938924339106654</v>
      </c>
      <c r="K18" s="110"/>
      <c r="L18" s="110"/>
      <c r="M18" s="110"/>
      <c r="N18" s="110"/>
      <c r="O18" s="110"/>
    </row>
    <row r="19" spans="1:15" s="110" customFormat="1" ht="24.95" customHeight="1" x14ac:dyDescent="0.2">
      <c r="A19" s="193" t="s">
        <v>146</v>
      </c>
      <c r="B19" s="199" t="s">
        <v>147</v>
      </c>
      <c r="C19" s="113">
        <v>11.14999887100052</v>
      </c>
      <c r="D19" s="115">
        <v>4938</v>
      </c>
      <c r="E19" s="114">
        <v>11822</v>
      </c>
      <c r="F19" s="114">
        <v>6908</v>
      </c>
      <c r="G19" s="114">
        <v>4312</v>
      </c>
      <c r="H19" s="140">
        <v>5045</v>
      </c>
      <c r="I19" s="115">
        <v>-107</v>
      </c>
      <c r="J19" s="116">
        <v>-2.1209117938553024</v>
      </c>
    </row>
    <row r="20" spans="1:15" s="287" customFormat="1" ht="24.95" customHeight="1" x14ac:dyDescent="0.2">
      <c r="A20" s="193" t="s">
        <v>148</v>
      </c>
      <c r="B20" s="199" t="s">
        <v>149</v>
      </c>
      <c r="C20" s="113">
        <v>3.2786144918373337</v>
      </c>
      <c r="D20" s="115">
        <v>1452</v>
      </c>
      <c r="E20" s="114">
        <v>1506</v>
      </c>
      <c r="F20" s="114">
        <v>2140</v>
      </c>
      <c r="G20" s="114">
        <v>1402</v>
      </c>
      <c r="H20" s="140">
        <v>1487</v>
      </c>
      <c r="I20" s="115">
        <v>-35</v>
      </c>
      <c r="J20" s="116">
        <v>-2.3537323470073974</v>
      </c>
      <c r="K20" s="110"/>
      <c r="L20" s="110"/>
      <c r="M20" s="110"/>
      <c r="N20" s="110"/>
      <c r="O20" s="110"/>
    </row>
    <row r="21" spans="1:15" s="110" customFormat="1" ht="24.95" customHeight="1" x14ac:dyDescent="0.2">
      <c r="A21" s="201" t="s">
        <v>150</v>
      </c>
      <c r="B21" s="202" t="s">
        <v>151</v>
      </c>
      <c r="C21" s="113">
        <v>6.1553051685596225</v>
      </c>
      <c r="D21" s="115">
        <v>2726</v>
      </c>
      <c r="E21" s="114">
        <v>2758</v>
      </c>
      <c r="F21" s="114">
        <v>3415</v>
      </c>
      <c r="G21" s="114">
        <v>3098</v>
      </c>
      <c r="H21" s="140">
        <v>2864</v>
      </c>
      <c r="I21" s="115">
        <v>-138</v>
      </c>
      <c r="J21" s="116">
        <v>-4.8184357541899443</v>
      </c>
    </row>
    <row r="22" spans="1:15" s="110" customFormat="1" ht="24.95" customHeight="1" x14ac:dyDescent="0.2">
      <c r="A22" s="201" t="s">
        <v>152</v>
      </c>
      <c r="B22" s="199" t="s">
        <v>153</v>
      </c>
      <c r="C22" s="113">
        <v>7.7471944362905596</v>
      </c>
      <c r="D22" s="115">
        <v>3431</v>
      </c>
      <c r="E22" s="114">
        <v>3452</v>
      </c>
      <c r="F22" s="114">
        <v>4068</v>
      </c>
      <c r="G22" s="114">
        <v>3300</v>
      </c>
      <c r="H22" s="140">
        <v>4075</v>
      </c>
      <c r="I22" s="115">
        <v>-644</v>
      </c>
      <c r="J22" s="116">
        <v>-15.803680981595091</v>
      </c>
    </row>
    <row r="23" spans="1:15" s="110" customFormat="1" ht="24.95" customHeight="1" x14ac:dyDescent="0.2">
      <c r="A23" s="193" t="s">
        <v>154</v>
      </c>
      <c r="B23" s="199" t="s">
        <v>155</v>
      </c>
      <c r="C23" s="113">
        <v>3.1544245489647076</v>
      </c>
      <c r="D23" s="115">
        <v>1397</v>
      </c>
      <c r="E23" s="114">
        <v>956</v>
      </c>
      <c r="F23" s="114">
        <v>1485</v>
      </c>
      <c r="G23" s="114">
        <v>747</v>
      </c>
      <c r="H23" s="140">
        <v>1107</v>
      </c>
      <c r="I23" s="115">
        <v>290</v>
      </c>
      <c r="J23" s="116">
        <v>26.196928635953025</v>
      </c>
    </row>
    <row r="24" spans="1:15" s="110" customFormat="1" ht="24.95" customHeight="1" x14ac:dyDescent="0.2">
      <c r="A24" s="193" t="s">
        <v>156</v>
      </c>
      <c r="B24" s="199" t="s">
        <v>221</v>
      </c>
      <c r="C24" s="113">
        <v>13.448641813624766</v>
      </c>
      <c r="D24" s="115">
        <v>5956</v>
      </c>
      <c r="E24" s="114">
        <v>6693</v>
      </c>
      <c r="F24" s="114">
        <v>7593</v>
      </c>
      <c r="G24" s="114">
        <v>6542</v>
      </c>
      <c r="H24" s="140">
        <v>8423</v>
      </c>
      <c r="I24" s="115">
        <v>-2467</v>
      </c>
      <c r="J24" s="116">
        <v>-29.288851952985873</v>
      </c>
    </row>
    <row r="25" spans="1:15" s="110" customFormat="1" ht="24.95" customHeight="1" x14ac:dyDescent="0.2">
      <c r="A25" s="193" t="s">
        <v>222</v>
      </c>
      <c r="B25" s="204" t="s">
        <v>159</v>
      </c>
      <c r="C25" s="113">
        <v>6.2546571228577239</v>
      </c>
      <c r="D25" s="115">
        <v>2770</v>
      </c>
      <c r="E25" s="114">
        <v>2529</v>
      </c>
      <c r="F25" s="114">
        <v>3649</v>
      </c>
      <c r="G25" s="114">
        <v>2826</v>
      </c>
      <c r="H25" s="140">
        <v>3256</v>
      </c>
      <c r="I25" s="115">
        <v>-486</v>
      </c>
      <c r="J25" s="116">
        <v>-14.926289926289927</v>
      </c>
    </row>
    <row r="26" spans="1:15" s="110" customFormat="1" ht="24.95" customHeight="1" x14ac:dyDescent="0.2">
      <c r="A26" s="201">
        <v>782.78300000000002</v>
      </c>
      <c r="B26" s="203" t="s">
        <v>160</v>
      </c>
      <c r="C26" s="113">
        <v>8.3681441506536913</v>
      </c>
      <c r="D26" s="115">
        <v>3706</v>
      </c>
      <c r="E26" s="114">
        <v>3086</v>
      </c>
      <c r="F26" s="114">
        <v>4252</v>
      </c>
      <c r="G26" s="114">
        <v>3818</v>
      </c>
      <c r="H26" s="140">
        <v>3969</v>
      </c>
      <c r="I26" s="115">
        <v>-263</v>
      </c>
      <c r="J26" s="116">
        <v>-6.6263542454018642</v>
      </c>
    </row>
    <row r="27" spans="1:15" s="110" customFormat="1" ht="24.95" customHeight="1" x14ac:dyDescent="0.2">
      <c r="A27" s="193" t="s">
        <v>161</v>
      </c>
      <c r="B27" s="199" t="s">
        <v>162</v>
      </c>
      <c r="C27" s="113">
        <v>2.9286246528326596</v>
      </c>
      <c r="D27" s="115">
        <v>1297</v>
      </c>
      <c r="E27" s="114">
        <v>1242</v>
      </c>
      <c r="F27" s="114">
        <v>2219</v>
      </c>
      <c r="G27" s="114">
        <v>1098</v>
      </c>
      <c r="H27" s="140">
        <v>1330</v>
      </c>
      <c r="I27" s="115">
        <v>-33</v>
      </c>
      <c r="J27" s="116">
        <v>-2.481203007518797</v>
      </c>
    </row>
    <row r="28" spans="1:15" s="110" customFormat="1" ht="24.95" customHeight="1" x14ac:dyDescent="0.2">
      <c r="A28" s="193" t="s">
        <v>163</v>
      </c>
      <c r="B28" s="199" t="s">
        <v>164</v>
      </c>
      <c r="C28" s="113">
        <v>3.1160385666222594</v>
      </c>
      <c r="D28" s="115">
        <v>1380</v>
      </c>
      <c r="E28" s="114">
        <v>1528</v>
      </c>
      <c r="F28" s="114">
        <v>2443</v>
      </c>
      <c r="G28" s="114">
        <v>1161</v>
      </c>
      <c r="H28" s="140">
        <v>1392</v>
      </c>
      <c r="I28" s="115">
        <v>-12</v>
      </c>
      <c r="J28" s="116">
        <v>-0.86206896551724133</v>
      </c>
    </row>
    <row r="29" spans="1:15" s="110" customFormat="1" ht="24.95" customHeight="1" x14ac:dyDescent="0.2">
      <c r="A29" s="193">
        <v>86</v>
      </c>
      <c r="B29" s="199" t="s">
        <v>165</v>
      </c>
      <c r="C29" s="113">
        <v>4.5137399236796352</v>
      </c>
      <c r="D29" s="115">
        <v>1999</v>
      </c>
      <c r="E29" s="114">
        <v>2259</v>
      </c>
      <c r="F29" s="114">
        <v>2220</v>
      </c>
      <c r="G29" s="114">
        <v>1646</v>
      </c>
      <c r="H29" s="140">
        <v>2044</v>
      </c>
      <c r="I29" s="115">
        <v>-45</v>
      </c>
      <c r="J29" s="116">
        <v>-2.2015655577299413</v>
      </c>
    </row>
    <row r="30" spans="1:15" s="110" customFormat="1" ht="24.95" customHeight="1" x14ac:dyDescent="0.2">
      <c r="A30" s="193">
        <v>87.88</v>
      </c>
      <c r="B30" s="204" t="s">
        <v>166</v>
      </c>
      <c r="C30" s="113">
        <v>4.8953417481427959</v>
      </c>
      <c r="D30" s="115">
        <v>2168</v>
      </c>
      <c r="E30" s="114">
        <v>2792</v>
      </c>
      <c r="F30" s="114">
        <v>4689</v>
      </c>
      <c r="G30" s="114">
        <v>1967</v>
      </c>
      <c r="H30" s="140">
        <v>2283</v>
      </c>
      <c r="I30" s="115">
        <v>-115</v>
      </c>
      <c r="J30" s="116">
        <v>-5.037231712658782</v>
      </c>
    </row>
    <row r="31" spans="1:15" s="110" customFormat="1" ht="24.95" customHeight="1" x14ac:dyDescent="0.2">
      <c r="A31" s="193" t="s">
        <v>167</v>
      </c>
      <c r="B31" s="199" t="s">
        <v>168</v>
      </c>
      <c r="C31" s="113">
        <v>6.2501411249350829</v>
      </c>
      <c r="D31" s="115">
        <v>2768</v>
      </c>
      <c r="E31" s="114">
        <v>2587</v>
      </c>
      <c r="F31" s="114">
        <v>3374</v>
      </c>
      <c r="G31" s="114">
        <v>1829</v>
      </c>
      <c r="H31" s="140">
        <v>2605</v>
      </c>
      <c r="I31" s="115">
        <v>163</v>
      </c>
      <c r="J31" s="116">
        <v>6.2571976967370437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0.22579989613204779</v>
      </c>
      <c r="D34" s="115">
        <v>100</v>
      </c>
      <c r="E34" s="114">
        <v>55</v>
      </c>
      <c r="F34" s="114">
        <v>178</v>
      </c>
      <c r="G34" s="114">
        <v>145</v>
      </c>
      <c r="H34" s="140">
        <v>93</v>
      </c>
      <c r="I34" s="115">
        <v>7</v>
      </c>
      <c r="J34" s="116">
        <v>7.5268817204301079</v>
      </c>
    </row>
    <row r="35" spans="1:10" s="110" customFormat="1" ht="24.95" customHeight="1" x14ac:dyDescent="0.2">
      <c r="A35" s="292" t="s">
        <v>171</v>
      </c>
      <c r="B35" s="293" t="s">
        <v>172</v>
      </c>
      <c r="C35" s="113">
        <v>18.506559486982635</v>
      </c>
      <c r="D35" s="115">
        <v>8196</v>
      </c>
      <c r="E35" s="114">
        <v>70547</v>
      </c>
      <c r="F35" s="114">
        <v>13219</v>
      </c>
      <c r="G35" s="114">
        <v>8252</v>
      </c>
      <c r="H35" s="140">
        <v>10953</v>
      </c>
      <c r="I35" s="115">
        <v>-2757</v>
      </c>
      <c r="J35" s="116">
        <v>-25.171185976444811</v>
      </c>
    </row>
    <row r="36" spans="1:10" s="110" customFormat="1" ht="24.95" customHeight="1" x14ac:dyDescent="0.2">
      <c r="A36" s="294" t="s">
        <v>173</v>
      </c>
      <c r="B36" s="295" t="s">
        <v>174</v>
      </c>
      <c r="C36" s="125">
        <v>81.260866620001352</v>
      </c>
      <c r="D36" s="143">
        <v>35988</v>
      </c>
      <c r="E36" s="144">
        <v>43210</v>
      </c>
      <c r="F36" s="144">
        <v>48455</v>
      </c>
      <c r="G36" s="144">
        <v>33746</v>
      </c>
      <c r="H36" s="145">
        <v>39880</v>
      </c>
      <c r="I36" s="143">
        <v>-3892</v>
      </c>
      <c r="J36" s="146">
        <v>-9.7592778335005015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44287</v>
      </c>
      <c r="F11" s="264">
        <v>113813</v>
      </c>
      <c r="G11" s="264">
        <v>61852</v>
      </c>
      <c r="H11" s="264">
        <v>42143</v>
      </c>
      <c r="I11" s="265">
        <v>50927</v>
      </c>
      <c r="J11" s="263">
        <v>-6640</v>
      </c>
      <c r="K11" s="266">
        <v>-13.038270465568363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20.428116603066364</v>
      </c>
      <c r="E13" s="115">
        <v>9047</v>
      </c>
      <c r="F13" s="114">
        <v>16379</v>
      </c>
      <c r="G13" s="114">
        <v>14483</v>
      </c>
      <c r="H13" s="114">
        <v>10238</v>
      </c>
      <c r="I13" s="140">
        <v>10008</v>
      </c>
      <c r="J13" s="115">
        <v>-961</v>
      </c>
      <c r="K13" s="116">
        <v>-9.6023181454836131</v>
      </c>
    </row>
    <row r="14" spans="1:15" ht="15.95" customHeight="1" x14ac:dyDescent="0.2">
      <c r="A14" s="306" t="s">
        <v>230</v>
      </c>
      <c r="B14" s="307"/>
      <c r="C14" s="308"/>
      <c r="D14" s="113">
        <v>48.199245828346918</v>
      </c>
      <c r="E14" s="115">
        <v>21346</v>
      </c>
      <c r="F14" s="114">
        <v>50255</v>
      </c>
      <c r="G14" s="114">
        <v>31622</v>
      </c>
      <c r="H14" s="114">
        <v>18861</v>
      </c>
      <c r="I14" s="140">
        <v>23562</v>
      </c>
      <c r="J14" s="115">
        <v>-2216</v>
      </c>
      <c r="K14" s="116">
        <v>-9.4049741108564646</v>
      </c>
    </row>
    <row r="15" spans="1:15" ht="15.95" customHeight="1" x14ac:dyDescent="0.2">
      <c r="A15" s="306" t="s">
        <v>231</v>
      </c>
      <c r="B15" s="307"/>
      <c r="C15" s="308"/>
      <c r="D15" s="113">
        <v>13.071555987084245</v>
      </c>
      <c r="E15" s="115">
        <v>5789</v>
      </c>
      <c r="F15" s="114">
        <v>24467</v>
      </c>
      <c r="G15" s="114">
        <v>6611</v>
      </c>
      <c r="H15" s="114">
        <v>5512</v>
      </c>
      <c r="I15" s="140">
        <v>7195</v>
      </c>
      <c r="J15" s="115">
        <v>-1406</v>
      </c>
      <c r="K15" s="116">
        <v>-19.541348158443363</v>
      </c>
    </row>
    <row r="16" spans="1:15" ht="15.95" customHeight="1" x14ac:dyDescent="0.2">
      <c r="A16" s="306" t="s">
        <v>232</v>
      </c>
      <c r="B16" s="307"/>
      <c r="C16" s="308"/>
      <c r="D16" s="113">
        <v>18.185923634475127</v>
      </c>
      <c r="E16" s="115">
        <v>8054</v>
      </c>
      <c r="F16" s="114">
        <v>22662</v>
      </c>
      <c r="G16" s="114">
        <v>8945</v>
      </c>
      <c r="H16" s="114">
        <v>7494</v>
      </c>
      <c r="I16" s="140">
        <v>10126</v>
      </c>
      <c r="J16" s="115">
        <v>-2072</v>
      </c>
      <c r="K16" s="116">
        <v>-20.46217657515307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0.38385982342448122</v>
      </c>
      <c r="E18" s="115">
        <v>170</v>
      </c>
      <c r="F18" s="114">
        <v>141</v>
      </c>
      <c r="G18" s="114">
        <v>301</v>
      </c>
      <c r="H18" s="114">
        <v>204</v>
      </c>
      <c r="I18" s="140">
        <v>152</v>
      </c>
      <c r="J18" s="115">
        <v>18</v>
      </c>
      <c r="K18" s="116">
        <v>11.842105263157896</v>
      </c>
    </row>
    <row r="19" spans="1:11" ht="14.1" customHeight="1" x14ac:dyDescent="0.2">
      <c r="A19" s="306" t="s">
        <v>235</v>
      </c>
      <c r="B19" s="307" t="s">
        <v>236</v>
      </c>
      <c r="C19" s="308"/>
      <c r="D19" s="113">
        <v>0.30482985977826449</v>
      </c>
      <c r="E19" s="115">
        <v>135</v>
      </c>
      <c r="F19" s="114">
        <v>96</v>
      </c>
      <c r="G19" s="114">
        <v>196</v>
      </c>
      <c r="H19" s="114">
        <v>166</v>
      </c>
      <c r="I19" s="140">
        <v>107</v>
      </c>
      <c r="J19" s="115">
        <v>28</v>
      </c>
      <c r="K19" s="116">
        <v>26.168224299065422</v>
      </c>
    </row>
    <row r="20" spans="1:11" ht="14.1" customHeight="1" x14ac:dyDescent="0.2">
      <c r="A20" s="306">
        <v>12</v>
      </c>
      <c r="B20" s="307" t="s">
        <v>237</v>
      </c>
      <c r="C20" s="308"/>
      <c r="D20" s="113">
        <v>0.48772777564522318</v>
      </c>
      <c r="E20" s="115">
        <v>216</v>
      </c>
      <c r="F20" s="114">
        <v>135</v>
      </c>
      <c r="G20" s="114">
        <v>299</v>
      </c>
      <c r="H20" s="114">
        <v>214</v>
      </c>
      <c r="I20" s="140">
        <v>256</v>
      </c>
      <c r="J20" s="115">
        <v>-40</v>
      </c>
      <c r="K20" s="116">
        <v>-15.625</v>
      </c>
    </row>
    <row r="21" spans="1:11" ht="14.1" customHeight="1" x14ac:dyDescent="0.2">
      <c r="A21" s="306">
        <v>21</v>
      </c>
      <c r="B21" s="307" t="s">
        <v>238</v>
      </c>
      <c r="C21" s="308"/>
      <c r="D21" s="113">
        <v>0.13096393975658771</v>
      </c>
      <c r="E21" s="115">
        <v>58</v>
      </c>
      <c r="F21" s="114">
        <v>57</v>
      </c>
      <c r="G21" s="114">
        <v>61</v>
      </c>
      <c r="H21" s="114">
        <v>45</v>
      </c>
      <c r="I21" s="140">
        <v>82</v>
      </c>
      <c r="J21" s="115">
        <v>-24</v>
      </c>
      <c r="K21" s="116">
        <v>-29.26829268292683</v>
      </c>
    </row>
    <row r="22" spans="1:11" ht="14.1" customHeight="1" x14ac:dyDescent="0.2">
      <c r="A22" s="306">
        <v>22</v>
      </c>
      <c r="B22" s="307" t="s">
        <v>239</v>
      </c>
      <c r="C22" s="308"/>
      <c r="D22" s="113">
        <v>0.50804976629710752</v>
      </c>
      <c r="E22" s="115">
        <v>225</v>
      </c>
      <c r="F22" s="114">
        <v>643</v>
      </c>
      <c r="G22" s="114">
        <v>427</v>
      </c>
      <c r="H22" s="114">
        <v>234</v>
      </c>
      <c r="I22" s="140">
        <v>232</v>
      </c>
      <c r="J22" s="115">
        <v>-7</v>
      </c>
      <c r="K22" s="116">
        <v>-3.0172413793103448</v>
      </c>
    </row>
    <row r="23" spans="1:11" ht="14.1" customHeight="1" x14ac:dyDescent="0.2">
      <c r="A23" s="306">
        <v>23</v>
      </c>
      <c r="B23" s="307" t="s">
        <v>240</v>
      </c>
      <c r="C23" s="308"/>
      <c r="D23" s="113">
        <v>0.79481563438480818</v>
      </c>
      <c r="E23" s="115">
        <v>352</v>
      </c>
      <c r="F23" s="114">
        <v>345</v>
      </c>
      <c r="G23" s="114">
        <v>374</v>
      </c>
      <c r="H23" s="114">
        <v>324</v>
      </c>
      <c r="I23" s="140">
        <v>539</v>
      </c>
      <c r="J23" s="115">
        <v>-187</v>
      </c>
      <c r="K23" s="116">
        <v>-34.693877551020407</v>
      </c>
    </row>
    <row r="24" spans="1:11" ht="14.1" customHeight="1" x14ac:dyDescent="0.2">
      <c r="A24" s="306">
        <v>24</v>
      </c>
      <c r="B24" s="307" t="s">
        <v>241</v>
      </c>
      <c r="C24" s="308"/>
      <c r="D24" s="113">
        <v>2.0299410662271096</v>
      </c>
      <c r="E24" s="115">
        <v>899</v>
      </c>
      <c r="F24" s="114">
        <v>2932</v>
      </c>
      <c r="G24" s="114">
        <v>1023</v>
      </c>
      <c r="H24" s="114">
        <v>752</v>
      </c>
      <c r="I24" s="140">
        <v>947</v>
      </c>
      <c r="J24" s="115">
        <v>-48</v>
      </c>
      <c r="K24" s="116">
        <v>-5.0686378035902848</v>
      </c>
    </row>
    <row r="25" spans="1:11" ht="14.1" customHeight="1" x14ac:dyDescent="0.2">
      <c r="A25" s="306">
        <v>25</v>
      </c>
      <c r="B25" s="307" t="s">
        <v>242</v>
      </c>
      <c r="C25" s="308"/>
      <c r="D25" s="113">
        <v>5.6811253866823224</v>
      </c>
      <c r="E25" s="115">
        <v>2516</v>
      </c>
      <c r="F25" s="114">
        <v>23388</v>
      </c>
      <c r="G25" s="114">
        <v>3582</v>
      </c>
      <c r="H25" s="114">
        <v>2218</v>
      </c>
      <c r="I25" s="140">
        <v>3378</v>
      </c>
      <c r="J25" s="115">
        <v>-862</v>
      </c>
      <c r="K25" s="116">
        <v>-25.518058022498519</v>
      </c>
    </row>
    <row r="26" spans="1:11" ht="14.1" customHeight="1" x14ac:dyDescent="0.2">
      <c r="A26" s="306">
        <v>26</v>
      </c>
      <c r="B26" s="307" t="s">
        <v>243</v>
      </c>
      <c r="C26" s="308"/>
      <c r="D26" s="113">
        <v>1.8763971368573171</v>
      </c>
      <c r="E26" s="115">
        <v>831</v>
      </c>
      <c r="F26" s="114">
        <v>3696</v>
      </c>
      <c r="G26" s="114">
        <v>1484</v>
      </c>
      <c r="H26" s="114">
        <v>711</v>
      </c>
      <c r="I26" s="140">
        <v>1187</v>
      </c>
      <c r="J26" s="115">
        <v>-356</v>
      </c>
      <c r="K26" s="116">
        <v>-29.991575400168493</v>
      </c>
    </row>
    <row r="27" spans="1:11" ht="14.1" customHeight="1" x14ac:dyDescent="0.2">
      <c r="A27" s="306">
        <v>27</v>
      </c>
      <c r="B27" s="307" t="s">
        <v>244</v>
      </c>
      <c r="C27" s="308"/>
      <c r="D27" s="113">
        <v>3.5518323661571114</v>
      </c>
      <c r="E27" s="115">
        <v>1573</v>
      </c>
      <c r="F27" s="114">
        <v>22777</v>
      </c>
      <c r="G27" s="114">
        <v>1980</v>
      </c>
      <c r="H27" s="114">
        <v>1819</v>
      </c>
      <c r="I27" s="140">
        <v>2779</v>
      </c>
      <c r="J27" s="115">
        <v>-1206</v>
      </c>
      <c r="K27" s="116">
        <v>-43.396905361640876</v>
      </c>
    </row>
    <row r="28" spans="1:11" ht="14.1" customHeight="1" x14ac:dyDescent="0.2">
      <c r="A28" s="306">
        <v>28</v>
      </c>
      <c r="B28" s="307" t="s">
        <v>245</v>
      </c>
      <c r="C28" s="308"/>
      <c r="D28" s="113">
        <v>0.2145099013254454</v>
      </c>
      <c r="E28" s="115">
        <v>95</v>
      </c>
      <c r="F28" s="114">
        <v>832</v>
      </c>
      <c r="G28" s="114">
        <v>224</v>
      </c>
      <c r="H28" s="114">
        <v>89</v>
      </c>
      <c r="I28" s="140">
        <v>151</v>
      </c>
      <c r="J28" s="115">
        <v>-56</v>
      </c>
      <c r="K28" s="116">
        <v>-37.086092715231786</v>
      </c>
    </row>
    <row r="29" spans="1:11" ht="14.1" customHeight="1" x14ac:dyDescent="0.2">
      <c r="A29" s="306">
        <v>29</v>
      </c>
      <c r="B29" s="307" t="s">
        <v>246</v>
      </c>
      <c r="C29" s="308"/>
      <c r="D29" s="113">
        <v>2.6734707702034459</v>
      </c>
      <c r="E29" s="115">
        <v>1184</v>
      </c>
      <c r="F29" s="114">
        <v>1272</v>
      </c>
      <c r="G29" s="114">
        <v>1537</v>
      </c>
      <c r="H29" s="114">
        <v>1309</v>
      </c>
      <c r="I29" s="140">
        <v>1246</v>
      </c>
      <c r="J29" s="115">
        <v>-62</v>
      </c>
      <c r="K29" s="116">
        <v>-4.9759229534510432</v>
      </c>
    </row>
    <row r="30" spans="1:11" ht="14.1" customHeight="1" x14ac:dyDescent="0.2">
      <c r="A30" s="306" t="s">
        <v>247</v>
      </c>
      <c r="B30" s="307" t="s">
        <v>248</v>
      </c>
      <c r="C30" s="308"/>
      <c r="D30" s="113" t="s">
        <v>514</v>
      </c>
      <c r="E30" s="115" t="s">
        <v>514</v>
      </c>
      <c r="F30" s="114" t="s">
        <v>514</v>
      </c>
      <c r="G30" s="114">
        <v>288</v>
      </c>
      <c r="H30" s="114">
        <v>177</v>
      </c>
      <c r="I30" s="140">
        <v>166</v>
      </c>
      <c r="J30" s="115" t="s">
        <v>514</v>
      </c>
      <c r="K30" s="116" t="s">
        <v>514</v>
      </c>
    </row>
    <row r="31" spans="1:11" ht="14.1" customHeight="1" x14ac:dyDescent="0.2">
      <c r="A31" s="306" t="s">
        <v>249</v>
      </c>
      <c r="B31" s="307" t="s">
        <v>250</v>
      </c>
      <c r="C31" s="308"/>
      <c r="D31" s="113">
        <v>2.235418971707273</v>
      </c>
      <c r="E31" s="115">
        <v>990</v>
      </c>
      <c r="F31" s="114">
        <v>1115</v>
      </c>
      <c r="G31" s="114">
        <v>1236</v>
      </c>
      <c r="H31" s="114">
        <v>1127</v>
      </c>
      <c r="I31" s="140">
        <v>1071</v>
      </c>
      <c r="J31" s="115">
        <v>-81</v>
      </c>
      <c r="K31" s="116">
        <v>-7.5630252100840334</v>
      </c>
    </row>
    <row r="32" spans="1:11" ht="14.1" customHeight="1" x14ac:dyDescent="0.2">
      <c r="A32" s="306">
        <v>31</v>
      </c>
      <c r="B32" s="307" t="s">
        <v>251</v>
      </c>
      <c r="C32" s="308"/>
      <c r="D32" s="113">
        <v>1.6031792625375392</v>
      </c>
      <c r="E32" s="115">
        <v>710</v>
      </c>
      <c r="F32" s="114">
        <v>679</v>
      </c>
      <c r="G32" s="114">
        <v>682</v>
      </c>
      <c r="H32" s="114">
        <v>640</v>
      </c>
      <c r="I32" s="140">
        <v>754</v>
      </c>
      <c r="J32" s="115">
        <v>-44</v>
      </c>
      <c r="K32" s="116">
        <v>-5.8355437665782492</v>
      </c>
    </row>
    <row r="33" spans="1:11" ht="14.1" customHeight="1" x14ac:dyDescent="0.2">
      <c r="A33" s="306">
        <v>32</v>
      </c>
      <c r="B33" s="307" t="s">
        <v>252</v>
      </c>
      <c r="C33" s="308"/>
      <c r="D33" s="113">
        <v>2.0163930724591865</v>
      </c>
      <c r="E33" s="115">
        <v>893</v>
      </c>
      <c r="F33" s="114">
        <v>517</v>
      </c>
      <c r="G33" s="114">
        <v>839</v>
      </c>
      <c r="H33" s="114">
        <v>732</v>
      </c>
      <c r="I33" s="140">
        <v>819</v>
      </c>
      <c r="J33" s="115">
        <v>74</v>
      </c>
      <c r="K33" s="116">
        <v>9.0354090354090353</v>
      </c>
    </row>
    <row r="34" spans="1:11" ht="14.1" customHeight="1" x14ac:dyDescent="0.2">
      <c r="A34" s="306">
        <v>33</v>
      </c>
      <c r="B34" s="307" t="s">
        <v>253</v>
      </c>
      <c r="C34" s="308"/>
      <c r="D34" s="113">
        <v>1.1425474744281618</v>
      </c>
      <c r="E34" s="115">
        <v>506</v>
      </c>
      <c r="F34" s="114">
        <v>323</v>
      </c>
      <c r="G34" s="114">
        <v>660</v>
      </c>
      <c r="H34" s="114">
        <v>576</v>
      </c>
      <c r="I34" s="140">
        <v>542</v>
      </c>
      <c r="J34" s="115">
        <v>-36</v>
      </c>
      <c r="K34" s="116">
        <v>-6.6420664206642064</v>
      </c>
    </row>
    <row r="35" spans="1:11" ht="14.1" customHeight="1" x14ac:dyDescent="0.2">
      <c r="A35" s="306">
        <v>34</v>
      </c>
      <c r="B35" s="307" t="s">
        <v>254</v>
      </c>
      <c r="C35" s="308"/>
      <c r="D35" s="113">
        <v>1.4722153227809516</v>
      </c>
      <c r="E35" s="115">
        <v>652</v>
      </c>
      <c r="F35" s="114">
        <v>713</v>
      </c>
      <c r="G35" s="114">
        <v>731</v>
      </c>
      <c r="H35" s="114">
        <v>471</v>
      </c>
      <c r="I35" s="140">
        <v>585</v>
      </c>
      <c r="J35" s="115">
        <v>67</v>
      </c>
      <c r="K35" s="116">
        <v>11.452991452991453</v>
      </c>
    </row>
    <row r="36" spans="1:11" ht="14.1" customHeight="1" x14ac:dyDescent="0.2">
      <c r="A36" s="306">
        <v>41</v>
      </c>
      <c r="B36" s="307" t="s">
        <v>255</v>
      </c>
      <c r="C36" s="308"/>
      <c r="D36" s="113">
        <v>0.48546977668390273</v>
      </c>
      <c r="E36" s="115">
        <v>215</v>
      </c>
      <c r="F36" s="114">
        <v>156</v>
      </c>
      <c r="G36" s="114">
        <v>247</v>
      </c>
      <c r="H36" s="114">
        <v>151</v>
      </c>
      <c r="I36" s="140">
        <v>252</v>
      </c>
      <c r="J36" s="115">
        <v>-37</v>
      </c>
      <c r="K36" s="116">
        <v>-14.682539682539682</v>
      </c>
    </row>
    <row r="37" spans="1:11" ht="14.1" customHeight="1" x14ac:dyDescent="0.2">
      <c r="A37" s="306">
        <v>42</v>
      </c>
      <c r="B37" s="307" t="s">
        <v>256</v>
      </c>
      <c r="C37" s="308"/>
      <c r="D37" s="113">
        <v>9.2577957414139586E-2</v>
      </c>
      <c r="E37" s="115">
        <v>41</v>
      </c>
      <c r="F37" s="114">
        <v>70</v>
      </c>
      <c r="G37" s="114">
        <v>27</v>
      </c>
      <c r="H37" s="114">
        <v>39</v>
      </c>
      <c r="I37" s="140">
        <v>35</v>
      </c>
      <c r="J37" s="115">
        <v>6</v>
      </c>
      <c r="K37" s="116">
        <v>17.142857142857142</v>
      </c>
    </row>
    <row r="38" spans="1:11" ht="14.1" customHeight="1" x14ac:dyDescent="0.2">
      <c r="A38" s="306">
        <v>43</v>
      </c>
      <c r="B38" s="307" t="s">
        <v>257</v>
      </c>
      <c r="C38" s="308"/>
      <c r="D38" s="113">
        <v>3.8250502404768896</v>
      </c>
      <c r="E38" s="115">
        <v>1694</v>
      </c>
      <c r="F38" s="114">
        <v>4664</v>
      </c>
      <c r="G38" s="114">
        <v>2473</v>
      </c>
      <c r="H38" s="114">
        <v>1691</v>
      </c>
      <c r="I38" s="140">
        <v>2089</v>
      </c>
      <c r="J38" s="115">
        <v>-395</v>
      </c>
      <c r="K38" s="116">
        <v>-18.908568693154621</v>
      </c>
    </row>
    <row r="39" spans="1:11" ht="14.1" customHeight="1" x14ac:dyDescent="0.2">
      <c r="A39" s="306">
        <v>51</v>
      </c>
      <c r="B39" s="307" t="s">
        <v>258</v>
      </c>
      <c r="C39" s="308"/>
      <c r="D39" s="113">
        <v>4.8434077720324247</v>
      </c>
      <c r="E39" s="115">
        <v>2145</v>
      </c>
      <c r="F39" s="114">
        <v>4807</v>
      </c>
      <c r="G39" s="114">
        <v>3277</v>
      </c>
      <c r="H39" s="114">
        <v>2186</v>
      </c>
      <c r="I39" s="140">
        <v>2617</v>
      </c>
      <c r="J39" s="115">
        <v>-472</v>
      </c>
      <c r="K39" s="116">
        <v>-18.035918991211311</v>
      </c>
    </row>
    <row r="40" spans="1:11" ht="14.1" customHeight="1" x14ac:dyDescent="0.2">
      <c r="A40" s="306" t="s">
        <v>259</v>
      </c>
      <c r="B40" s="307" t="s">
        <v>260</v>
      </c>
      <c r="C40" s="308"/>
      <c r="D40" s="113">
        <v>4.2337480524758959</v>
      </c>
      <c r="E40" s="115">
        <v>1875</v>
      </c>
      <c r="F40" s="114">
        <v>4027</v>
      </c>
      <c r="G40" s="114">
        <v>2932</v>
      </c>
      <c r="H40" s="114">
        <v>1987</v>
      </c>
      <c r="I40" s="140">
        <v>2358</v>
      </c>
      <c r="J40" s="115">
        <v>-483</v>
      </c>
      <c r="K40" s="116">
        <v>-20.483460559796438</v>
      </c>
    </row>
    <row r="41" spans="1:11" ht="14.1" customHeight="1" x14ac:dyDescent="0.2">
      <c r="A41" s="306"/>
      <c r="B41" s="307" t="s">
        <v>261</v>
      </c>
      <c r="C41" s="308"/>
      <c r="D41" s="113">
        <v>3.5608643620023934</v>
      </c>
      <c r="E41" s="115">
        <v>1577</v>
      </c>
      <c r="F41" s="114">
        <v>3674</v>
      </c>
      <c r="G41" s="114">
        <v>2251</v>
      </c>
      <c r="H41" s="114">
        <v>1728</v>
      </c>
      <c r="I41" s="140">
        <v>2090</v>
      </c>
      <c r="J41" s="115">
        <v>-513</v>
      </c>
      <c r="K41" s="116">
        <v>-24.545454545454547</v>
      </c>
    </row>
    <row r="42" spans="1:11" ht="14.1" customHeight="1" x14ac:dyDescent="0.2">
      <c r="A42" s="306">
        <v>52</v>
      </c>
      <c r="B42" s="307" t="s">
        <v>262</v>
      </c>
      <c r="C42" s="308"/>
      <c r="D42" s="113">
        <v>2.7615327296949443</v>
      </c>
      <c r="E42" s="115">
        <v>1223</v>
      </c>
      <c r="F42" s="114">
        <v>1173</v>
      </c>
      <c r="G42" s="114">
        <v>1457</v>
      </c>
      <c r="H42" s="114">
        <v>1236</v>
      </c>
      <c r="I42" s="140">
        <v>1365</v>
      </c>
      <c r="J42" s="115">
        <v>-142</v>
      </c>
      <c r="K42" s="116">
        <v>-10.402930402930403</v>
      </c>
    </row>
    <row r="43" spans="1:11" ht="14.1" customHeight="1" x14ac:dyDescent="0.2">
      <c r="A43" s="306" t="s">
        <v>263</v>
      </c>
      <c r="B43" s="307" t="s">
        <v>264</v>
      </c>
      <c r="C43" s="308"/>
      <c r="D43" s="113">
        <v>1.9102671212771243</v>
      </c>
      <c r="E43" s="115">
        <v>846</v>
      </c>
      <c r="F43" s="114">
        <v>968</v>
      </c>
      <c r="G43" s="114">
        <v>1125</v>
      </c>
      <c r="H43" s="114">
        <v>1007</v>
      </c>
      <c r="I43" s="140">
        <v>990</v>
      </c>
      <c r="J43" s="115">
        <v>-144</v>
      </c>
      <c r="K43" s="116">
        <v>-14.545454545454545</v>
      </c>
    </row>
    <row r="44" spans="1:11" ht="14.1" customHeight="1" x14ac:dyDescent="0.2">
      <c r="A44" s="306">
        <v>53</v>
      </c>
      <c r="B44" s="307" t="s">
        <v>265</v>
      </c>
      <c r="C44" s="308"/>
      <c r="D44" s="113">
        <v>1.2780274121073905</v>
      </c>
      <c r="E44" s="115">
        <v>566</v>
      </c>
      <c r="F44" s="114">
        <v>1238</v>
      </c>
      <c r="G44" s="114">
        <v>570</v>
      </c>
      <c r="H44" s="114">
        <v>705</v>
      </c>
      <c r="I44" s="140">
        <v>512</v>
      </c>
      <c r="J44" s="115">
        <v>54</v>
      </c>
      <c r="K44" s="116">
        <v>10.546875</v>
      </c>
    </row>
    <row r="45" spans="1:11" ht="14.1" customHeight="1" x14ac:dyDescent="0.2">
      <c r="A45" s="306" t="s">
        <v>266</v>
      </c>
      <c r="B45" s="307" t="s">
        <v>267</v>
      </c>
      <c r="C45" s="308"/>
      <c r="D45" s="113">
        <v>1.2328674328809808</v>
      </c>
      <c r="E45" s="115">
        <v>546</v>
      </c>
      <c r="F45" s="114">
        <v>1210</v>
      </c>
      <c r="G45" s="114">
        <v>542</v>
      </c>
      <c r="H45" s="114">
        <v>679</v>
      </c>
      <c r="I45" s="140">
        <v>492</v>
      </c>
      <c r="J45" s="115">
        <v>54</v>
      </c>
      <c r="K45" s="116">
        <v>10.975609756097562</v>
      </c>
    </row>
    <row r="46" spans="1:11" ht="14.1" customHeight="1" x14ac:dyDescent="0.2">
      <c r="A46" s="306">
        <v>54</v>
      </c>
      <c r="B46" s="307" t="s">
        <v>268</v>
      </c>
      <c r="C46" s="308"/>
      <c r="D46" s="113">
        <v>3.691828301758981</v>
      </c>
      <c r="E46" s="115">
        <v>1635</v>
      </c>
      <c r="F46" s="114">
        <v>1543</v>
      </c>
      <c r="G46" s="114">
        <v>1817</v>
      </c>
      <c r="H46" s="114">
        <v>1480</v>
      </c>
      <c r="I46" s="140">
        <v>1675</v>
      </c>
      <c r="J46" s="115">
        <v>-40</v>
      </c>
      <c r="K46" s="116">
        <v>-2.3880597014925371</v>
      </c>
    </row>
    <row r="47" spans="1:11" ht="14.1" customHeight="1" x14ac:dyDescent="0.2">
      <c r="A47" s="306">
        <v>61</v>
      </c>
      <c r="B47" s="307" t="s">
        <v>269</v>
      </c>
      <c r="C47" s="308"/>
      <c r="D47" s="113">
        <v>2.9624946372524668</v>
      </c>
      <c r="E47" s="115">
        <v>1312</v>
      </c>
      <c r="F47" s="114">
        <v>3132</v>
      </c>
      <c r="G47" s="114">
        <v>1516</v>
      </c>
      <c r="H47" s="114">
        <v>1205</v>
      </c>
      <c r="I47" s="140">
        <v>1650</v>
      </c>
      <c r="J47" s="115">
        <v>-338</v>
      </c>
      <c r="K47" s="116">
        <v>-20.484848484848484</v>
      </c>
    </row>
    <row r="48" spans="1:11" ht="14.1" customHeight="1" x14ac:dyDescent="0.2">
      <c r="A48" s="306">
        <v>62</v>
      </c>
      <c r="B48" s="307" t="s">
        <v>270</v>
      </c>
      <c r="C48" s="308"/>
      <c r="D48" s="113">
        <v>5.9159572786596515</v>
      </c>
      <c r="E48" s="115">
        <v>2620</v>
      </c>
      <c r="F48" s="114">
        <v>3370</v>
      </c>
      <c r="G48" s="114">
        <v>3639</v>
      </c>
      <c r="H48" s="114">
        <v>2204</v>
      </c>
      <c r="I48" s="140">
        <v>2488</v>
      </c>
      <c r="J48" s="115">
        <v>132</v>
      </c>
      <c r="K48" s="116">
        <v>5.305466237942122</v>
      </c>
    </row>
    <row r="49" spans="1:11" ht="14.1" customHeight="1" x14ac:dyDescent="0.2">
      <c r="A49" s="306">
        <v>63</v>
      </c>
      <c r="B49" s="307" t="s">
        <v>271</v>
      </c>
      <c r="C49" s="308"/>
      <c r="D49" s="113">
        <v>5.1053356515455999</v>
      </c>
      <c r="E49" s="115">
        <v>2261</v>
      </c>
      <c r="F49" s="114">
        <v>3365</v>
      </c>
      <c r="G49" s="114">
        <v>6109</v>
      </c>
      <c r="H49" s="114">
        <v>3747</v>
      </c>
      <c r="I49" s="140">
        <v>2504</v>
      </c>
      <c r="J49" s="115">
        <v>-243</v>
      </c>
      <c r="K49" s="116">
        <v>-9.7044728434504801</v>
      </c>
    </row>
    <row r="50" spans="1:11" ht="14.1" customHeight="1" x14ac:dyDescent="0.2">
      <c r="A50" s="306" t="s">
        <v>272</v>
      </c>
      <c r="B50" s="307" t="s">
        <v>273</v>
      </c>
      <c r="C50" s="308"/>
      <c r="D50" s="113">
        <v>0.81965362295933342</v>
      </c>
      <c r="E50" s="115">
        <v>363</v>
      </c>
      <c r="F50" s="114">
        <v>287</v>
      </c>
      <c r="G50" s="114">
        <v>528</v>
      </c>
      <c r="H50" s="114">
        <v>311</v>
      </c>
      <c r="I50" s="140">
        <v>347</v>
      </c>
      <c r="J50" s="115">
        <v>16</v>
      </c>
      <c r="K50" s="116">
        <v>4.6109510086455332</v>
      </c>
    </row>
    <row r="51" spans="1:11" ht="14.1" customHeight="1" x14ac:dyDescent="0.2">
      <c r="A51" s="306" t="s">
        <v>274</v>
      </c>
      <c r="B51" s="307" t="s">
        <v>275</v>
      </c>
      <c r="C51" s="308"/>
      <c r="D51" s="113">
        <v>3.5563483640797524</v>
      </c>
      <c r="E51" s="115">
        <v>1575</v>
      </c>
      <c r="F51" s="114">
        <v>1886</v>
      </c>
      <c r="G51" s="114">
        <v>2219</v>
      </c>
      <c r="H51" s="114">
        <v>2053</v>
      </c>
      <c r="I51" s="140">
        <v>1684</v>
      </c>
      <c r="J51" s="115">
        <v>-109</v>
      </c>
      <c r="K51" s="116">
        <v>-6.4726840855106884</v>
      </c>
    </row>
    <row r="52" spans="1:11" ht="14.1" customHeight="1" x14ac:dyDescent="0.2">
      <c r="A52" s="306">
        <v>71</v>
      </c>
      <c r="B52" s="307" t="s">
        <v>276</v>
      </c>
      <c r="C52" s="308"/>
      <c r="D52" s="113">
        <v>16.39081446022535</v>
      </c>
      <c r="E52" s="115">
        <v>7259</v>
      </c>
      <c r="F52" s="114">
        <v>13352</v>
      </c>
      <c r="G52" s="114">
        <v>8495</v>
      </c>
      <c r="H52" s="114">
        <v>6673</v>
      </c>
      <c r="I52" s="140">
        <v>9150</v>
      </c>
      <c r="J52" s="115">
        <v>-1891</v>
      </c>
      <c r="K52" s="116">
        <v>-20.666666666666668</v>
      </c>
    </row>
    <row r="53" spans="1:11" ht="14.1" customHeight="1" x14ac:dyDescent="0.2">
      <c r="A53" s="306" t="s">
        <v>277</v>
      </c>
      <c r="B53" s="307" t="s">
        <v>278</v>
      </c>
      <c r="C53" s="308"/>
      <c r="D53" s="113">
        <v>8.031702305416939</v>
      </c>
      <c r="E53" s="115">
        <v>3557</v>
      </c>
      <c r="F53" s="114">
        <v>7963</v>
      </c>
      <c r="G53" s="114">
        <v>4266</v>
      </c>
      <c r="H53" s="114">
        <v>3293</v>
      </c>
      <c r="I53" s="140">
        <v>4822</v>
      </c>
      <c r="J53" s="115">
        <v>-1265</v>
      </c>
      <c r="K53" s="116">
        <v>-26.233927830775613</v>
      </c>
    </row>
    <row r="54" spans="1:11" ht="14.1" customHeight="1" x14ac:dyDescent="0.2">
      <c r="A54" s="306" t="s">
        <v>279</v>
      </c>
      <c r="B54" s="307" t="s">
        <v>280</v>
      </c>
      <c r="C54" s="308"/>
      <c r="D54" s="113">
        <v>7.0043127780161223</v>
      </c>
      <c r="E54" s="115">
        <v>3102</v>
      </c>
      <c r="F54" s="114">
        <v>4125</v>
      </c>
      <c r="G54" s="114">
        <v>3665</v>
      </c>
      <c r="H54" s="114">
        <v>2844</v>
      </c>
      <c r="I54" s="140">
        <v>3595</v>
      </c>
      <c r="J54" s="115">
        <v>-493</v>
      </c>
      <c r="K54" s="116">
        <v>-13.713490959666203</v>
      </c>
    </row>
    <row r="55" spans="1:11" ht="14.1" customHeight="1" x14ac:dyDescent="0.2">
      <c r="A55" s="306">
        <v>72</v>
      </c>
      <c r="B55" s="307" t="s">
        <v>281</v>
      </c>
      <c r="C55" s="308"/>
      <c r="D55" s="113">
        <v>3.7098922934495451</v>
      </c>
      <c r="E55" s="115">
        <v>1643</v>
      </c>
      <c r="F55" s="114">
        <v>4115</v>
      </c>
      <c r="G55" s="114">
        <v>1963</v>
      </c>
      <c r="H55" s="114">
        <v>1365</v>
      </c>
      <c r="I55" s="140">
        <v>1673</v>
      </c>
      <c r="J55" s="115">
        <v>-30</v>
      </c>
      <c r="K55" s="116">
        <v>-1.7931858936043037</v>
      </c>
    </row>
    <row r="56" spans="1:11" ht="14.1" customHeight="1" x14ac:dyDescent="0.2">
      <c r="A56" s="306" t="s">
        <v>282</v>
      </c>
      <c r="B56" s="307" t="s">
        <v>283</v>
      </c>
      <c r="C56" s="308"/>
      <c r="D56" s="113">
        <v>1.8402691534761895</v>
      </c>
      <c r="E56" s="115">
        <v>815</v>
      </c>
      <c r="F56" s="114">
        <v>795</v>
      </c>
      <c r="G56" s="114">
        <v>1125</v>
      </c>
      <c r="H56" s="114">
        <v>536</v>
      </c>
      <c r="I56" s="140">
        <v>755</v>
      </c>
      <c r="J56" s="115">
        <v>60</v>
      </c>
      <c r="K56" s="116">
        <v>7.9470198675496686</v>
      </c>
    </row>
    <row r="57" spans="1:11" ht="14.1" customHeight="1" x14ac:dyDescent="0.2">
      <c r="A57" s="306" t="s">
        <v>284</v>
      </c>
      <c r="B57" s="307" t="s">
        <v>285</v>
      </c>
      <c r="C57" s="308"/>
      <c r="D57" s="113">
        <v>1.4225393456319011</v>
      </c>
      <c r="E57" s="115">
        <v>630</v>
      </c>
      <c r="F57" s="114">
        <v>3061</v>
      </c>
      <c r="G57" s="114">
        <v>577</v>
      </c>
      <c r="H57" s="114">
        <v>673</v>
      </c>
      <c r="I57" s="140">
        <v>692</v>
      </c>
      <c r="J57" s="115">
        <v>-62</v>
      </c>
      <c r="K57" s="116">
        <v>-8.9595375722543356</v>
      </c>
    </row>
    <row r="58" spans="1:11" ht="14.1" customHeight="1" x14ac:dyDescent="0.2">
      <c r="A58" s="306">
        <v>73</v>
      </c>
      <c r="B58" s="307" t="s">
        <v>286</v>
      </c>
      <c r="C58" s="308"/>
      <c r="D58" s="113">
        <v>2.3370289249666945</v>
      </c>
      <c r="E58" s="115">
        <v>1035</v>
      </c>
      <c r="F58" s="114">
        <v>1523</v>
      </c>
      <c r="G58" s="114">
        <v>1386</v>
      </c>
      <c r="H58" s="114">
        <v>819</v>
      </c>
      <c r="I58" s="140">
        <v>1129</v>
      </c>
      <c r="J58" s="115">
        <v>-94</v>
      </c>
      <c r="K58" s="116">
        <v>-8.3259521700620009</v>
      </c>
    </row>
    <row r="59" spans="1:11" ht="14.1" customHeight="1" x14ac:dyDescent="0.2">
      <c r="A59" s="306" t="s">
        <v>287</v>
      </c>
      <c r="B59" s="307" t="s">
        <v>288</v>
      </c>
      <c r="C59" s="308"/>
      <c r="D59" s="113">
        <v>1.4835053175875539</v>
      </c>
      <c r="E59" s="115">
        <v>657</v>
      </c>
      <c r="F59" s="114">
        <v>520</v>
      </c>
      <c r="G59" s="114">
        <v>798</v>
      </c>
      <c r="H59" s="114">
        <v>402</v>
      </c>
      <c r="I59" s="140">
        <v>618</v>
      </c>
      <c r="J59" s="115">
        <v>39</v>
      </c>
      <c r="K59" s="116">
        <v>6.3106796116504853</v>
      </c>
    </row>
    <row r="60" spans="1:11" ht="14.1" customHeight="1" x14ac:dyDescent="0.2">
      <c r="A60" s="306">
        <v>81</v>
      </c>
      <c r="B60" s="307" t="s">
        <v>289</v>
      </c>
      <c r="C60" s="308"/>
      <c r="D60" s="113">
        <v>5.3943595185946212</v>
      </c>
      <c r="E60" s="115">
        <v>2389</v>
      </c>
      <c r="F60" s="114">
        <v>2845</v>
      </c>
      <c r="G60" s="114">
        <v>2900</v>
      </c>
      <c r="H60" s="114">
        <v>2198</v>
      </c>
      <c r="I60" s="140">
        <v>2456</v>
      </c>
      <c r="J60" s="115">
        <v>-67</v>
      </c>
      <c r="K60" s="116">
        <v>-2.728013029315961</v>
      </c>
    </row>
    <row r="61" spans="1:11" ht="14.1" customHeight="1" x14ac:dyDescent="0.2">
      <c r="A61" s="306" t="s">
        <v>290</v>
      </c>
      <c r="B61" s="307" t="s">
        <v>291</v>
      </c>
      <c r="C61" s="308"/>
      <c r="D61" s="113">
        <v>1.838011154514869</v>
      </c>
      <c r="E61" s="115">
        <v>814</v>
      </c>
      <c r="F61" s="114">
        <v>521</v>
      </c>
      <c r="G61" s="114">
        <v>1067</v>
      </c>
      <c r="H61" s="114">
        <v>447</v>
      </c>
      <c r="I61" s="140">
        <v>719</v>
      </c>
      <c r="J61" s="115">
        <v>95</v>
      </c>
      <c r="K61" s="116">
        <v>13.21279554937413</v>
      </c>
    </row>
    <row r="62" spans="1:11" ht="14.1" customHeight="1" x14ac:dyDescent="0.2">
      <c r="A62" s="306" t="s">
        <v>292</v>
      </c>
      <c r="B62" s="307" t="s">
        <v>293</v>
      </c>
      <c r="C62" s="308"/>
      <c r="D62" s="113">
        <v>1.9847810870006999</v>
      </c>
      <c r="E62" s="115">
        <v>879</v>
      </c>
      <c r="F62" s="114">
        <v>1610</v>
      </c>
      <c r="G62" s="114">
        <v>1276</v>
      </c>
      <c r="H62" s="114">
        <v>1157</v>
      </c>
      <c r="I62" s="140">
        <v>909</v>
      </c>
      <c r="J62" s="115">
        <v>-30</v>
      </c>
      <c r="K62" s="116">
        <v>-3.3003300330033003</v>
      </c>
    </row>
    <row r="63" spans="1:11" ht="14.1" customHeight="1" x14ac:dyDescent="0.2">
      <c r="A63" s="306"/>
      <c r="B63" s="307" t="s">
        <v>294</v>
      </c>
      <c r="C63" s="308"/>
      <c r="D63" s="113">
        <v>1.7567231919073316</v>
      </c>
      <c r="E63" s="115">
        <v>778</v>
      </c>
      <c r="F63" s="114">
        <v>1237</v>
      </c>
      <c r="G63" s="114">
        <v>1063</v>
      </c>
      <c r="H63" s="114">
        <v>1022</v>
      </c>
      <c r="I63" s="140">
        <v>812</v>
      </c>
      <c r="J63" s="115">
        <v>-34</v>
      </c>
      <c r="K63" s="116">
        <v>-4.1871921182266014</v>
      </c>
    </row>
    <row r="64" spans="1:11" ht="14.1" customHeight="1" x14ac:dyDescent="0.2">
      <c r="A64" s="306" t="s">
        <v>295</v>
      </c>
      <c r="B64" s="307" t="s">
        <v>296</v>
      </c>
      <c r="C64" s="308"/>
      <c r="D64" s="113">
        <v>0.70675367489330954</v>
      </c>
      <c r="E64" s="115">
        <v>313</v>
      </c>
      <c r="F64" s="114">
        <v>259</v>
      </c>
      <c r="G64" s="114">
        <v>234</v>
      </c>
      <c r="H64" s="114">
        <v>248</v>
      </c>
      <c r="I64" s="140">
        <v>297</v>
      </c>
      <c r="J64" s="115">
        <v>16</v>
      </c>
      <c r="K64" s="116">
        <v>5.3872053872053876</v>
      </c>
    </row>
    <row r="65" spans="1:11" ht="14.1" customHeight="1" x14ac:dyDescent="0.2">
      <c r="A65" s="306" t="s">
        <v>297</v>
      </c>
      <c r="B65" s="307" t="s">
        <v>298</v>
      </c>
      <c r="C65" s="308"/>
      <c r="D65" s="113">
        <v>0.36127983381127643</v>
      </c>
      <c r="E65" s="115">
        <v>160</v>
      </c>
      <c r="F65" s="114">
        <v>208</v>
      </c>
      <c r="G65" s="114">
        <v>123</v>
      </c>
      <c r="H65" s="114">
        <v>137</v>
      </c>
      <c r="I65" s="140">
        <v>234</v>
      </c>
      <c r="J65" s="115">
        <v>-74</v>
      </c>
      <c r="K65" s="116">
        <v>-31.623931623931625</v>
      </c>
    </row>
    <row r="66" spans="1:11" ht="14.1" customHeight="1" x14ac:dyDescent="0.2">
      <c r="A66" s="306">
        <v>82</v>
      </c>
      <c r="B66" s="307" t="s">
        <v>299</v>
      </c>
      <c r="C66" s="308"/>
      <c r="D66" s="113">
        <v>2.6712127712421254</v>
      </c>
      <c r="E66" s="115">
        <v>1183</v>
      </c>
      <c r="F66" s="114">
        <v>1445</v>
      </c>
      <c r="G66" s="114">
        <v>1541</v>
      </c>
      <c r="H66" s="114">
        <v>1097</v>
      </c>
      <c r="I66" s="140">
        <v>1074</v>
      </c>
      <c r="J66" s="115">
        <v>109</v>
      </c>
      <c r="K66" s="116">
        <v>10.148975791433893</v>
      </c>
    </row>
    <row r="67" spans="1:11" ht="14.1" customHeight="1" x14ac:dyDescent="0.2">
      <c r="A67" s="306" t="s">
        <v>300</v>
      </c>
      <c r="B67" s="307" t="s">
        <v>301</v>
      </c>
      <c r="C67" s="308"/>
      <c r="D67" s="113">
        <v>1.336735385101723</v>
      </c>
      <c r="E67" s="115">
        <v>592</v>
      </c>
      <c r="F67" s="114">
        <v>1044</v>
      </c>
      <c r="G67" s="114">
        <v>870</v>
      </c>
      <c r="H67" s="114">
        <v>745</v>
      </c>
      <c r="I67" s="140">
        <v>629</v>
      </c>
      <c r="J67" s="115">
        <v>-37</v>
      </c>
      <c r="K67" s="116">
        <v>-5.882352941176471</v>
      </c>
    </row>
    <row r="68" spans="1:11" ht="14.1" customHeight="1" x14ac:dyDescent="0.2">
      <c r="A68" s="306" t="s">
        <v>302</v>
      </c>
      <c r="B68" s="307" t="s">
        <v>303</v>
      </c>
      <c r="C68" s="308"/>
      <c r="D68" s="113">
        <v>0.97997154921308738</v>
      </c>
      <c r="E68" s="115">
        <v>434</v>
      </c>
      <c r="F68" s="114">
        <v>318</v>
      </c>
      <c r="G68" s="114">
        <v>461</v>
      </c>
      <c r="H68" s="114">
        <v>261</v>
      </c>
      <c r="I68" s="140">
        <v>296</v>
      </c>
      <c r="J68" s="115">
        <v>138</v>
      </c>
      <c r="K68" s="116">
        <v>46.621621621621621</v>
      </c>
    </row>
    <row r="69" spans="1:11" ht="14.1" customHeight="1" x14ac:dyDescent="0.2">
      <c r="A69" s="306">
        <v>83</v>
      </c>
      <c r="B69" s="307" t="s">
        <v>304</v>
      </c>
      <c r="C69" s="308"/>
      <c r="D69" s="113">
        <v>4.2676180368957031</v>
      </c>
      <c r="E69" s="115">
        <v>1890</v>
      </c>
      <c r="F69" s="114">
        <v>1868</v>
      </c>
      <c r="G69" s="114">
        <v>5246</v>
      </c>
      <c r="H69" s="114">
        <v>1216</v>
      </c>
      <c r="I69" s="140">
        <v>1792</v>
      </c>
      <c r="J69" s="115">
        <v>98</v>
      </c>
      <c r="K69" s="116">
        <v>5.46875</v>
      </c>
    </row>
    <row r="70" spans="1:11" ht="14.1" customHeight="1" x14ac:dyDescent="0.2">
      <c r="A70" s="306" t="s">
        <v>305</v>
      </c>
      <c r="B70" s="307" t="s">
        <v>306</v>
      </c>
      <c r="C70" s="308"/>
      <c r="D70" s="113">
        <v>3.6105403391514441</v>
      </c>
      <c r="E70" s="115">
        <v>1599</v>
      </c>
      <c r="F70" s="114">
        <v>1596</v>
      </c>
      <c r="G70" s="114">
        <v>4732</v>
      </c>
      <c r="H70" s="114">
        <v>1004</v>
      </c>
      <c r="I70" s="140">
        <v>1534</v>
      </c>
      <c r="J70" s="115">
        <v>65</v>
      </c>
      <c r="K70" s="116">
        <v>4.2372881355932206</v>
      </c>
    </row>
    <row r="71" spans="1:11" ht="14.1" customHeight="1" x14ac:dyDescent="0.2">
      <c r="A71" s="306"/>
      <c r="B71" s="307" t="s">
        <v>307</v>
      </c>
      <c r="C71" s="308"/>
      <c r="D71" s="113">
        <v>1.9915550838846614</v>
      </c>
      <c r="E71" s="115">
        <v>882</v>
      </c>
      <c r="F71" s="114">
        <v>713</v>
      </c>
      <c r="G71" s="114">
        <v>2128</v>
      </c>
      <c r="H71" s="114">
        <v>544</v>
      </c>
      <c r="I71" s="140">
        <v>861</v>
      </c>
      <c r="J71" s="115">
        <v>21</v>
      </c>
      <c r="K71" s="116">
        <v>2.4390243902439024</v>
      </c>
    </row>
    <row r="72" spans="1:11" ht="14.1" customHeight="1" x14ac:dyDescent="0.2">
      <c r="A72" s="306">
        <v>84</v>
      </c>
      <c r="B72" s="307" t="s">
        <v>308</v>
      </c>
      <c r="C72" s="308"/>
      <c r="D72" s="113">
        <v>2.1812269966355817</v>
      </c>
      <c r="E72" s="115">
        <v>966</v>
      </c>
      <c r="F72" s="114">
        <v>1562</v>
      </c>
      <c r="G72" s="114">
        <v>1561</v>
      </c>
      <c r="H72" s="114">
        <v>977</v>
      </c>
      <c r="I72" s="140">
        <v>1010</v>
      </c>
      <c r="J72" s="115">
        <v>-44</v>
      </c>
      <c r="K72" s="116">
        <v>-4.3564356435643568</v>
      </c>
    </row>
    <row r="73" spans="1:11" ht="14.1" customHeight="1" x14ac:dyDescent="0.2">
      <c r="A73" s="306" t="s">
        <v>309</v>
      </c>
      <c r="B73" s="307" t="s">
        <v>310</v>
      </c>
      <c r="C73" s="308"/>
      <c r="D73" s="113">
        <v>0.27095987535845734</v>
      </c>
      <c r="E73" s="115">
        <v>120</v>
      </c>
      <c r="F73" s="114">
        <v>78</v>
      </c>
      <c r="G73" s="114">
        <v>493</v>
      </c>
      <c r="H73" s="114">
        <v>43</v>
      </c>
      <c r="I73" s="140">
        <v>117</v>
      </c>
      <c r="J73" s="115">
        <v>3</v>
      </c>
      <c r="K73" s="116">
        <v>2.5641025641025643</v>
      </c>
    </row>
    <row r="74" spans="1:11" ht="14.1" customHeight="1" x14ac:dyDescent="0.2">
      <c r="A74" s="306" t="s">
        <v>311</v>
      </c>
      <c r="B74" s="307" t="s">
        <v>312</v>
      </c>
      <c r="C74" s="308"/>
      <c r="D74" s="113">
        <v>0.16934992209903582</v>
      </c>
      <c r="E74" s="115">
        <v>75</v>
      </c>
      <c r="F74" s="114">
        <v>391</v>
      </c>
      <c r="G74" s="114">
        <v>246</v>
      </c>
      <c r="H74" s="114">
        <v>41</v>
      </c>
      <c r="I74" s="140">
        <v>74</v>
      </c>
      <c r="J74" s="115">
        <v>1</v>
      </c>
      <c r="K74" s="116">
        <v>1.3513513513513513</v>
      </c>
    </row>
    <row r="75" spans="1:11" ht="14.1" customHeight="1" x14ac:dyDescent="0.2">
      <c r="A75" s="306" t="s">
        <v>313</v>
      </c>
      <c r="B75" s="307" t="s">
        <v>314</v>
      </c>
      <c r="C75" s="308"/>
      <c r="D75" s="113">
        <v>1.2035134463838146</v>
      </c>
      <c r="E75" s="115">
        <v>533</v>
      </c>
      <c r="F75" s="114">
        <v>826</v>
      </c>
      <c r="G75" s="114">
        <v>508</v>
      </c>
      <c r="H75" s="114">
        <v>660</v>
      </c>
      <c r="I75" s="140">
        <v>531</v>
      </c>
      <c r="J75" s="115">
        <v>2</v>
      </c>
      <c r="K75" s="116">
        <v>0.37664783427495291</v>
      </c>
    </row>
    <row r="76" spans="1:11" ht="14.1" customHeight="1" x14ac:dyDescent="0.2">
      <c r="A76" s="306">
        <v>91</v>
      </c>
      <c r="B76" s="307" t="s">
        <v>315</v>
      </c>
      <c r="C76" s="308"/>
      <c r="D76" s="113">
        <v>0.27773387224241874</v>
      </c>
      <c r="E76" s="115">
        <v>123</v>
      </c>
      <c r="F76" s="114">
        <v>364</v>
      </c>
      <c r="G76" s="114">
        <v>138</v>
      </c>
      <c r="H76" s="114">
        <v>117</v>
      </c>
      <c r="I76" s="140">
        <v>116</v>
      </c>
      <c r="J76" s="115">
        <v>7</v>
      </c>
      <c r="K76" s="116">
        <v>6.0344827586206895</v>
      </c>
    </row>
    <row r="77" spans="1:11" ht="14.1" customHeight="1" x14ac:dyDescent="0.2">
      <c r="A77" s="306">
        <v>92</v>
      </c>
      <c r="B77" s="307" t="s">
        <v>316</v>
      </c>
      <c r="C77" s="308"/>
      <c r="D77" s="113">
        <v>2.2828369498950032</v>
      </c>
      <c r="E77" s="115">
        <v>1011</v>
      </c>
      <c r="F77" s="114">
        <v>2174</v>
      </c>
      <c r="G77" s="114">
        <v>1158</v>
      </c>
      <c r="H77" s="114">
        <v>993</v>
      </c>
      <c r="I77" s="140">
        <v>1253</v>
      </c>
      <c r="J77" s="115">
        <v>-242</v>
      </c>
      <c r="K77" s="116">
        <v>-19.313647246608141</v>
      </c>
    </row>
    <row r="78" spans="1:11" ht="14.1" customHeight="1" x14ac:dyDescent="0.2">
      <c r="A78" s="306">
        <v>93</v>
      </c>
      <c r="B78" s="307" t="s">
        <v>317</v>
      </c>
      <c r="C78" s="308"/>
      <c r="D78" s="113">
        <v>0.26418587847449593</v>
      </c>
      <c r="E78" s="115">
        <v>117</v>
      </c>
      <c r="F78" s="114">
        <v>363</v>
      </c>
      <c r="G78" s="114">
        <v>153</v>
      </c>
      <c r="H78" s="114">
        <v>100</v>
      </c>
      <c r="I78" s="140">
        <v>141</v>
      </c>
      <c r="J78" s="115">
        <v>-24</v>
      </c>
      <c r="K78" s="116">
        <v>-17.021276595744681</v>
      </c>
    </row>
    <row r="79" spans="1:11" ht="14.1" customHeight="1" x14ac:dyDescent="0.2">
      <c r="A79" s="306">
        <v>94</v>
      </c>
      <c r="B79" s="307" t="s">
        <v>318</v>
      </c>
      <c r="C79" s="308"/>
      <c r="D79" s="113">
        <v>4.5679318987513264</v>
      </c>
      <c r="E79" s="115">
        <v>2023</v>
      </c>
      <c r="F79" s="114">
        <v>2183</v>
      </c>
      <c r="G79" s="114">
        <v>1780</v>
      </c>
      <c r="H79" s="114">
        <v>1565</v>
      </c>
      <c r="I79" s="140">
        <v>2251</v>
      </c>
      <c r="J79" s="115">
        <v>-228</v>
      </c>
      <c r="K79" s="116">
        <v>-10.128831630386495</v>
      </c>
    </row>
    <row r="80" spans="1:11" ht="14.1" customHeight="1" x14ac:dyDescent="0.2">
      <c r="A80" s="306" t="s">
        <v>319</v>
      </c>
      <c r="B80" s="307" t="s">
        <v>320</v>
      </c>
      <c r="C80" s="308"/>
      <c r="D80" s="113">
        <v>1.1289994806602388E-2</v>
      </c>
      <c r="E80" s="115">
        <v>5</v>
      </c>
      <c r="F80" s="114" t="s">
        <v>514</v>
      </c>
      <c r="G80" s="114">
        <v>4</v>
      </c>
      <c r="H80" s="114">
        <v>3</v>
      </c>
      <c r="I80" s="140">
        <v>10</v>
      </c>
      <c r="J80" s="115">
        <v>-5</v>
      </c>
      <c r="K80" s="116">
        <v>-50</v>
      </c>
    </row>
    <row r="81" spans="1:11" ht="14.1" customHeight="1" x14ac:dyDescent="0.2">
      <c r="A81" s="310" t="s">
        <v>321</v>
      </c>
      <c r="B81" s="311" t="s">
        <v>334</v>
      </c>
      <c r="C81" s="312"/>
      <c r="D81" s="125">
        <v>0.11515794702734437</v>
      </c>
      <c r="E81" s="143">
        <v>51</v>
      </c>
      <c r="F81" s="144" t="s">
        <v>514</v>
      </c>
      <c r="G81" s="144">
        <v>191</v>
      </c>
      <c r="H81" s="144">
        <v>38</v>
      </c>
      <c r="I81" s="145">
        <v>36</v>
      </c>
      <c r="J81" s="143">
        <v>15</v>
      </c>
      <c r="K81" s="146">
        <v>41.666666666666664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47339</v>
      </c>
      <c r="E11" s="114">
        <v>117906</v>
      </c>
      <c r="F11" s="114">
        <v>56304</v>
      </c>
      <c r="G11" s="114">
        <v>40693</v>
      </c>
      <c r="H11" s="140">
        <v>50279</v>
      </c>
      <c r="I11" s="115">
        <v>-2940</v>
      </c>
      <c r="J11" s="116">
        <v>-5.8473716661031441</v>
      </c>
    </row>
    <row r="12" spans="1:15" s="110" customFormat="1" ht="24.95" customHeight="1" x14ac:dyDescent="0.2">
      <c r="A12" s="193" t="s">
        <v>132</v>
      </c>
      <c r="B12" s="194" t="s">
        <v>133</v>
      </c>
      <c r="C12" s="113">
        <v>0.27672743403958683</v>
      </c>
      <c r="D12" s="115">
        <v>131</v>
      </c>
      <c r="E12" s="114">
        <v>148</v>
      </c>
      <c r="F12" s="114">
        <v>166</v>
      </c>
      <c r="G12" s="114">
        <v>88</v>
      </c>
      <c r="H12" s="140">
        <v>71</v>
      </c>
      <c r="I12" s="115">
        <v>60</v>
      </c>
      <c r="J12" s="116">
        <v>84.507042253521121</v>
      </c>
    </row>
    <row r="13" spans="1:15" s="110" customFormat="1" ht="24.95" customHeight="1" x14ac:dyDescent="0.2">
      <c r="A13" s="193" t="s">
        <v>134</v>
      </c>
      <c r="B13" s="199" t="s">
        <v>214</v>
      </c>
      <c r="C13" s="113">
        <v>0.61471513973679204</v>
      </c>
      <c r="D13" s="115">
        <v>291</v>
      </c>
      <c r="E13" s="114">
        <v>254</v>
      </c>
      <c r="F13" s="114">
        <v>546</v>
      </c>
      <c r="G13" s="114">
        <v>196</v>
      </c>
      <c r="H13" s="140">
        <v>311</v>
      </c>
      <c r="I13" s="115">
        <v>-20</v>
      </c>
      <c r="J13" s="116">
        <v>-6.430868167202572</v>
      </c>
    </row>
    <row r="14" spans="1:15" s="287" customFormat="1" ht="24.95" customHeight="1" x14ac:dyDescent="0.2">
      <c r="A14" s="193" t="s">
        <v>215</v>
      </c>
      <c r="B14" s="199" t="s">
        <v>137</v>
      </c>
      <c r="C14" s="113">
        <v>13.285029257060774</v>
      </c>
      <c r="D14" s="115">
        <v>6289</v>
      </c>
      <c r="E14" s="114">
        <v>59888</v>
      </c>
      <c r="F14" s="114">
        <v>8866</v>
      </c>
      <c r="G14" s="114">
        <v>5169</v>
      </c>
      <c r="H14" s="140">
        <v>7739</v>
      </c>
      <c r="I14" s="115">
        <v>-1450</v>
      </c>
      <c r="J14" s="116">
        <v>-18.736270836025327</v>
      </c>
      <c r="K14" s="110"/>
      <c r="L14" s="110"/>
      <c r="M14" s="110"/>
      <c r="N14" s="110"/>
      <c r="O14" s="110"/>
    </row>
    <row r="15" spans="1:15" s="110" customFormat="1" ht="24.95" customHeight="1" x14ac:dyDescent="0.2">
      <c r="A15" s="193" t="s">
        <v>216</v>
      </c>
      <c r="B15" s="199" t="s">
        <v>217</v>
      </c>
      <c r="C15" s="113">
        <v>1.1385960835674602</v>
      </c>
      <c r="D15" s="115">
        <v>539</v>
      </c>
      <c r="E15" s="114">
        <v>456</v>
      </c>
      <c r="F15" s="114">
        <v>568</v>
      </c>
      <c r="G15" s="114">
        <v>396</v>
      </c>
      <c r="H15" s="140">
        <v>723</v>
      </c>
      <c r="I15" s="115">
        <v>-184</v>
      </c>
      <c r="J15" s="116">
        <v>-25.44951590594744</v>
      </c>
    </row>
    <row r="16" spans="1:15" s="287" customFormat="1" ht="24.95" customHeight="1" x14ac:dyDescent="0.2">
      <c r="A16" s="193" t="s">
        <v>218</v>
      </c>
      <c r="B16" s="199" t="s">
        <v>141</v>
      </c>
      <c r="C16" s="113">
        <v>11.49158199370498</v>
      </c>
      <c r="D16" s="115">
        <v>5440</v>
      </c>
      <c r="E16" s="114">
        <v>59214</v>
      </c>
      <c r="F16" s="114">
        <v>7986</v>
      </c>
      <c r="G16" s="114">
        <v>4472</v>
      </c>
      <c r="H16" s="140">
        <v>6704</v>
      </c>
      <c r="I16" s="115">
        <v>-1264</v>
      </c>
      <c r="J16" s="116">
        <v>-18.854415274463008</v>
      </c>
      <c r="K16" s="110"/>
      <c r="L16" s="110"/>
      <c r="M16" s="110"/>
      <c r="N16" s="110"/>
      <c r="O16" s="110"/>
    </row>
    <row r="17" spans="1:15" s="110" customFormat="1" ht="24.95" customHeight="1" x14ac:dyDescent="0.2">
      <c r="A17" s="193" t="s">
        <v>142</v>
      </c>
      <c r="B17" s="199" t="s">
        <v>220</v>
      </c>
      <c r="C17" s="113">
        <v>0.65485117978833518</v>
      </c>
      <c r="D17" s="115">
        <v>310</v>
      </c>
      <c r="E17" s="114">
        <v>218</v>
      </c>
      <c r="F17" s="114">
        <v>312</v>
      </c>
      <c r="G17" s="114">
        <v>301</v>
      </c>
      <c r="H17" s="140">
        <v>312</v>
      </c>
      <c r="I17" s="115">
        <v>-2</v>
      </c>
      <c r="J17" s="116">
        <v>-0.64102564102564108</v>
      </c>
    </row>
    <row r="18" spans="1:15" s="287" customFormat="1" ht="24.95" customHeight="1" x14ac:dyDescent="0.2">
      <c r="A18" s="201" t="s">
        <v>144</v>
      </c>
      <c r="B18" s="202" t="s">
        <v>145</v>
      </c>
      <c r="C18" s="113">
        <v>4.548047064788018</v>
      </c>
      <c r="D18" s="115">
        <v>2153</v>
      </c>
      <c r="E18" s="114">
        <v>1741</v>
      </c>
      <c r="F18" s="114">
        <v>2205</v>
      </c>
      <c r="G18" s="114">
        <v>1645</v>
      </c>
      <c r="H18" s="140">
        <v>2015</v>
      </c>
      <c r="I18" s="115">
        <v>138</v>
      </c>
      <c r="J18" s="116">
        <v>6.8486352357320097</v>
      </c>
      <c r="K18" s="110"/>
      <c r="L18" s="110"/>
      <c r="M18" s="110"/>
      <c r="N18" s="110"/>
      <c r="O18" s="110"/>
    </row>
    <row r="19" spans="1:15" s="110" customFormat="1" ht="24.95" customHeight="1" x14ac:dyDescent="0.2">
      <c r="A19" s="193" t="s">
        <v>146</v>
      </c>
      <c r="B19" s="199" t="s">
        <v>147</v>
      </c>
      <c r="C19" s="113">
        <v>11.717611271889986</v>
      </c>
      <c r="D19" s="115">
        <v>5547</v>
      </c>
      <c r="E19" s="114">
        <v>5337</v>
      </c>
      <c r="F19" s="114">
        <v>6411</v>
      </c>
      <c r="G19" s="114">
        <v>4680</v>
      </c>
      <c r="H19" s="140">
        <v>5593</v>
      </c>
      <c r="I19" s="115">
        <v>-46</v>
      </c>
      <c r="J19" s="116">
        <v>-0.82245664223136061</v>
      </c>
    </row>
    <row r="20" spans="1:15" s="287" customFormat="1" ht="24.95" customHeight="1" x14ac:dyDescent="0.2">
      <c r="A20" s="193" t="s">
        <v>148</v>
      </c>
      <c r="B20" s="199" t="s">
        <v>149</v>
      </c>
      <c r="C20" s="113">
        <v>3.7580008027208009</v>
      </c>
      <c r="D20" s="115">
        <v>1779</v>
      </c>
      <c r="E20" s="114">
        <v>1449</v>
      </c>
      <c r="F20" s="114">
        <v>1856</v>
      </c>
      <c r="G20" s="114">
        <v>1280</v>
      </c>
      <c r="H20" s="140">
        <v>1513</v>
      </c>
      <c r="I20" s="115">
        <v>266</v>
      </c>
      <c r="J20" s="116">
        <v>17.580964970257767</v>
      </c>
      <c r="K20" s="110"/>
      <c r="L20" s="110"/>
      <c r="M20" s="110"/>
      <c r="N20" s="110"/>
      <c r="O20" s="110"/>
    </row>
    <row r="21" spans="1:15" s="110" customFormat="1" ht="24.95" customHeight="1" x14ac:dyDescent="0.2">
      <c r="A21" s="201" t="s">
        <v>150</v>
      </c>
      <c r="B21" s="202" t="s">
        <v>151</v>
      </c>
      <c r="C21" s="113">
        <v>6.6625826485561586</v>
      </c>
      <c r="D21" s="115">
        <v>3154</v>
      </c>
      <c r="E21" s="114">
        <v>3174</v>
      </c>
      <c r="F21" s="114">
        <v>3225</v>
      </c>
      <c r="G21" s="114">
        <v>2898</v>
      </c>
      <c r="H21" s="140">
        <v>2893</v>
      </c>
      <c r="I21" s="115">
        <v>261</v>
      </c>
      <c r="J21" s="116">
        <v>9.0217767023850666</v>
      </c>
    </row>
    <row r="22" spans="1:15" s="110" customFormat="1" ht="24.95" customHeight="1" x14ac:dyDescent="0.2">
      <c r="A22" s="201" t="s">
        <v>152</v>
      </c>
      <c r="B22" s="199" t="s">
        <v>153</v>
      </c>
      <c r="C22" s="113">
        <v>7.1146412049261709</v>
      </c>
      <c r="D22" s="115">
        <v>3368</v>
      </c>
      <c r="E22" s="114">
        <v>3357</v>
      </c>
      <c r="F22" s="114">
        <v>3729</v>
      </c>
      <c r="G22" s="114">
        <v>3034</v>
      </c>
      <c r="H22" s="140">
        <v>3604</v>
      </c>
      <c r="I22" s="115">
        <v>-236</v>
      </c>
      <c r="J22" s="116">
        <v>-6.5482796892341844</v>
      </c>
    </row>
    <row r="23" spans="1:15" s="110" customFormat="1" ht="24.95" customHeight="1" x14ac:dyDescent="0.2">
      <c r="A23" s="193" t="s">
        <v>154</v>
      </c>
      <c r="B23" s="199" t="s">
        <v>155</v>
      </c>
      <c r="C23" s="113">
        <v>3.3017174000295739</v>
      </c>
      <c r="D23" s="115">
        <v>1563</v>
      </c>
      <c r="E23" s="114">
        <v>1018</v>
      </c>
      <c r="F23" s="114">
        <v>1095</v>
      </c>
      <c r="G23" s="114">
        <v>880</v>
      </c>
      <c r="H23" s="140">
        <v>1283</v>
      </c>
      <c r="I23" s="115">
        <v>280</v>
      </c>
      <c r="J23" s="116">
        <v>21.823850350740454</v>
      </c>
    </row>
    <row r="24" spans="1:15" s="110" customFormat="1" ht="24.95" customHeight="1" x14ac:dyDescent="0.2">
      <c r="A24" s="193" t="s">
        <v>156</v>
      </c>
      <c r="B24" s="199" t="s">
        <v>221</v>
      </c>
      <c r="C24" s="113">
        <v>12.606941422505756</v>
      </c>
      <c r="D24" s="115">
        <v>5968</v>
      </c>
      <c r="E24" s="114">
        <v>25235</v>
      </c>
      <c r="F24" s="114">
        <v>7432</v>
      </c>
      <c r="G24" s="114">
        <v>6130</v>
      </c>
      <c r="H24" s="140">
        <v>7615</v>
      </c>
      <c r="I24" s="115">
        <v>-1647</v>
      </c>
      <c r="J24" s="116">
        <v>-21.628365068942877</v>
      </c>
    </row>
    <row r="25" spans="1:15" s="110" customFormat="1" ht="24.95" customHeight="1" x14ac:dyDescent="0.2">
      <c r="A25" s="193" t="s">
        <v>222</v>
      </c>
      <c r="B25" s="204" t="s">
        <v>159</v>
      </c>
      <c r="C25" s="113">
        <v>6.3034707112528778</v>
      </c>
      <c r="D25" s="115">
        <v>2984</v>
      </c>
      <c r="E25" s="114">
        <v>2746</v>
      </c>
      <c r="F25" s="114">
        <v>3158</v>
      </c>
      <c r="G25" s="114">
        <v>2475</v>
      </c>
      <c r="H25" s="140">
        <v>2897</v>
      </c>
      <c r="I25" s="115">
        <v>87</v>
      </c>
      <c r="J25" s="116">
        <v>3.0031066620642042</v>
      </c>
    </row>
    <row r="26" spans="1:15" s="110" customFormat="1" ht="24.95" customHeight="1" x14ac:dyDescent="0.2">
      <c r="A26" s="201">
        <v>782.78300000000002</v>
      </c>
      <c r="B26" s="203" t="s">
        <v>160</v>
      </c>
      <c r="C26" s="113">
        <v>8.6545976890090621</v>
      </c>
      <c r="D26" s="115">
        <v>4097</v>
      </c>
      <c r="E26" s="114">
        <v>4693</v>
      </c>
      <c r="F26" s="114">
        <v>4213</v>
      </c>
      <c r="G26" s="114">
        <v>4468</v>
      </c>
      <c r="H26" s="140">
        <v>4708</v>
      </c>
      <c r="I26" s="115">
        <v>-611</v>
      </c>
      <c r="J26" s="116">
        <v>-12.977909940526763</v>
      </c>
    </row>
    <row r="27" spans="1:15" s="110" customFormat="1" ht="24.95" customHeight="1" x14ac:dyDescent="0.2">
      <c r="A27" s="193" t="s">
        <v>161</v>
      </c>
      <c r="B27" s="199" t="s">
        <v>162</v>
      </c>
      <c r="C27" s="113">
        <v>2.7588246477534382</v>
      </c>
      <c r="D27" s="115">
        <v>1306</v>
      </c>
      <c r="E27" s="114">
        <v>1113</v>
      </c>
      <c r="F27" s="114">
        <v>1793</v>
      </c>
      <c r="G27" s="114">
        <v>1147</v>
      </c>
      <c r="H27" s="140">
        <v>1318</v>
      </c>
      <c r="I27" s="115">
        <v>-12</v>
      </c>
      <c r="J27" s="116">
        <v>-0.91047040971168436</v>
      </c>
    </row>
    <row r="28" spans="1:15" s="110" customFormat="1" ht="24.95" customHeight="1" x14ac:dyDescent="0.2">
      <c r="A28" s="193" t="s">
        <v>163</v>
      </c>
      <c r="B28" s="199" t="s">
        <v>164</v>
      </c>
      <c r="C28" s="113">
        <v>3.0651260060415302</v>
      </c>
      <c r="D28" s="115">
        <v>1451</v>
      </c>
      <c r="E28" s="114">
        <v>1252</v>
      </c>
      <c r="F28" s="114">
        <v>2287</v>
      </c>
      <c r="G28" s="114">
        <v>1129</v>
      </c>
      <c r="H28" s="140">
        <v>1573</v>
      </c>
      <c r="I28" s="115">
        <v>-122</v>
      </c>
      <c r="J28" s="116">
        <v>-7.7558804831532102</v>
      </c>
    </row>
    <row r="29" spans="1:15" s="110" customFormat="1" ht="24.95" customHeight="1" x14ac:dyDescent="0.2">
      <c r="A29" s="193">
        <v>86</v>
      </c>
      <c r="B29" s="199" t="s">
        <v>165</v>
      </c>
      <c r="C29" s="113">
        <v>4.2269587443756738</v>
      </c>
      <c r="D29" s="115">
        <v>2001</v>
      </c>
      <c r="E29" s="114">
        <v>1825</v>
      </c>
      <c r="F29" s="114">
        <v>2064</v>
      </c>
      <c r="G29" s="114">
        <v>1681</v>
      </c>
      <c r="H29" s="140">
        <v>1958</v>
      </c>
      <c r="I29" s="115">
        <v>43</v>
      </c>
      <c r="J29" s="116">
        <v>2.1961184882533198</v>
      </c>
    </row>
    <row r="30" spans="1:15" s="110" customFormat="1" ht="24.95" customHeight="1" x14ac:dyDescent="0.2">
      <c r="A30" s="193">
        <v>87.88</v>
      </c>
      <c r="B30" s="204" t="s">
        <v>166</v>
      </c>
      <c r="C30" s="113">
        <v>5.0698155854580786</v>
      </c>
      <c r="D30" s="115">
        <v>2400</v>
      </c>
      <c r="E30" s="114">
        <v>2194</v>
      </c>
      <c r="F30" s="114">
        <v>4128</v>
      </c>
      <c r="G30" s="114">
        <v>1926</v>
      </c>
      <c r="H30" s="140">
        <v>2337</v>
      </c>
      <c r="I30" s="115">
        <v>63</v>
      </c>
      <c r="J30" s="116">
        <v>2.6957637997432604</v>
      </c>
    </row>
    <row r="31" spans="1:15" s="110" customFormat="1" ht="24.95" customHeight="1" x14ac:dyDescent="0.2">
      <c r="A31" s="193" t="s">
        <v>167</v>
      </c>
      <c r="B31" s="199" t="s">
        <v>168</v>
      </c>
      <c r="C31" s="113">
        <v>6.0351929698557214</v>
      </c>
      <c r="D31" s="115">
        <v>2857</v>
      </c>
      <c r="E31" s="114">
        <v>2482</v>
      </c>
      <c r="F31" s="114">
        <v>3130</v>
      </c>
      <c r="G31" s="114">
        <v>1867</v>
      </c>
      <c r="H31" s="140">
        <v>2850</v>
      </c>
      <c r="I31" s="115">
        <v>7</v>
      </c>
      <c r="J31" s="116">
        <v>0.24561403508771928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0.27672743403958683</v>
      </c>
      <c r="D34" s="115">
        <v>131</v>
      </c>
      <c r="E34" s="114">
        <v>148</v>
      </c>
      <c r="F34" s="114">
        <v>166</v>
      </c>
      <c r="G34" s="114">
        <v>88</v>
      </c>
      <c r="H34" s="140">
        <v>71</v>
      </c>
      <c r="I34" s="115">
        <v>60</v>
      </c>
      <c r="J34" s="116">
        <v>84.507042253521121</v>
      </c>
    </row>
    <row r="35" spans="1:10" s="110" customFormat="1" ht="24.95" customHeight="1" x14ac:dyDescent="0.2">
      <c r="A35" s="292" t="s">
        <v>171</v>
      </c>
      <c r="B35" s="293" t="s">
        <v>172</v>
      </c>
      <c r="C35" s="113">
        <v>18.447791461585584</v>
      </c>
      <c r="D35" s="115">
        <v>8733</v>
      </c>
      <c r="E35" s="114">
        <v>61883</v>
      </c>
      <c r="F35" s="114">
        <v>11617</v>
      </c>
      <c r="G35" s="114">
        <v>7010</v>
      </c>
      <c r="H35" s="140">
        <v>10065</v>
      </c>
      <c r="I35" s="115">
        <v>-1332</v>
      </c>
      <c r="J35" s="116">
        <v>-13.23397913561848</v>
      </c>
    </row>
    <row r="36" spans="1:10" s="110" customFormat="1" ht="24.95" customHeight="1" x14ac:dyDescent="0.2">
      <c r="A36" s="294" t="s">
        <v>173</v>
      </c>
      <c r="B36" s="295" t="s">
        <v>174</v>
      </c>
      <c r="C36" s="125">
        <v>81.275481104374833</v>
      </c>
      <c r="D36" s="143">
        <v>38475</v>
      </c>
      <c r="E36" s="144">
        <v>55875</v>
      </c>
      <c r="F36" s="144">
        <v>44521</v>
      </c>
      <c r="G36" s="144">
        <v>33595</v>
      </c>
      <c r="H36" s="145">
        <v>40142</v>
      </c>
      <c r="I36" s="143">
        <v>-1667</v>
      </c>
      <c r="J36" s="146">
        <v>-4.152757710129042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47339</v>
      </c>
      <c r="F11" s="264">
        <v>117906</v>
      </c>
      <c r="G11" s="264">
        <v>56304</v>
      </c>
      <c r="H11" s="264">
        <v>40693</v>
      </c>
      <c r="I11" s="265">
        <v>50279</v>
      </c>
      <c r="J11" s="263">
        <v>-2940</v>
      </c>
      <c r="K11" s="266">
        <v>-5.8473716661031441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20.019434293077591</v>
      </c>
      <c r="E13" s="115">
        <v>9477</v>
      </c>
      <c r="F13" s="114">
        <v>18277</v>
      </c>
      <c r="G13" s="114">
        <v>14023</v>
      </c>
      <c r="H13" s="114">
        <v>9194</v>
      </c>
      <c r="I13" s="140">
        <v>9866</v>
      </c>
      <c r="J13" s="115">
        <v>-389</v>
      </c>
      <c r="K13" s="116">
        <v>-3.942833975268599</v>
      </c>
    </row>
    <row r="14" spans="1:17" ht="15.95" customHeight="1" x14ac:dyDescent="0.2">
      <c r="A14" s="306" t="s">
        <v>230</v>
      </c>
      <c r="B14" s="307"/>
      <c r="C14" s="308"/>
      <c r="D14" s="113">
        <v>50.330594224635078</v>
      </c>
      <c r="E14" s="115">
        <v>23826</v>
      </c>
      <c r="F14" s="114">
        <v>52094</v>
      </c>
      <c r="G14" s="114">
        <v>27640</v>
      </c>
      <c r="H14" s="114">
        <v>19671</v>
      </c>
      <c r="I14" s="140">
        <v>24715</v>
      </c>
      <c r="J14" s="115">
        <v>-889</v>
      </c>
      <c r="K14" s="116">
        <v>-3.5970058668824598</v>
      </c>
    </row>
    <row r="15" spans="1:17" ht="15.95" customHeight="1" x14ac:dyDescent="0.2">
      <c r="A15" s="306" t="s">
        <v>231</v>
      </c>
      <c r="B15" s="307"/>
      <c r="C15" s="308"/>
      <c r="D15" s="113">
        <v>12.771710429033144</v>
      </c>
      <c r="E15" s="115">
        <v>6046</v>
      </c>
      <c r="F15" s="114">
        <v>24966</v>
      </c>
      <c r="G15" s="114">
        <v>6116</v>
      </c>
      <c r="H15" s="114">
        <v>5156</v>
      </c>
      <c r="I15" s="140">
        <v>6501</v>
      </c>
      <c r="J15" s="115">
        <v>-455</v>
      </c>
      <c r="K15" s="116">
        <v>-6.9989232425780648</v>
      </c>
    </row>
    <row r="16" spans="1:17" ht="15.95" customHeight="1" x14ac:dyDescent="0.2">
      <c r="A16" s="306" t="s">
        <v>232</v>
      </c>
      <c r="B16" s="307"/>
      <c r="C16" s="308"/>
      <c r="D16" s="113">
        <v>16.766302625741989</v>
      </c>
      <c r="E16" s="115">
        <v>7937</v>
      </c>
      <c r="F16" s="114">
        <v>22529</v>
      </c>
      <c r="G16" s="114">
        <v>8391</v>
      </c>
      <c r="H16" s="114">
        <v>6632</v>
      </c>
      <c r="I16" s="140">
        <v>9137</v>
      </c>
      <c r="J16" s="115">
        <v>-1200</v>
      </c>
      <c r="K16" s="116">
        <v>-13.133413593083068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0.38234859206996347</v>
      </c>
      <c r="E18" s="115">
        <v>181</v>
      </c>
      <c r="F18" s="114">
        <v>240</v>
      </c>
      <c r="G18" s="114">
        <v>262</v>
      </c>
      <c r="H18" s="114">
        <v>147</v>
      </c>
      <c r="I18" s="140">
        <v>119</v>
      </c>
      <c r="J18" s="115">
        <v>62</v>
      </c>
      <c r="K18" s="116">
        <v>52.100840336134453</v>
      </c>
    </row>
    <row r="19" spans="1:11" ht="14.1" customHeight="1" x14ac:dyDescent="0.2">
      <c r="A19" s="306" t="s">
        <v>235</v>
      </c>
      <c r="B19" s="307" t="s">
        <v>236</v>
      </c>
      <c r="C19" s="308"/>
      <c r="D19" s="113">
        <v>0.17110627600921016</v>
      </c>
      <c r="E19" s="115">
        <v>81</v>
      </c>
      <c r="F19" s="114">
        <v>195</v>
      </c>
      <c r="G19" s="114">
        <v>164</v>
      </c>
      <c r="H19" s="114">
        <v>99</v>
      </c>
      <c r="I19" s="140">
        <v>67</v>
      </c>
      <c r="J19" s="115">
        <v>14</v>
      </c>
      <c r="K19" s="116">
        <v>20.895522388059703</v>
      </c>
    </row>
    <row r="20" spans="1:11" ht="14.1" customHeight="1" x14ac:dyDescent="0.2">
      <c r="A20" s="306">
        <v>12</v>
      </c>
      <c r="B20" s="307" t="s">
        <v>237</v>
      </c>
      <c r="C20" s="308"/>
      <c r="D20" s="113">
        <v>0.36756162994571073</v>
      </c>
      <c r="E20" s="115">
        <v>174</v>
      </c>
      <c r="F20" s="114">
        <v>210</v>
      </c>
      <c r="G20" s="114">
        <v>285</v>
      </c>
      <c r="H20" s="114">
        <v>146</v>
      </c>
      <c r="I20" s="140">
        <v>244</v>
      </c>
      <c r="J20" s="115">
        <v>-70</v>
      </c>
      <c r="K20" s="116">
        <v>-28.688524590163933</v>
      </c>
    </row>
    <row r="21" spans="1:11" ht="14.1" customHeight="1" x14ac:dyDescent="0.2">
      <c r="A21" s="306">
        <v>21</v>
      </c>
      <c r="B21" s="307" t="s">
        <v>238</v>
      </c>
      <c r="C21" s="308"/>
      <c r="D21" s="113">
        <v>0.12674538963645196</v>
      </c>
      <c r="E21" s="115">
        <v>60</v>
      </c>
      <c r="F21" s="114">
        <v>70</v>
      </c>
      <c r="G21" s="114">
        <v>72</v>
      </c>
      <c r="H21" s="114">
        <v>24</v>
      </c>
      <c r="I21" s="140">
        <v>50</v>
      </c>
      <c r="J21" s="115">
        <v>10</v>
      </c>
      <c r="K21" s="116">
        <v>20</v>
      </c>
    </row>
    <row r="22" spans="1:11" ht="14.1" customHeight="1" x14ac:dyDescent="0.2">
      <c r="A22" s="306">
        <v>22</v>
      </c>
      <c r="B22" s="307" t="s">
        <v>239</v>
      </c>
      <c r="C22" s="308"/>
      <c r="D22" s="113">
        <v>0.5978157544519318</v>
      </c>
      <c r="E22" s="115">
        <v>283</v>
      </c>
      <c r="F22" s="114">
        <v>684</v>
      </c>
      <c r="G22" s="114">
        <v>337</v>
      </c>
      <c r="H22" s="114">
        <v>227</v>
      </c>
      <c r="I22" s="140">
        <v>360</v>
      </c>
      <c r="J22" s="115">
        <v>-77</v>
      </c>
      <c r="K22" s="116">
        <v>-21.388888888888889</v>
      </c>
    </row>
    <row r="23" spans="1:11" ht="14.1" customHeight="1" x14ac:dyDescent="0.2">
      <c r="A23" s="306">
        <v>23</v>
      </c>
      <c r="B23" s="307" t="s">
        <v>240</v>
      </c>
      <c r="C23" s="308"/>
      <c r="D23" s="113">
        <v>0.83651957160058299</v>
      </c>
      <c r="E23" s="115">
        <v>396</v>
      </c>
      <c r="F23" s="114">
        <v>420</v>
      </c>
      <c r="G23" s="114">
        <v>409</v>
      </c>
      <c r="H23" s="114">
        <v>388</v>
      </c>
      <c r="I23" s="140">
        <v>534</v>
      </c>
      <c r="J23" s="115">
        <v>-138</v>
      </c>
      <c r="K23" s="116">
        <v>-25.842696629213481</v>
      </c>
    </row>
    <row r="24" spans="1:11" ht="14.1" customHeight="1" x14ac:dyDescent="0.2">
      <c r="A24" s="306">
        <v>24</v>
      </c>
      <c r="B24" s="307" t="s">
        <v>241</v>
      </c>
      <c r="C24" s="308"/>
      <c r="D24" s="113">
        <v>2.0194765415408016</v>
      </c>
      <c r="E24" s="115">
        <v>956</v>
      </c>
      <c r="F24" s="114">
        <v>3402</v>
      </c>
      <c r="G24" s="114">
        <v>1099</v>
      </c>
      <c r="H24" s="114">
        <v>949</v>
      </c>
      <c r="I24" s="140">
        <v>1089</v>
      </c>
      <c r="J24" s="115">
        <v>-133</v>
      </c>
      <c r="K24" s="116">
        <v>-12.213039485766759</v>
      </c>
    </row>
    <row r="25" spans="1:11" ht="14.1" customHeight="1" x14ac:dyDescent="0.2">
      <c r="A25" s="306">
        <v>25</v>
      </c>
      <c r="B25" s="307" t="s">
        <v>242</v>
      </c>
      <c r="C25" s="308"/>
      <c r="D25" s="113">
        <v>5.4331523690825749</v>
      </c>
      <c r="E25" s="115">
        <v>2572</v>
      </c>
      <c r="F25" s="114">
        <v>24360</v>
      </c>
      <c r="G25" s="114">
        <v>3169</v>
      </c>
      <c r="H25" s="114">
        <v>2681</v>
      </c>
      <c r="I25" s="140">
        <v>3064</v>
      </c>
      <c r="J25" s="115">
        <v>-492</v>
      </c>
      <c r="K25" s="116">
        <v>-16.057441253263708</v>
      </c>
    </row>
    <row r="26" spans="1:11" ht="14.1" customHeight="1" x14ac:dyDescent="0.2">
      <c r="A26" s="306">
        <v>26</v>
      </c>
      <c r="B26" s="307" t="s">
        <v>243</v>
      </c>
      <c r="C26" s="308"/>
      <c r="D26" s="113">
        <v>2.1314349690530006</v>
      </c>
      <c r="E26" s="115">
        <v>1009</v>
      </c>
      <c r="F26" s="114">
        <v>3962</v>
      </c>
      <c r="G26" s="114">
        <v>1213</v>
      </c>
      <c r="H26" s="114">
        <v>782</v>
      </c>
      <c r="I26" s="140">
        <v>1215</v>
      </c>
      <c r="J26" s="115">
        <v>-206</v>
      </c>
      <c r="K26" s="116">
        <v>-16.954732510288064</v>
      </c>
    </row>
    <row r="27" spans="1:11" ht="14.1" customHeight="1" x14ac:dyDescent="0.2">
      <c r="A27" s="306">
        <v>27</v>
      </c>
      <c r="B27" s="307" t="s">
        <v>244</v>
      </c>
      <c r="C27" s="308"/>
      <c r="D27" s="113">
        <v>3.3841019032932675</v>
      </c>
      <c r="E27" s="115">
        <v>1602</v>
      </c>
      <c r="F27" s="114">
        <v>23465</v>
      </c>
      <c r="G27" s="114">
        <v>1695</v>
      </c>
      <c r="H27" s="114">
        <v>1471</v>
      </c>
      <c r="I27" s="140">
        <v>2211</v>
      </c>
      <c r="J27" s="115">
        <v>-609</v>
      </c>
      <c r="K27" s="116">
        <v>-27.544097693351425</v>
      </c>
    </row>
    <row r="28" spans="1:11" ht="14.1" customHeight="1" x14ac:dyDescent="0.2">
      <c r="A28" s="306">
        <v>28</v>
      </c>
      <c r="B28" s="307" t="s">
        <v>245</v>
      </c>
      <c r="C28" s="308"/>
      <c r="D28" s="113">
        <v>0.22602927818500601</v>
      </c>
      <c r="E28" s="115">
        <v>107</v>
      </c>
      <c r="F28" s="114">
        <v>860</v>
      </c>
      <c r="G28" s="114">
        <v>149</v>
      </c>
      <c r="H28" s="114">
        <v>121</v>
      </c>
      <c r="I28" s="140">
        <v>143</v>
      </c>
      <c r="J28" s="115">
        <v>-36</v>
      </c>
      <c r="K28" s="116">
        <v>-25.174825174825173</v>
      </c>
    </row>
    <row r="29" spans="1:11" ht="14.1" customHeight="1" x14ac:dyDescent="0.2">
      <c r="A29" s="306">
        <v>29</v>
      </c>
      <c r="B29" s="307" t="s">
        <v>246</v>
      </c>
      <c r="C29" s="308"/>
      <c r="D29" s="113">
        <v>2.7757240330382982</v>
      </c>
      <c r="E29" s="115">
        <v>1314</v>
      </c>
      <c r="F29" s="114">
        <v>1350</v>
      </c>
      <c r="G29" s="114">
        <v>1443</v>
      </c>
      <c r="H29" s="114">
        <v>1325</v>
      </c>
      <c r="I29" s="140">
        <v>1348</v>
      </c>
      <c r="J29" s="115">
        <v>-34</v>
      </c>
      <c r="K29" s="116">
        <v>-2.5222551928783381</v>
      </c>
    </row>
    <row r="30" spans="1:11" ht="14.1" customHeight="1" x14ac:dyDescent="0.2">
      <c r="A30" s="306" t="s">
        <v>247</v>
      </c>
      <c r="B30" s="307" t="s">
        <v>248</v>
      </c>
      <c r="C30" s="308"/>
      <c r="D30" s="113">
        <v>0.40136040051543126</v>
      </c>
      <c r="E30" s="115">
        <v>190</v>
      </c>
      <c r="F30" s="114">
        <v>186</v>
      </c>
      <c r="G30" s="114">
        <v>242</v>
      </c>
      <c r="H30" s="114" t="s">
        <v>514</v>
      </c>
      <c r="I30" s="140">
        <v>199</v>
      </c>
      <c r="J30" s="115">
        <v>-9</v>
      </c>
      <c r="K30" s="116">
        <v>-4.5226130653266328</v>
      </c>
    </row>
    <row r="31" spans="1:11" ht="14.1" customHeight="1" x14ac:dyDescent="0.2">
      <c r="A31" s="306" t="s">
        <v>249</v>
      </c>
      <c r="B31" s="307" t="s">
        <v>250</v>
      </c>
      <c r="C31" s="308"/>
      <c r="D31" s="113">
        <v>2.3595766703986141</v>
      </c>
      <c r="E31" s="115">
        <v>1117</v>
      </c>
      <c r="F31" s="114">
        <v>1157</v>
      </c>
      <c r="G31" s="114">
        <v>1189</v>
      </c>
      <c r="H31" s="114">
        <v>1151</v>
      </c>
      <c r="I31" s="140">
        <v>1145</v>
      </c>
      <c r="J31" s="115">
        <v>-28</v>
      </c>
      <c r="K31" s="116">
        <v>-2.445414847161572</v>
      </c>
    </row>
    <row r="32" spans="1:11" ht="14.1" customHeight="1" x14ac:dyDescent="0.2">
      <c r="A32" s="306">
        <v>31</v>
      </c>
      <c r="B32" s="307" t="s">
        <v>251</v>
      </c>
      <c r="C32" s="308"/>
      <c r="D32" s="113">
        <v>1.4723589429434505</v>
      </c>
      <c r="E32" s="115">
        <v>697</v>
      </c>
      <c r="F32" s="114">
        <v>647</v>
      </c>
      <c r="G32" s="114">
        <v>652</v>
      </c>
      <c r="H32" s="114">
        <v>542</v>
      </c>
      <c r="I32" s="140">
        <v>743</v>
      </c>
      <c r="J32" s="115">
        <v>-46</v>
      </c>
      <c r="K32" s="116">
        <v>-6.1911170928667563</v>
      </c>
    </row>
    <row r="33" spans="1:11" ht="14.1" customHeight="1" x14ac:dyDescent="0.2">
      <c r="A33" s="306">
        <v>32</v>
      </c>
      <c r="B33" s="307" t="s">
        <v>252</v>
      </c>
      <c r="C33" s="308"/>
      <c r="D33" s="113">
        <v>1.5927670630980799</v>
      </c>
      <c r="E33" s="115">
        <v>754</v>
      </c>
      <c r="F33" s="114">
        <v>634</v>
      </c>
      <c r="G33" s="114">
        <v>800</v>
      </c>
      <c r="H33" s="114">
        <v>660</v>
      </c>
      <c r="I33" s="140">
        <v>637</v>
      </c>
      <c r="J33" s="115">
        <v>117</v>
      </c>
      <c r="K33" s="116">
        <v>18.367346938775512</v>
      </c>
    </row>
    <row r="34" spans="1:11" ht="14.1" customHeight="1" x14ac:dyDescent="0.2">
      <c r="A34" s="306">
        <v>33</v>
      </c>
      <c r="B34" s="307" t="s">
        <v>253</v>
      </c>
      <c r="C34" s="308"/>
      <c r="D34" s="113">
        <v>1.0435370413401213</v>
      </c>
      <c r="E34" s="115">
        <v>494</v>
      </c>
      <c r="F34" s="114">
        <v>570</v>
      </c>
      <c r="G34" s="114">
        <v>545</v>
      </c>
      <c r="H34" s="114">
        <v>489</v>
      </c>
      <c r="I34" s="140">
        <v>520</v>
      </c>
      <c r="J34" s="115">
        <v>-26</v>
      </c>
      <c r="K34" s="116">
        <v>-5</v>
      </c>
    </row>
    <row r="35" spans="1:11" ht="14.1" customHeight="1" x14ac:dyDescent="0.2">
      <c r="A35" s="306">
        <v>34</v>
      </c>
      <c r="B35" s="307" t="s">
        <v>254</v>
      </c>
      <c r="C35" s="308"/>
      <c r="D35" s="113">
        <v>1.2759035890069499</v>
      </c>
      <c r="E35" s="115">
        <v>604</v>
      </c>
      <c r="F35" s="114">
        <v>786</v>
      </c>
      <c r="G35" s="114">
        <v>606</v>
      </c>
      <c r="H35" s="114">
        <v>453</v>
      </c>
      <c r="I35" s="140">
        <v>568</v>
      </c>
      <c r="J35" s="115">
        <v>36</v>
      </c>
      <c r="K35" s="116">
        <v>6.3380281690140849</v>
      </c>
    </row>
    <row r="36" spans="1:11" ht="14.1" customHeight="1" x14ac:dyDescent="0.2">
      <c r="A36" s="306">
        <v>41</v>
      </c>
      <c r="B36" s="307" t="s">
        <v>255</v>
      </c>
      <c r="C36" s="308"/>
      <c r="D36" s="113">
        <v>0.48796975010034011</v>
      </c>
      <c r="E36" s="115">
        <v>231</v>
      </c>
      <c r="F36" s="114">
        <v>211</v>
      </c>
      <c r="G36" s="114">
        <v>227</v>
      </c>
      <c r="H36" s="114">
        <v>200</v>
      </c>
      <c r="I36" s="140">
        <v>275</v>
      </c>
      <c r="J36" s="115">
        <v>-44</v>
      </c>
      <c r="K36" s="116">
        <v>-16</v>
      </c>
    </row>
    <row r="37" spans="1:11" ht="14.1" customHeight="1" x14ac:dyDescent="0.2">
      <c r="A37" s="306">
        <v>42</v>
      </c>
      <c r="B37" s="307" t="s">
        <v>256</v>
      </c>
      <c r="C37" s="308"/>
      <c r="D37" s="113" t="s">
        <v>514</v>
      </c>
      <c r="E37" s="115" t="s">
        <v>514</v>
      </c>
      <c r="F37" s="114">
        <v>74</v>
      </c>
      <c r="G37" s="114">
        <v>43</v>
      </c>
      <c r="H37" s="114">
        <v>42</v>
      </c>
      <c r="I37" s="140" t="s">
        <v>514</v>
      </c>
      <c r="J37" s="115" t="s">
        <v>514</v>
      </c>
      <c r="K37" s="116" t="s">
        <v>514</v>
      </c>
    </row>
    <row r="38" spans="1:11" ht="14.1" customHeight="1" x14ac:dyDescent="0.2">
      <c r="A38" s="306">
        <v>43</v>
      </c>
      <c r="B38" s="307" t="s">
        <v>257</v>
      </c>
      <c r="C38" s="308"/>
      <c r="D38" s="113">
        <v>3.1939838188385896</v>
      </c>
      <c r="E38" s="115">
        <v>1512</v>
      </c>
      <c r="F38" s="114">
        <v>4559</v>
      </c>
      <c r="G38" s="114">
        <v>1845</v>
      </c>
      <c r="H38" s="114">
        <v>1320</v>
      </c>
      <c r="I38" s="140">
        <v>1654</v>
      </c>
      <c r="J38" s="115">
        <v>-142</v>
      </c>
      <c r="K38" s="116">
        <v>-8.5852478839177753</v>
      </c>
    </row>
    <row r="39" spans="1:11" ht="14.1" customHeight="1" x14ac:dyDescent="0.2">
      <c r="A39" s="306">
        <v>51</v>
      </c>
      <c r="B39" s="307" t="s">
        <v>258</v>
      </c>
      <c r="C39" s="308"/>
      <c r="D39" s="113">
        <v>5.2916200173218702</v>
      </c>
      <c r="E39" s="115">
        <v>2505</v>
      </c>
      <c r="F39" s="114">
        <v>5126</v>
      </c>
      <c r="G39" s="114">
        <v>2928</v>
      </c>
      <c r="H39" s="114">
        <v>2174</v>
      </c>
      <c r="I39" s="140">
        <v>2719</v>
      </c>
      <c r="J39" s="115">
        <v>-214</v>
      </c>
      <c r="K39" s="116">
        <v>-7.8705406399411553</v>
      </c>
    </row>
    <row r="40" spans="1:11" ht="14.1" customHeight="1" x14ac:dyDescent="0.2">
      <c r="A40" s="306" t="s">
        <v>259</v>
      </c>
      <c r="B40" s="307" t="s">
        <v>260</v>
      </c>
      <c r="C40" s="308"/>
      <c r="D40" s="113">
        <v>4.8057626903821378</v>
      </c>
      <c r="E40" s="115">
        <v>2275</v>
      </c>
      <c r="F40" s="114">
        <v>4412</v>
      </c>
      <c r="G40" s="114">
        <v>2680</v>
      </c>
      <c r="H40" s="114">
        <v>1975</v>
      </c>
      <c r="I40" s="140">
        <v>2467</v>
      </c>
      <c r="J40" s="115">
        <v>-192</v>
      </c>
      <c r="K40" s="116">
        <v>-7.7827320632346977</v>
      </c>
    </row>
    <row r="41" spans="1:11" ht="14.1" customHeight="1" x14ac:dyDescent="0.2">
      <c r="A41" s="306"/>
      <c r="B41" s="307" t="s">
        <v>261</v>
      </c>
      <c r="C41" s="308"/>
      <c r="D41" s="113">
        <v>4.1762605885210924</v>
      </c>
      <c r="E41" s="115">
        <v>1977</v>
      </c>
      <c r="F41" s="114">
        <v>4113</v>
      </c>
      <c r="G41" s="114">
        <v>2003</v>
      </c>
      <c r="H41" s="114">
        <v>1706</v>
      </c>
      <c r="I41" s="140">
        <v>2143</v>
      </c>
      <c r="J41" s="115">
        <v>-166</v>
      </c>
      <c r="K41" s="116">
        <v>-7.7461502566495568</v>
      </c>
    </row>
    <row r="42" spans="1:11" ht="14.1" customHeight="1" x14ac:dyDescent="0.2">
      <c r="A42" s="306">
        <v>52</v>
      </c>
      <c r="B42" s="307" t="s">
        <v>262</v>
      </c>
      <c r="C42" s="308"/>
      <c r="D42" s="113">
        <v>2.917256384799003</v>
      </c>
      <c r="E42" s="115">
        <v>1381</v>
      </c>
      <c r="F42" s="114">
        <v>1266</v>
      </c>
      <c r="G42" s="114">
        <v>1292</v>
      </c>
      <c r="H42" s="114">
        <v>1214</v>
      </c>
      <c r="I42" s="140">
        <v>1265</v>
      </c>
      <c r="J42" s="115">
        <v>116</v>
      </c>
      <c r="K42" s="116">
        <v>9.1699604743083007</v>
      </c>
    </row>
    <row r="43" spans="1:11" ht="14.1" customHeight="1" x14ac:dyDescent="0.2">
      <c r="A43" s="306" t="s">
        <v>263</v>
      </c>
      <c r="B43" s="307" t="s">
        <v>264</v>
      </c>
      <c r="C43" s="308"/>
      <c r="D43" s="113">
        <v>2.1631213164621137</v>
      </c>
      <c r="E43" s="115">
        <v>1024</v>
      </c>
      <c r="F43" s="114">
        <v>994</v>
      </c>
      <c r="G43" s="114">
        <v>1002</v>
      </c>
      <c r="H43" s="114">
        <v>991</v>
      </c>
      <c r="I43" s="140">
        <v>936</v>
      </c>
      <c r="J43" s="115">
        <v>88</v>
      </c>
      <c r="K43" s="116">
        <v>9.4017094017094021</v>
      </c>
    </row>
    <row r="44" spans="1:11" ht="14.1" customHeight="1" x14ac:dyDescent="0.2">
      <c r="A44" s="306">
        <v>53</v>
      </c>
      <c r="B44" s="307" t="s">
        <v>265</v>
      </c>
      <c r="C44" s="308"/>
      <c r="D44" s="113">
        <v>1.193519085743256</v>
      </c>
      <c r="E44" s="115">
        <v>565</v>
      </c>
      <c r="F44" s="114">
        <v>1202</v>
      </c>
      <c r="G44" s="114">
        <v>538</v>
      </c>
      <c r="H44" s="114">
        <v>524</v>
      </c>
      <c r="I44" s="140">
        <v>671</v>
      </c>
      <c r="J44" s="115">
        <v>-106</v>
      </c>
      <c r="K44" s="116">
        <v>-15.797317436661698</v>
      </c>
    </row>
    <row r="45" spans="1:11" ht="14.1" customHeight="1" x14ac:dyDescent="0.2">
      <c r="A45" s="306" t="s">
        <v>266</v>
      </c>
      <c r="B45" s="307" t="s">
        <v>267</v>
      </c>
      <c r="C45" s="308"/>
      <c r="D45" s="113">
        <v>1.1533830456917129</v>
      </c>
      <c r="E45" s="115">
        <v>546</v>
      </c>
      <c r="F45" s="114">
        <v>1171</v>
      </c>
      <c r="G45" s="114">
        <v>526</v>
      </c>
      <c r="H45" s="114">
        <v>498</v>
      </c>
      <c r="I45" s="140">
        <v>640</v>
      </c>
      <c r="J45" s="115">
        <v>-94</v>
      </c>
      <c r="K45" s="116">
        <v>-14.6875</v>
      </c>
    </row>
    <row r="46" spans="1:11" ht="14.1" customHeight="1" x14ac:dyDescent="0.2">
      <c r="A46" s="306">
        <v>54</v>
      </c>
      <c r="B46" s="307" t="s">
        <v>268</v>
      </c>
      <c r="C46" s="308"/>
      <c r="D46" s="113">
        <v>3.6882908384207522</v>
      </c>
      <c r="E46" s="115">
        <v>1746</v>
      </c>
      <c r="F46" s="114">
        <v>1718</v>
      </c>
      <c r="G46" s="114">
        <v>1754</v>
      </c>
      <c r="H46" s="114">
        <v>1351</v>
      </c>
      <c r="I46" s="140">
        <v>1729</v>
      </c>
      <c r="J46" s="115">
        <v>17</v>
      </c>
      <c r="K46" s="116">
        <v>0.98322729901677275</v>
      </c>
    </row>
    <row r="47" spans="1:11" ht="14.1" customHeight="1" x14ac:dyDescent="0.2">
      <c r="A47" s="306">
        <v>61</v>
      </c>
      <c r="B47" s="307" t="s">
        <v>269</v>
      </c>
      <c r="C47" s="308"/>
      <c r="D47" s="113">
        <v>2.9130315384777878</v>
      </c>
      <c r="E47" s="115">
        <v>1379</v>
      </c>
      <c r="F47" s="114">
        <v>3271</v>
      </c>
      <c r="G47" s="114">
        <v>1341</v>
      </c>
      <c r="H47" s="114">
        <v>1053</v>
      </c>
      <c r="I47" s="140">
        <v>1549</v>
      </c>
      <c r="J47" s="115">
        <v>-170</v>
      </c>
      <c r="K47" s="116">
        <v>-10.974822466107167</v>
      </c>
    </row>
    <row r="48" spans="1:11" ht="14.1" customHeight="1" x14ac:dyDescent="0.2">
      <c r="A48" s="306">
        <v>62</v>
      </c>
      <c r="B48" s="307" t="s">
        <v>270</v>
      </c>
      <c r="C48" s="308"/>
      <c r="D48" s="113">
        <v>6.4217664082469001</v>
      </c>
      <c r="E48" s="115">
        <v>3040</v>
      </c>
      <c r="F48" s="114">
        <v>3257</v>
      </c>
      <c r="G48" s="114">
        <v>3626</v>
      </c>
      <c r="H48" s="114">
        <v>2429</v>
      </c>
      <c r="I48" s="140">
        <v>3168</v>
      </c>
      <c r="J48" s="115">
        <v>-128</v>
      </c>
      <c r="K48" s="116">
        <v>-4.0404040404040407</v>
      </c>
    </row>
    <row r="49" spans="1:11" ht="14.1" customHeight="1" x14ac:dyDescent="0.2">
      <c r="A49" s="306">
        <v>63</v>
      </c>
      <c r="B49" s="307" t="s">
        <v>271</v>
      </c>
      <c r="C49" s="308"/>
      <c r="D49" s="113">
        <v>5.8640866938465113</v>
      </c>
      <c r="E49" s="115">
        <v>2776</v>
      </c>
      <c r="F49" s="114">
        <v>4425</v>
      </c>
      <c r="G49" s="114">
        <v>5624</v>
      </c>
      <c r="H49" s="114">
        <v>3098</v>
      </c>
      <c r="I49" s="140">
        <v>2372</v>
      </c>
      <c r="J49" s="115">
        <v>404</v>
      </c>
      <c r="K49" s="116">
        <v>17.032040472175378</v>
      </c>
    </row>
    <row r="50" spans="1:11" ht="14.1" customHeight="1" x14ac:dyDescent="0.2">
      <c r="A50" s="306" t="s">
        <v>272</v>
      </c>
      <c r="B50" s="307" t="s">
        <v>273</v>
      </c>
      <c r="C50" s="308"/>
      <c r="D50" s="113">
        <v>0.98016434652189521</v>
      </c>
      <c r="E50" s="115">
        <v>464</v>
      </c>
      <c r="F50" s="114">
        <v>350</v>
      </c>
      <c r="G50" s="114">
        <v>437</v>
      </c>
      <c r="H50" s="114">
        <v>337</v>
      </c>
      <c r="I50" s="140">
        <v>327</v>
      </c>
      <c r="J50" s="115">
        <v>137</v>
      </c>
      <c r="K50" s="116">
        <v>41.896024464831804</v>
      </c>
    </row>
    <row r="51" spans="1:11" ht="14.1" customHeight="1" x14ac:dyDescent="0.2">
      <c r="A51" s="306" t="s">
        <v>274</v>
      </c>
      <c r="B51" s="307" t="s">
        <v>275</v>
      </c>
      <c r="C51" s="308"/>
      <c r="D51" s="113">
        <v>4.1973848201271675</v>
      </c>
      <c r="E51" s="115">
        <v>1987</v>
      </c>
      <c r="F51" s="114">
        <v>2219</v>
      </c>
      <c r="G51" s="114">
        <v>1963</v>
      </c>
      <c r="H51" s="114">
        <v>1780</v>
      </c>
      <c r="I51" s="140">
        <v>1729</v>
      </c>
      <c r="J51" s="115">
        <v>258</v>
      </c>
      <c r="K51" s="116">
        <v>14.921920185078079</v>
      </c>
    </row>
    <row r="52" spans="1:11" ht="14.1" customHeight="1" x14ac:dyDescent="0.2">
      <c r="A52" s="306">
        <v>71</v>
      </c>
      <c r="B52" s="307" t="s">
        <v>276</v>
      </c>
      <c r="C52" s="308"/>
      <c r="D52" s="113">
        <v>16.903610131181477</v>
      </c>
      <c r="E52" s="115">
        <v>8002</v>
      </c>
      <c r="F52" s="114">
        <v>13792</v>
      </c>
      <c r="G52" s="114">
        <v>8227</v>
      </c>
      <c r="H52" s="114">
        <v>6206</v>
      </c>
      <c r="I52" s="140">
        <v>8743</v>
      </c>
      <c r="J52" s="115">
        <v>-741</v>
      </c>
      <c r="K52" s="116">
        <v>-8.47535170993938</v>
      </c>
    </row>
    <row r="53" spans="1:11" ht="14.1" customHeight="1" x14ac:dyDescent="0.2">
      <c r="A53" s="306" t="s">
        <v>277</v>
      </c>
      <c r="B53" s="307" t="s">
        <v>278</v>
      </c>
      <c r="C53" s="308"/>
      <c r="D53" s="113">
        <v>8.639810726884809</v>
      </c>
      <c r="E53" s="115">
        <v>4090</v>
      </c>
      <c r="F53" s="114">
        <v>8426</v>
      </c>
      <c r="G53" s="114">
        <v>4132</v>
      </c>
      <c r="H53" s="114">
        <v>2927</v>
      </c>
      <c r="I53" s="140">
        <v>4521</v>
      </c>
      <c r="J53" s="115">
        <v>-431</v>
      </c>
      <c r="K53" s="116">
        <v>-9.5332890953328917</v>
      </c>
    </row>
    <row r="54" spans="1:11" ht="14.1" customHeight="1" x14ac:dyDescent="0.2">
      <c r="A54" s="306" t="s">
        <v>279</v>
      </c>
      <c r="B54" s="307" t="s">
        <v>280</v>
      </c>
      <c r="C54" s="308"/>
      <c r="D54" s="113">
        <v>6.9625467373624286</v>
      </c>
      <c r="E54" s="115">
        <v>3296</v>
      </c>
      <c r="F54" s="114">
        <v>4148</v>
      </c>
      <c r="G54" s="114">
        <v>3535</v>
      </c>
      <c r="H54" s="114">
        <v>2739</v>
      </c>
      <c r="I54" s="140">
        <v>3594</v>
      </c>
      <c r="J54" s="115">
        <v>-298</v>
      </c>
      <c r="K54" s="116">
        <v>-8.2915971062882576</v>
      </c>
    </row>
    <row r="55" spans="1:11" ht="14.1" customHeight="1" x14ac:dyDescent="0.2">
      <c r="A55" s="306">
        <v>72</v>
      </c>
      <c r="B55" s="307" t="s">
        <v>281</v>
      </c>
      <c r="C55" s="308"/>
      <c r="D55" s="113">
        <v>3.9417816176936564</v>
      </c>
      <c r="E55" s="115">
        <v>1866</v>
      </c>
      <c r="F55" s="114">
        <v>4183</v>
      </c>
      <c r="G55" s="114">
        <v>1676</v>
      </c>
      <c r="H55" s="114">
        <v>1477</v>
      </c>
      <c r="I55" s="140">
        <v>1789</v>
      </c>
      <c r="J55" s="115">
        <v>77</v>
      </c>
      <c r="K55" s="116">
        <v>4.3040804918949132</v>
      </c>
    </row>
    <row r="56" spans="1:11" ht="14.1" customHeight="1" x14ac:dyDescent="0.2">
      <c r="A56" s="306" t="s">
        <v>282</v>
      </c>
      <c r="B56" s="307" t="s">
        <v>283</v>
      </c>
      <c r="C56" s="308"/>
      <c r="D56" s="113">
        <v>2.1610088933015064</v>
      </c>
      <c r="E56" s="115">
        <v>1023</v>
      </c>
      <c r="F56" s="114">
        <v>920</v>
      </c>
      <c r="G56" s="114">
        <v>835</v>
      </c>
      <c r="H56" s="114">
        <v>700</v>
      </c>
      <c r="I56" s="140">
        <v>981</v>
      </c>
      <c r="J56" s="115">
        <v>42</v>
      </c>
      <c r="K56" s="116">
        <v>4.2813455657492359</v>
      </c>
    </row>
    <row r="57" spans="1:11" ht="14.1" customHeight="1" x14ac:dyDescent="0.2">
      <c r="A57" s="306" t="s">
        <v>284</v>
      </c>
      <c r="B57" s="307" t="s">
        <v>285</v>
      </c>
      <c r="C57" s="308"/>
      <c r="D57" s="113">
        <v>1.3308265911827457</v>
      </c>
      <c r="E57" s="115">
        <v>630</v>
      </c>
      <c r="F57" s="114">
        <v>3035</v>
      </c>
      <c r="G57" s="114">
        <v>604</v>
      </c>
      <c r="H57" s="114">
        <v>621</v>
      </c>
      <c r="I57" s="140">
        <v>605</v>
      </c>
      <c r="J57" s="115">
        <v>25</v>
      </c>
      <c r="K57" s="116">
        <v>4.1322314049586772</v>
      </c>
    </row>
    <row r="58" spans="1:11" ht="14.1" customHeight="1" x14ac:dyDescent="0.2">
      <c r="A58" s="306">
        <v>73</v>
      </c>
      <c r="B58" s="307" t="s">
        <v>286</v>
      </c>
      <c r="C58" s="308"/>
      <c r="D58" s="113">
        <v>2.2222691649591244</v>
      </c>
      <c r="E58" s="115">
        <v>1052</v>
      </c>
      <c r="F58" s="114">
        <v>1510</v>
      </c>
      <c r="G58" s="114">
        <v>1001</v>
      </c>
      <c r="H58" s="114">
        <v>940</v>
      </c>
      <c r="I58" s="140">
        <v>1071</v>
      </c>
      <c r="J58" s="115">
        <v>-19</v>
      </c>
      <c r="K58" s="116">
        <v>-1.7740429505135387</v>
      </c>
    </row>
    <row r="59" spans="1:11" ht="14.1" customHeight="1" x14ac:dyDescent="0.2">
      <c r="A59" s="306" t="s">
        <v>287</v>
      </c>
      <c r="B59" s="307" t="s">
        <v>288</v>
      </c>
      <c r="C59" s="308"/>
      <c r="D59" s="113">
        <v>1.3266017448615306</v>
      </c>
      <c r="E59" s="115">
        <v>628</v>
      </c>
      <c r="F59" s="114">
        <v>435</v>
      </c>
      <c r="G59" s="114">
        <v>557</v>
      </c>
      <c r="H59" s="114">
        <v>450</v>
      </c>
      <c r="I59" s="140">
        <v>595</v>
      </c>
      <c r="J59" s="115">
        <v>33</v>
      </c>
      <c r="K59" s="116">
        <v>5.5462184873949578</v>
      </c>
    </row>
    <row r="60" spans="1:11" ht="14.1" customHeight="1" x14ac:dyDescent="0.2">
      <c r="A60" s="306">
        <v>81</v>
      </c>
      <c r="B60" s="307" t="s">
        <v>289</v>
      </c>
      <c r="C60" s="308"/>
      <c r="D60" s="113">
        <v>5.0761528549399015</v>
      </c>
      <c r="E60" s="115">
        <v>2403</v>
      </c>
      <c r="F60" s="114">
        <v>2385</v>
      </c>
      <c r="G60" s="114">
        <v>2695</v>
      </c>
      <c r="H60" s="114">
        <v>2209</v>
      </c>
      <c r="I60" s="140">
        <v>2408</v>
      </c>
      <c r="J60" s="115">
        <v>-5</v>
      </c>
      <c r="K60" s="116">
        <v>-0.20764119601328904</v>
      </c>
    </row>
    <row r="61" spans="1:11" ht="14.1" customHeight="1" x14ac:dyDescent="0.2">
      <c r="A61" s="306" t="s">
        <v>290</v>
      </c>
      <c r="B61" s="307" t="s">
        <v>291</v>
      </c>
      <c r="C61" s="308"/>
      <c r="D61" s="113">
        <v>1.6476900652738757</v>
      </c>
      <c r="E61" s="115">
        <v>780</v>
      </c>
      <c r="F61" s="114">
        <v>576</v>
      </c>
      <c r="G61" s="114">
        <v>852</v>
      </c>
      <c r="H61" s="114">
        <v>516</v>
      </c>
      <c r="I61" s="140">
        <v>786</v>
      </c>
      <c r="J61" s="115">
        <v>-6</v>
      </c>
      <c r="K61" s="116">
        <v>-0.76335877862595425</v>
      </c>
    </row>
    <row r="62" spans="1:11" ht="14.1" customHeight="1" x14ac:dyDescent="0.2">
      <c r="A62" s="306" t="s">
        <v>292</v>
      </c>
      <c r="B62" s="307" t="s">
        <v>293</v>
      </c>
      <c r="C62" s="308"/>
      <c r="D62" s="113">
        <v>2.0363759268256616</v>
      </c>
      <c r="E62" s="115">
        <v>964</v>
      </c>
      <c r="F62" s="114">
        <v>1236</v>
      </c>
      <c r="G62" s="114">
        <v>1300</v>
      </c>
      <c r="H62" s="114">
        <v>1089</v>
      </c>
      <c r="I62" s="140">
        <v>978</v>
      </c>
      <c r="J62" s="115">
        <v>-14</v>
      </c>
      <c r="K62" s="116">
        <v>-1.4314928425357873</v>
      </c>
    </row>
    <row r="63" spans="1:11" ht="14.1" customHeight="1" x14ac:dyDescent="0.2">
      <c r="A63" s="306"/>
      <c r="B63" s="307" t="s">
        <v>294</v>
      </c>
      <c r="C63" s="308"/>
      <c r="D63" s="113">
        <v>1.7342994148587845</v>
      </c>
      <c r="E63" s="115">
        <v>821</v>
      </c>
      <c r="F63" s="114">
        <v>956</v>
      </c>
      <c r="G63" s="114">
        <v>1135</v>
      </c>
      <c r="H63" s="114">
        <v>981</v>
      </c>
      <c r="I63" s="140">
        <v>878</v>
      </c>
      <c r="J63" s="115">
        <v>-57</v>
      </c>
      <c r="K63" s="116">
        <v>-6.4920273348519366</v>
      </c>
    </row>
    <row r="64" spans="1:11" ht="14.1" customHeight="1" x14ac:dyDescent="0.2">
      <c r="A64" s="306" t="s">
        <v>295</v>
      </c>
      <c r="B64" s="307" t="s">
        <v>296</v>
      </c>
      <c r="C64" s="308"/>
      <c r="D64" s="113">
        <v>0.56401698388221133</v>
      </c>
      <c r="E64" s="115">
        <v>267</v>
      </c>
      <c r="F64" s="114">
        <v>225</v>
      </c>
      <c r="G64" s="114">
        <v>221</v>
      </c>
      <c r="H64" s="114">
        <v>236</v>
      </c>
      <c r="I64" s="140">
        <v>267</v>
      </c>
      <c r="J64" s="115">
        <v>0</v>
      </c>
      <c r="K64" s="116">
        <v>0</v>
      </c>
    </row>
    <row r="65" spans="1:11" ht="14.1" customHeight="1" x14ac:dyDescent="0.2">
      <c r="A65" s="306" t="s">
        <v>297</v>
      </c>
      <c r="B65" s="307" t="s">
        <v>298</v>
      </c>
      <c r="C65" s="308"/>
      <c r="D65" s="113">
        <v>0.33587528253659771</v>
      </c>
      <c r="E65" s="115">
        <v>159</v>
      </c>
      <c r="F65" s="114">
        <v>153</v>
      </c>
      <c r="G65" s="114">
        <v>143</v>
      </c>
      <c r="H65" s="114">
        <v>156</v>
      </c>
      <c r="I65" s="140">
        <v>176</v>
      </c>
      <c r="J65" s="115">
        <v>-17</v>
      </c>
      <c r="K65" s="116">
        <v>-9.6590909090909083</v>
      </c>
    </row>
    <row r="66" spans="1:11" ht="14.1" customHeight="1" x14ac:dyDescent="0.2">
      <c r="A66" s="306">
        <v>82</v>
      </c>
      <c r="B66" s="307" t="s">
        <v>299</v>
      </c>
      <c r="C66" s="308"/>
      <c r="D66" s="113">
        <v>2.8517712668201693</v>
      </c>
      <c r="E66" s="115">
        <v>1350</v>
      </c>
      <c r="F66" s="114">
        <v>1283</v>
      </c>
      <c r="G66" s="114">
        <v>1247</v>
      </c>
      <c r="H66" s="114">
        <v>1085</v>
      </c>
      <c r="I66" s="140">
        <v>1213</v>
      </c>
      <c r="J66" s="115">
        <v>137</v>
      </c>
      <c r="K66" s="116">
        <v>11.294311624072547</v>
      </c>
    </row>
    <row r="67" spans="1:11" ht="14.1" customHeight="1" x14ac:dyDescent="0.2">
      <c r="A67" s="306" t="s">
        <v>300</v>
      </c>
      <c r="B67" s="307" t="s">
        <v>301</v>
      </c>
      <c r="C67" s="308"/>
      <c r="D67" s="113">
        <v>1.4491222881767676</v>
      </c>
      <c r="E67" s="115">
        <v>686</v>
      </c>
      <c r="F67" s="114">
        <v>844</v>
      </c>
      <c r="G67" s="114">
        <v>728</v>
      </c>
      <c r="H67" s="114">
        <v>684</v>
      </c>
      <c r="I67" s="140">
        <v>696</v>
      </c>
      <c r="J67" s="115">
        <v>-10</v>
      </c>
      <c r="K67" s="116">
        <v>-1.4367816091954022</v>
      </c>
    </row>
    <row r="68" spans="1:11" ht="14.1" customHeight="1" x14ac:dyDescent="0.2">
      <c r="A68" s="306" t="s">
        <v>302</v>
      </c>
      <c r="B68" s="307" t="s">
        <v>303</v>
      </c>
      <c r="C68" s="308"/>
      <c r="D68" s="113">
        <v>1.0076258476097932</v>
      </c>
      <c r="E68" s="115">
        <v>477</v>
      </c>
      <c r="F68" s="114">
        <v>334</v>
      </c>
      <c r="G68" s="114">
        <v>383</v>
      </c>
      <c r="H68" s="114">
        <v>288</v>
      </c>
      <c r="I68" s="140">
        <v>357</v>
      </c>
      <c r="J68" s="115">
        <v>120</v>
      </c>
      <c r="K68" s="116">
        <v>33.613445378151262</v>
      </c>
    </row>
    <row r="69" spans="1:11" ht="14.1" customHeight="1" x14ac:dyDescent="0.2">
      <c r="A69" s="306">
        <v>83</v>
      </c>
      <c r="B69" s="307" t="s">
        <v>304</v>
      </c>
      <c r="C69" s="308"/>
      <c r="D69" s="113">
        <v>4.0410655062422105</v>
      </c>
      <c r="E69" s="115">
        <v>1913</v>
      </c>
      <c r="F69" s="114">
        <v>1512</v>
      </c>
      <c r="G69" s="114">
        <v>4565</v>
      </c>
      <c r="H69" s="114">
        <v>1439</v>
      </c>
      <c r="I69" s="140">
        <v>1904</v>
      </c>
      <c r="J69" s="115">
        <v>9</v>
      </c>
      <c r="K69" s="116">
        <v>0.47268907563025209</v>
      </c>
    </row>
    <row r="70" spans="1:11" ht="14.1" customHeight="1" x14ac:dyDescent="0.2">
      <c r="A70" s="306" t="s">
        <v>305</v>
      </c>
      <c r="B70" s="307" t="s">
        <v>306</v>
      </c>
      <c r="C70" s="308"/>
      <c r="D70" s="113">
        <v>3.4833857918418216</v>
      </c>
      <c r="E70" s="115">
        <v>1649</v>
      </c>
      <c r="F70" s="114">
        <v>1266</v>
      </c>
      <c r="G70" s="114">
        <v>4047</v>
      </c>
      <c r="H70" s="114">
        <v>1189</v>
      </c>
      <c r="I70" s="140">
        <v>1616</v>
      </c>
      <c r="J70" s="115">
        <v>33</v>
      </c>
      <c r="K70" s="116">
        <v>2.0420792079207919</v>
      </c>
    </row>
    <row r="71" spans="1:11" ht="14.1" customHeight="1" x14ac:dyDescent="0.2">
      <c r="A71" s="306"/>
      <c r="B71" s="307" t="s">
        <v>307</v>
      </c>
      <c r="C71" s="308"/>
      <c r="D71" s="113">
        <v>1.894843575064957</v>
      </c>
      <c r="E71" s="115">
        <v>897</v>
      </c>
      <c r="F71" s="114">
        <v>639</v>
      </c>
      <c r="G71" s="114">
        <v>1747</v>
      </c>
      <c r="H71" s="114">
        <v>583</v>
      </c>
      <c r="I71" s="140">
        <v>817</v>
      </c>
      <c r="J71" s="115">
        <v>80</v>
      </c>
      <c r="K71" s="116">
        <v>9.7919216646266829</v>
      </c>
    </row>
    <row r="72" spans="1:11" ht="14.1" customHeight="1" x14ac:dyDescent="0.2">
      <c r="A72" s="306">
        <v>84</v>
      </c>
      <c r="B72" s="307" t="s">
        <v>308</v>
      </c>
      <c r="C72" s="308"/>
      <c r="D72" s="113">
        <v>2.2624052050106678</v>
      </c>
      <c r="E72" s="115">
        <v>1071</v>
      </c>
      <c r="F72" s="114">
        <v>1215</v>
      </c>
      <c r="G72" s="114">
        <v>1642</v>
      </c>
      <c r="H72" s="114">
        <v>779</v>
      </c>
      <c r="I72" s="140">
        <v>1082</v>
      </c>
      <c r="J72" s="115">
        <v>-11</v>
      </c>
      <c r="K72" s="116">
        <v>-1.0166358595194085</v>
      </c>
    </row>
    <row r="73" spans="1:11" ht="14.1" customHeight="1" x14ac:dyDescent="0.2">
      <c r="A73" s="306" t="s">
        <v>309</v>
      </c>
      <c r="B73" s="307" t="s">
        <v>310</v>
      </c>
      <c r="C73" s="308"/>
      <c r="D73" s="113">
        <v>0.20490504657893069</v>
      </c>
      <c r="E73" s="115">
        <v>97</v>
      </c>
      <c r="F73" s="114">
        <v>53</v>
      </c>
      <c r="G73" s="114">
        <v>494</v>
      </c>
      <c r="H73" s="114">
        <v>33</v>
      </c>
      <c r="I73" s="140">
        <v>75</v>
      </c>
      <c r="J73" s="115">
        <v>22</v>
      </c>
      <c r="K73" s="116">
        <v>29.333333333333332</v>
      </c>
    </row>
    <row r="74" spans="1:11" ht="14.1" customHeight="1" x14ac:dyDescent="0.2">
      <c r="A74" s="306" t="s">
        <v>311</v>
      </c>
      <c r="B74" s="307" t="s">
        <v>312</v>
      </c>
      <c r="C74" s="308"/>
      <c r="D74" s="113">
        <v>0.18378081497285537</v>
      </c>
      <c r="E74" s="115">
        <v>87</v>
      </c>
      <c r="F74" s="114">
        <v>373</v>
      </c>
      <c r="G74" s="114">
        <v>263</v>
      </c>
      <c r="H74" s="114">
        <v>48</v>
      </c>
      <c r="I74" s="140">
        <v>74</v>
      </c>
      <c r="J74" s="115">
        <v>13</v>
      </c>
      <c r="K74" s="116">
        <v>17.567567567567568</v>
      </c>
    </row>
    <row r="75" spans="1:11" ht="14.1" customHeight="1" x14ac:dyDescent="0.2">
      <c r="A75" s="306" t="s">
        <v>313</v>
      </c>
      <c r="B75" s="307" t="s">
        <v>314</v>
      </c>
      <c r="C75" s="308"/>
      <c r="D75" s="113">
        <v>1.3308265911827457</v>
      </c>
      <c r="E75" s="115">
        <v>630</v>
      </c>
      <c r="F75" s="114">
        <v>581</v>
      </c>
      <c r="G75" s="114">
        <v>544</v>
      </c>
      <c r="H75" s="114">
        <v>566</v>
      </c>
      <c r="I75" s="140">
        <v>645</v>
      </c>
      <c r="J75" s="115">
        <v>-15</v>
      </c>
      <c r="K75" s="116">
        <v>-2.3255813953488373</v>
      </c>
    </row>
    <row r="76" spans="1:11" ht="14.1" customHeight="1" x14ac:dyDescent="0.2">
      <c r="A76" s="306">
        <v>91</v>
      </c>
      <c r="B76" s="307" t="s">
        <v>315</v>
      </c>
      <c r="C76" s="308"/>
      <c r="D76" s="113">
        <v>0.21546716238196836</v>
      </c>
      <c r="E76" s="115">
        <v>102</v>
      </c>
      <c r="F76" s="114">
        <v>368</v>
      </c>
      <c r="G76" s="114">
        <v>94</v>
      </c>
      <c r="H76" s="114">
        <v>71</v>
      </c>
      <c r="I76" s="140">
        <v>117</v>
      </c>
      <c r="J76" s="115">
        <v>-15</v>
      </c>
      <c r="K76" s="116">
        <v>-12.820512820512821</v>
      </c>
    </row>
    <row r="77" spans="1:11" ht="14.1" customHeight="1" x14ac:dyDescent="0.2">
      <c r="A77" s="306">
        <v>92</v>
      </c>
      <c r="B77" s="307" t="s">
        <v>316</v>
      </c>
      <c r="C77" s="308"/>
      <c r="D77" s="113">
        <v>2.1335473922136083</v>
      </c>
      <c r="E77" s="115">
        <v>1010</v>
      </c>
      <c r="F77" s="114">
        <v>2233</v>
      </c>
      <c r="G77" s="114">
        <v>1203</v>
      </c>
      <c r="H77" s="114">
        <v>955</v>
      </c>
      <c r="I77" s="140">
        <v>1220</v>
      </c>
      <c r="J77" s="115">
        <v>-210</v>
      </c>
      <c r="K77" s="116">
        <v>-17.21311475409836</v>
      </c>
    </row>
    <row r="78" spans="1:11" ht="14.1" customHeight="1" x14ac:dyDescent="0.2">
      <c r="A78" s="306">
        <v>93</v>
      </c>
      <c r="B78" s="307" t="s">
        <v>317</v>
      </c>
      <c r="C78" s="308"/>
      <c r="D78" s="113">
        <v>0.25982804875472654</v>
      </c>
      <c r="E78" s="115">
        <v>123</v>
      </c>
      <c r="F78" s="114">
        <v>369</v>
      </c>
      <c r="G78" s="114">
        <v>172</v>
      </c>
      <c r="H78" s="114">
        <v>104</v>
      </c>
      <c r="I78" s="140">
        <v>139</v>
      </c>
      <c r="J78" s="115">
        <v>-16</v>
      </c>
      <c r="K78" s="116">
        <v>-11.510791366906474</v>
      </c>
    </row>
    <row r="79" spans="1:11" ht="14.1" customHeight="1" x14ac:dyDescent="0.2">
      <c r="A79" s="306">
        <v>94</v>
      </c>
      <c r="B79" s="307" t="s">
        <v>318</v>
      </c>
      <c r="C79" s="308"/>
      <c r="D79" s="113">
        <v>4.2565326686241791</v>
      </c>
      <c r="E79" s="115">
        <v>2015</v>
      </c>
      <c r="F79" s="114">
        <v>2239</v>
      </c>
      <c r="G79" s="114">
        <v>1690</v>
      </c>
      <c r="H79" s="114">
        <v>1575</v>
      </c>
      <c r="I79" s="140">
        <v>2246</v>
      </c>
      <c r="J79" s="115">
        <v>-231</v>
      </c>
      <c r="K79" s="116">
        <v>-10.284951024042742</v>
      </c>
    </row>
    <row r="80" spans="1:11" ht="14.1" customHeight="1" x14ac:dyDescent="0.2">
      <c r="A80" s="306" t="s">
        <v>319</v>
      </c>
      <c r="B80" s="307" t="s">
        <v>320</v>
      </c>
      <c r="C80" s="308"/>
      <c r="D80" s="113" t="s">
        <v>514</v>
      </c>
      <c r="E80" s="115" t="s">
        <v>514</v>
      </c>
      <c r="F80" s="114">
        <v>8</v>
      </c>
      <c r="G80" s="114">
        <v>4</v>
      </c>
      <c r="H80" s="114">
        <v>3</v>
      </c>
      <c r="I80" s="140" t="s">
        <v>514</v>
      </c>
      <c r="J80" s="115" t="s">
        <v>514</v>
      </c>
      <c r="K80" s="116" t="s">
        <v>514</v>
      </c>
    </row>
    <row r="81" spans="1:11" ht="14.1" customHeight="1" x14ac:dyDescent="0.2">
      <c r="A81" s="310" t="s">
        <v>321</v>
      </c>
      <c r="B81" s="311" t="s">
        <v>334</v>
      </c>
      <c r="C81" s="312"/>
      <c r="D81" s="125">
        <v>0.11195842751219924</v>
      </c>
      <c r="E81" s="143">
        <v>53</v>
      </c>
      <c r="F81" s="144">
        <v>40</v>
      </c>
      <c r="G81" s="144">
        <v>134</v>
      </c>
      <c r="H81" s="144">
        <v>40</v>
      </c>
      <c r="I81" s="145">
        <v>60</v>
      </c>
      <c r="J81" s="143">
        <v>-7</v>
      </c>
      <c r="K81" s="146">
        <v>-11.666666666666666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496867</v>
      </c>
      <c r="C10" s="114">
        <v>281966</v>
      </c>
      <c r="D10" s="114">
        <v>214901</v>
      </c>
      <c r="E10" s="114">
        <v>402116</v>
      </c>
      <c r="F10" s="114">
        <v>91337</v>
      </c>
      <c r="G10" s="114">
        <v>50996</v>
      </c>
      <c r="H10" s="114">
        <v>122752</v>
      </c>
      <c r="I10" s="115">
        <v>99424</v>
      </c>
      <c r="J10" s="114">
        <v>63401</v>
      </c>
      <c r="K10" s="114">
        <v>36023</v>
      </c>
      <c r="L10" s="422">
        <v>33606</v>
      </c>
      <c r="M10" s="423">
        <v>35672</v>
      </c>
    </row>
    <row r="11" spans="1:13" ht="11.1" customHeight="1" x14ac:dyDescent="0.2">
      <c r="A11" s="421" t="s">
        <v>388</v>
      </c>
      <c r="B11" s="115">
        <v>499363</v>
      </c>
      <c r="C11" s="114">
        <v>284192</v>
      </c>
      <c r="D11" s="114">
        <v>215171</v>
      </c>
      <c r="E11" s="114">
        <v>403908</v>
      </c>
      <c r="F11" s="114">
        <v>92048</v>
      </c>
      <c r="G11" s="114">
        <v>49925</v>
      </c>
      <c r="H11" s="114">
        <v>124912</v>
      </c>
      <c r="I11" s="115">
        <v>101157</v>
      </c>
      <c r="J11" s="114">
        <v>64446</v>
      </c>
      <c r="K11" s="114">
        <v>36711</v>
      </c>
      <c r="L11" s="422">
        <v>29438</v>
      </c>
      <c r="M11" s="423">
        <v>27949</v>
      </c>
    </row>
    <row r="12" spans="1:13" ht="11.1" customHeight="1" x14ac:dyDescent="0.2">
      <c r="A12" s="421" t="s">
        <v>389</v>
      </c>
      <c r="B12" s="115">
        <v>504831</v>
      </c>
      <c r="C12" s="114">
        <v>286963</v>
      </c>
      <c r="D12" s="114">
        <v>217868</v>
      </c>
      <c r="E12" s="114">
        <v>408631</v>
      </c>
      <c r="F12" s="114">
        <v>92652</v>
      </c>
      <c r="G12" s="114">
        <v>53053</v>
      </c>
      <c r="H12" s="114">
        <v>126771</v>
      </c>
      <c r="I12" s="115">
        <v>100275</v>
      </c>
      <c r="J12" s="114">
        <v>62728</v>
      </c>
      <c r="K12" s="114">
        <v>37547</v>
      </c>
      <c r="L12" s="422">
        <v>45609</v>
      </c>
      <c r="M12" s="423">
        <v>41500</v>
      </c>
    </row>
    <row r="13" spans="1:13" s="110" customFormat="1" ht="11.1" customHeight="1" x14ac:dyDescent="0.2">
      <c r="A13" s="421" t="s">
        <v>390</v>
      </c>
      <c r="B13" s="115">
        <v>502391</v>
      </c>
      <c r="C13" s="114">
        <v>284526</v>
      </c>
      <c r="D13" s="114">
        <v>217865</v>
      </c>
      <c r="E13" s="114">
        <v>403833</v>
      </c>
      <c r="F13" s="114">
        <v>95019</v>
      </c>
      <c r="G13" s="114">
        <v>50057</v>
      </c>
      <c r="H13" s="114">
        <v>128165</v>
      </c>
      <c r="I13" s="115">
        <v>101854</v>
      </c>
      <c r="J13" s="114">
        <v>63802</v>
      </c>
      <c r="K13" s="114">
        <v>38052</v>
      </c>
      <c r="L13" s="422">
        <v>32186</v>
      </c>
      <c r="M13" s="423">
        <v>35616</v>
      </c>
    </row>
    <row r="14" spans="1:13" ht="15" customHeight="1" x14ac:dyDescent="0.2">
      <c r="A14" s="421" t="s">
        <v>391</v>
      </c>
      <c r="B14" s="115">
        <v>502654</v>
      </c>
      <c r="C14" s="114">
        <v>284973</v>
      </c>
      <c r="D14" s="114">
        <v>217681</v>
      </c>
      <c r="E14" s="114">
        <v>396647</v>
      </c>
      <c r="F14" s="114">
        <v>102822</v>
      </c>
      <c r="G14" s="114">
        <v>48466</v>
      </c>
      <c r="H14" s="114">
        <v>129838</v>
      </c>
      <c r="I14" s="115">
        <v>99949</v>
      </c>
      <c r="J14" s="114">
        <v>62202</v>
      </c>
      <c r="K14" s="114">
        <v>37747</v>
      </c>
      <c r="L14" s="422">
        <v>36300</v>
      </c>
      <c r="M14" s="423">
        <v>36752</v>
      </c>
    </row>
    <row r="15" spans="1:13" ht="11.1" customHeight="1" x14ac:dyDescent="0.2">
      <c r="A15" s="421" t="s">
        <v>388</v>
      </c>
      <c r="B15" s="115">
        <v>506328</v>
      </c>
      <c r="C15" s="114">
        <v>287659</v>
      </c>
      <c r="D15" s="114">
        <v>218669</v>
      </c>
      <c r="E15" s="114">
        <v>398347</v>
      </c>
      <c r="F15" s="114">
        <v>105052</v>
      </c>
      <c r="G15" s="114">
        <v>47999</v>
      </c>
      <c r="H15" s="114">
        <v>132302</v>
      </c>
      <c r="I15" s="115">
        <v>101289</v>
      </c>
      <c r="J15" s="114">
        <v>63239</v>
      </c>
      <c r="K15" s="114">
        <v>38050</v>
      </c>
      <c r="L15" s="422">
        <v>33052</v>
      </c>
      <c r="M15" s="423">
        <v>30496</v>
      </c>
    </row>
    <row r="16" spans="1:13" ht="11.1" customHeight="1" x14ac:dyDescent="0.2">
      <c r="A16" s="421" t="s">
        <v>389</v>
      </c>
      <c r="B16" s="115">
        <v>514939</v>
      </c>
      <c r="C16" s="114">
        <v>292527</v>
      </c>
      <c r="D16" s="114">
        <v>222412</v>
      </c>
      <c r="E16" s="114">
        <v>406227</v>
      </c>
      <c r="F16" s="114">
        <v>106014</v>
      </c>
      <c r="G16" s="114">
        <v>52228</v>
      </c>
      <c r="H16" s="114">
        <v>134378</v>
      </c>
      <c r="I16" s="115">
        <v>100848</v>
      </c>
      <c r="J16" s="114">
        <v>61628</v>
      </c>
      <c r="K16" s="114">
        <v>39220</v>
      </c>
      <c r="L16" s="422">
        <v>50559</v>
      </c>
      <c r="M16" s="423">
        <v>43596</v>
      </c>
    </row>
    <row r="17" spans="1:13" s="110" customFormat="1" ht="11.1" customHeight="1" x14ac:dyDescent="0.2">
      <c r="A17" s="421" t="s">
        <v>390</v>
      </c>
      <c r="B17" s="115">
        <v>515821</v>
      </c>
      <c r="C17" s="114">
        <v>291717</v>
      </c>
      <c r="D17" s="114">
        <v>224104</v>
      </c>
      <c r="E17" s="114">
        <v>408294</v>
      </c>
      <c r="F17" s="114">
        <v>106958</v>
      </c>
      <c r="G17" s="114">
        <v>51508</v>
      </c>
      <c r="H17" s="114">
        <v>135848</v>
      </c>
      <c r="I17" s="115">
        <v>102472</v>
      </c>
      <c r="J17" s="114">
        <v>62874</v>
      </c>
      <c r="K17" s="114">
        <v>39598</v>
      </c>
      <c r="L17" s="422">
        <v>34316</v>
      </c>
      <c r="M17" s="423">
        <v>35107</v>
      </c>
    </row>
    <row r="18" spans="1:13" ht="15" customHeight="1" x14ac:dyDescent="0.2">
      <c r="A18" s="421" t="s">
        <v>392</v>
      </c>
      <c r="B18" s="115">
        <v>519964</v>
      </c>
      <c r="C18" s="114">
        <v>293962</v>
      </c>
      <c r="D18" s="114">
        <v>226002</v>
      </c>
      <c r="E18" s="114">
        <v>409335</v>
      </c>
      <c r="F18" s="114">
        <v>109881</v>
      </c>
      <c r="G18" s="114">
        <v>52608</v>
      </c>
      <c r="H18" s="114">
        <v>137860</v>
      </c>
      <c r="I18" s="115">
        <v>100996</v>
      </c>
      <c r="J18" s="114">
        <v>61681</v>
      </c>
      <c r="K18" s="114">
        <v>39315</v>
      </c>
      <c r="L18" s="422">
        <v>41948</v>
      </c>
      <c r="M18" s="423">
        <v>38618</v>
      </c>
    </row>
    <row r="19" spans="1:13" ht="11.1" customHeight="1" x14ac:dyDescent="0.2">
      <c r="A19" s="421" t="s">
        <v>388</v>
      </c>
      <c r="B19" s="115">
        <v>522447</v>
      </c>
      <c r="C19" s="114">
        <v>295935</v>
      </c>
      <c r="D19" s="114">
        <v>226512</v>
      </c>
      <c r="E19" s="114">
        <v>410464</v>
      </c>
      <c r="F19" s="114">
        <v>111335</v>
      </c>
      <c r="G19" s="114">
        <v>51396</v>
      </c>
      <c r="H19" s="114">
        <v>140423</v>
      </c>
      <c r="I19" s="115">
        <v>102792</v>
      </c>
      <c r="J19" s="114">
        <v>62826</v>
      </c>
      <c r="K19" s="114">
        <v>39966</v>
      </c>
      <c r="L19" s="422">
        <v>32641</v>
      </c>
      <c r="M19" s="423">
        <v>30529</v>
      </c>
    </row>
    <row r="20" spans="1:13" ht="11.1" customHeight="1" x14ac:dyDescent="0.2">
      <c r="A20" s="421" t="s">
        <v>389</v>
      </c>
      <c r="B20" s="115">
        <v>529258</v>
      </c>
      <c r="C20" s="114">
        <v>299399</v>
      </c>
      <c r="D20" s="114">
        <v>229859</v>
      </c>
      <c r="E20" s="114">
        <v>416874</v>
      </c>
      <c r="F20" s="114">
        <v>111451</v>
      </c>
      <c r="G20" s="114">
        <v>55900</v>
      </c>
      <c r="H20" s="114">
        <v>142143</v>
      </c>
      <c r="I20" s="115">
        <v>102653</v>
      </c>
      <c r="J20" s="114">
        <v>61467</v>
      </c>
      <c r="K20" s="114">
        <v>41186</v>
      </c>
      <c r="L20" s="422">
        <v>49852</v>
      </c>
      <c r="M20" s="423">
        <v>44287</v>
      </c>
    </row>
    <row r="21" spans="1:13" s="110" customFormat="1" ht="11.1" customHeight="1" x14ac:dyDescent="0.2">
      <c r="A21" s="421" t="s">
        <v>390</v>
      </c>
      <c r="B21" s="115">
        <v>531337</v>
      </c>
      <c r="C21" s="114">
        <v>298652</v>
      </c>
      <c r="D21" s="114">
        <v>232685</v>
      </c>
      <c r="E21" s="114">
        <v>418455</v>
      </c>
      <c r="F21" s="114">
        <v>112702</v>
      </c>
      <c r="G21" s="114">
        <v>55406</v>
      </c>
      <c r="H21" s="114">
        <v>143963</v>
      </c>
      <c r="I21" s="115">
        <v>104875</v>
      </c>
      <c r="J21" s="114">
        <v>63305</v>
      </c>
      <c r="K21" s="114">
        <v>41570</v>
      </c>
      <c r="L21" s="422">
        <v>33532</v>
      </c>
      <c r="M21" s="423">
        <v>35881</v>
      </c>
    </row>
    <row r="22" spans="1:13" ht="15" customHeight="1" x14ac:dyDescent="0.2">
      <c r="A22" s="421" t="s">
        <v>393</v>
      </c>
      <c r="B22" s="115">
        <v>529696</v>
      </c>
      <c r="C22" s="114">
        <v>298074</v>
      </c>
      <c r="D22" s="114">
        <v>231622</v>
      </c>
      <c r="E22" s="114">
        <v>417121</v>
      </c>
      <c r="F22" s="114">
        <v>111821</v>
      </c>
      <c r="G22" s="114">
        <v>52857</v>
      </c>
      <c r="H22" s="114">
        <v>145707</v>
      </c>
      <c r="I22" s="115">
        <v>103748</v>
      </c>
      <c r="J22" s="114">
        <v>62725</v>
      </c>
      <c r="K22" s="114">
        <v>41023</v>
      </c>
      <c r="L22" s="422">
        <v>37167</v>
      </c>
      <c r="M22" s="423">
        <v>39459</v>
      </c>
    </row>
    <row r="23" spans="1:13" ht="11.1" customHeight="1" x14ac:dyDescent="0.2">
      <c r="A23" s="421" t="s">
        <v>388</v>
      </c>
      <c r="B23" s="115">
        <v>532245</v>
      </c>
      <c r="C23" s="114">
        <v>300247</v>
      </c>
      <c r="D23" s="114">
        <v>231998</v>
      </c>
      <c r="E23" s="114">
        <v>418503</v>
      </c>
      <c r="F23" s="114">
        <v>112879</v>
      </c>
      <c r="G23" s="114">
        <v>51492</v>
      </c>
      <c r="H23" s="114">
        <v>148267</v>
      </c>
      <c r="I23" s="115">
        <v>105372</v>
      </c>
      <c r="J23" s="114">
        <v>63758</v>
      </c>
      <c r="K23" s="114">
        <v>41614</v>
      </c>
      <c r="L23" s="422">
        <v>33942</v>
      </c>
      <c r="M23" s="423">
        <v>32454</v>
      </c>
    </row>
    <row r="24" spans="1:13" ht="11.1" customHeight="1" x14ac:dyDescent="0.2">
      <c r="A24" s="421" t="s">
        <v>389</v>
      </c>
      <c r="B24" s="115">
        <v>540735</v>
      </c>
      <c r="C24" s="114">
        <v>304864</v>
      </c>
      <c r="D24" s="114">
        <v>235871</v>
      </c>
      <c r="E24" s="114">
        <v>423174</v>
      </c>
      <c r="F24" s="114">
        <v>114188</v>
      </c>
      <c r="G24" s="114">
        <v>55780</v>
      </c>
      <c r="H24" s="114">
        <v>150596</v>
      </c>
      <c r="I24" s="115">
        <v>105763</v>
      </c>
      <c r="J24" s="114">
        <v>62746</v>
      </c>
      <c r="K24" s="114">
        <v>43017</v>
      </c>
      <c r="L24" s="422">
        <v>55119</v>
      </c>
      <c r="M24" s="423">
        <v>48049</v>
      </c>
    </row>
    <row r="25" spans="1:13" s="110" customFormat="1" ht="11.1" customHeight="1" x14ac:dyDescent="0.2">
      <c r="A25" s="421" t="s">
        <v>390</v>
      </c>
      <c r="B25" s="115">
        <v>543762</v>
      </c>
      <c r="C25" s="114">
        <v>306431</v>
      </c>
      <c r="D25" s="114">
        <v>237331</v>
      </c>
      <c r="E25" s="114">
        <v>424320</v>
      </c>
      <c r="F25" s="114">
        <v>115871</v>
      </c>
      <c r="G25" s="114">
        <v>55329</v>
      </c>
      <c r="H25" s="114">
        <v>152542</v>
      </c>
      <c r="I25" s="115">
        <v>107794</v>
      </c>
      <c r="J25" s="114">
        <v>64593</v>
      </c>
      <c r="K25" s="114">
        <v>43201</v>
      </c>
      <c r="L25" s="422">
        <v>36398</v>
      </c>
      <c r="M25" s="423">
        <v>37339</v>
      </c>
    </row>
    <row r="26" spans="1:13" ht="15" customHeight="1" x14ac:dyDescent="0.2">
      <c r="A26" s="421" t="s">
        <v>394</v>
      </c>
      <c r="B26" s="115">
        <v>540323</v>
      </c>
      <c r="C26" s="114">
        <v>304732</v>
      </c>
      <c r="D26" s="114">
        <v>235591</v>
      </c>
      <c r="E26" s="114">
        <v>420765</v>
      </c>
      <c r="F26" s="114">
        <v>116006</v>
      </c>
      <c r="G26" s="114">
        <v>52558</v>
      </c>
      <c r="H26" s="114">
        <v>153982</v>
      </c>
      <c r="I26" s="115">
        <v>106689</v>
      </c>
      <c r="J26" s="114">
        <v>63736</v>
      </c>
      <c r="K26" s="114">
        <v>42953</v>
      </c>
      <c r="L26" s="422">
        <v>39546</v>
      </c>
      <c r="M26" s="423">
        <v>39751</v>
      </c>
    </row>
    <row r="27" spans="1:13" ht="11.1" customHeight="1" x14ac:dyDescent="0.2">
      <c r="A27" s="421" t="s">
        <v>388</v>
      </c>
      <c r="B27" s="115">
        <v>543706</v>
      </c>
      <c r="C27" s="114">
        <v>307104</v>
      </c>
      <c r="D27" s="114">
        <v>236602</v>
      </c>
      <c r="E27" s="114">
        <v>422910</v>
      </c>
      <c r="F27" s="114">
        <v>117271</v>
      </c>
      <c r="G27" s="114">
        <v>52087</v>
      </c>
      <c r="H27" s="114">
        <v>156433</v>
      </c>
      <c r="I27" s="115">
        <v>108906</v>
      </c>
      <c r="J27" s="114">
        <v>65231</v>
      </c>
      <c r="K27" s="114">
        <v>43675</v>
      </c>
      <c r="L27" s="422">
        <v>39019</v>
      </c>
      <c r="M27" s="423">
        <v>35844</v>
      </c>
    </row>
    <row r="28" spans="1:13" ht="11.1" customHeight="1" x14ac:dyDescent="0.2">
      <c r="A28" s="421" t="s">
        <v>389</v>
      </c>
      <c r="B28" s="115">
        <v>551477</v>
      </c>
      <c r="C28" s="114">
        <v>310637</v>
      </c>
      <c r="D28" s="114">
        <v>240840</v>
      </c>
      <c r="E28" s="114">
        <v>431555</v>
      </c>
      <c r="F28" s="114">
        <v>118873</v>
      </c>
      <c r="G28" s="114">
        <v>55688</v>
      </c>
      <c r="H28" s="114">
        <v>158125</v>
      </c>
      <c r="I28" s="115">
        <v>108259</v>
      </c>
      <c r="J28" s="114">
        <v>63326</v>
      </c>
      <c r="K28" s="114">
        <v>44933</v>
      </c>
      <c r="L28" s="422">
        <v>54892</v>
      </c>
      <c r="M28" s="423">
        <v>48007</v>
      </c>
    </row>
    <row r="29" spans="1:13" s="110" customFormat="1" ht="11.1" customHeight="1" x14ac:dyDescent="0.2">
      <c r="A29" s="421" t="s">
        <v>390</v>
      </c>
      <c r="B29" s="115">
        <v>551678</v>
      </c>
      <c r="C29" s="114">
        <v>309882</v>
      </c>
      <c r="D29" s="114">
        <v>241796</v>
      </c>
      <c r="E29" s="114">
        <v>430280</v>
      </c>
      <c r="F29" s="114">
        <v>120944</v>
      </c>
      <c r="G29" s="114">
        <v>55389</v>
      </c>
      <c r="H29" s="114">
        <v>159258</v>
      </c>
      <c r="I29" s="115">
        <v>109955</v>
      </c>
      <c r="J29" s="114">
        <v>64950</v>
      </c>
      <c r="K29" s="114">
        <v>45005</v>
      </c>
      <c r="L29" s="422">
        <v>39461</v>
      </c>
      <c r="M29" s="423">
        <v>39555</v>
      </c>
    </row>
    <row r="30" spans="1:13" ht="15" customHeight="1" x14ac:dyDescent="0.2">
      <c r="A30" s="421" t="s">
        <v>395</v>
      </c>
      <c r="B30" s="115">
        <v>553859</v>
      </c>
      <c r="C30" s="114">
        <v>311706</v>
      </c>
      <c r="D30" s="114">
        <v>242153</v>
      </c>
      <c r="E30" s="114">
        <v>431745</v>
      </c>
      <c r="F30" s="114">
        <v>121955</v>
      </c>
      <c r="G30" s="114">
        <v>53822</v>
      </c>
      <c r="H30" s="114">
        <v>161269</v>
      </c>
      <c r="I30" s="115">
        <v>107267</v>
      </c>
      <c r="J30" s="114">
        <v>62997</v>
      </c>
      <c r="K30" s="114">
        <v>44270</v>
      </c>
      <c r="L30" s="422">
        <v>43111</v>
      </c>
      <c r="M30" s="423">
        <v>41588</v>
      </c>
    </row>
    <row r="31" spans="1:13" ht="11.1" customHeight="1" x14ac:dyDescent="0.2">
      <c r="A31" s="421" t="s">
        <v>388</v>
      </c>
      <c r="B31" s="115">
        <v>557804</v>
      </c>
      <c r="C31" s="114">
        <v>314401</v>
      </c>
      <c r="D31" s="114">
        <v>243403</v>
      </c>
      <c r="E31" s="114">
        <v>434102</v>
      </c>
      <c r="F31" s="114">
        <v>123563</v>
      </c>
      <c r="G31" s="114">
        <v>53384</v>
      </c>
      <c r="H31" s="114">
        <v>163369</v>
      </c>
      <c r="I31" s="115">
        <v>108489</v>
      </c>
      <c r="J31" s="114">
        <v>63882</v>
      </c>
      <c r="K31" s="114">
        <v>44607</v>
      </c>
      <c r="L31" s="422">
        <v>39218</v>
      </c>
      <c r="M31" s="423">
        <v>35751</v>
      </c>
    </row>
    <row r="32" spans="1:13" ht="11.1" customHeight="1" x14ac:dyDescent="0.2">
      <c r="A32" s="421" t="s">
        <v>389</v>
      </c>
      <c r="B32" s="115">
        <v>566187</v>
      </c>
      <c r="C32" s="114">
        <v>319289</v>
      </c>
      <c r="D32" s="114">
        <v>246898</v>
      </c>
      <c r="E32" s="114">
        <v>441672</v>
      </c>
      <c r="F32" s="114">
        <v>124446</v>
      </c>
      <c r="G32" s="114">
        <v>56996</v>
      </c>
      <c r="H32" s="114">
        <v>165369</v>
      </c>
      <c r="I32" s="115">
        <v>107427</v>
      </c>
      <c r="J32" s="114">
        <v>61724</v>
      </c>
      <c r="K32" s="114">
        <v>45703</v>
      </c>
      <c r="L32" s="422">
        <v>60004</v>
      </c>
      <c r="M32" s="423">
        <v>53753</v>
      </c>
    </row>
    <row r="33" spans="1:13" s="110" customFormat="1" ht="11.1" customHeight="1" x14ac:dyDescent="0.2">
      <c r="A33" s="421" t="s">
        <v>390</v>
      </c>
      <c r="B33" s="115">
        <v>567124</v>
      </c>
      <c r="C33" s="114">
        <v>318909</v>
      </c>
      <c r="D33" s="114">
        <v>248215</v>
      </c>
      <c r="E33" s="114">
        <v>440231</v>
      </c>
      <c r="F33" s="114">
        <v>126844</v>
      </c>
      <c r="G33" s="114">
        <v>56680</v>
      </c>
      <c r="H33" s="114">
        <v>166186</v>
      </c>
      <c r="I33" s="115">
        <v>108813</v>
      </c>
      <c r="J33" s="114">
        <v>63212</v>
      </c>
      <c r="K33" s="114">
        <v>45601</v>
      </c>
      <c r="L33" s="422">
        <v>42050</v>
      </c>
      <c r="M33" s="423">
        <v>41622</v>
      </c>
    </row>
    <row r="34" spans="1:13" ht="15" customHeight="1" x14ac:dyDescent="0.2">
      <c r="A34" s="421" t="s">
        <v>396</v>
      </c>
      <c r="B34" s="115">
        <v>566717</v>
      </c>
      <c r="C34" s="114">
        <v>319577</v>
      </c>
      <c r="D34" s="114">
        <v>247140</v>
      </c>
      <c r="E34" s="114">
        <v>439878</v>
      </c>
      <c r="F34" s="114">
        <v>126804</v>
      </c>
      <c r="G34" s="114">
        <v>54493</v>
      </c>
      <c r="H34" s="114">
        <v>168104</v>
      </c>
      <c r="I34" s="115">
        <v>106600</v>
      </c>
      <c r="J34" s="114">
        <v>61322</v>
      </c>
      <c r="K34" s="114">
        <v>45278</v>
      </c>
      <c r="L34" s="422">
        <v>44540</v>
      </c>
      <c r="M34" s="423">
        <v>43064</v>
      </c>
    </row>
    <row r="35" spans="1:13" ht="11.1" customHeight="1" x14ac:dyDescent="0.2">
      <c r="A35" s="421" t="s">
        <v>388</v>
      </c>
      <c r="B35" s="115">
        <v>570830</v>
      </c>
      <c r="C35" s="114">
        <v>322643</v>
      </c>
      <c r="D35" s="114">
        <v>248187</v>
      </c>
      <c r="E35" s="114">
        <v>442387</v>
      </c>
      <c r="F35" s="114">
        <v>128422</v>
      </c>
      <c r="G35" s="114">
        <v>53579</v>
      </c>
      <c r="H35" s="114">
        <v>171036</v>
      </c>
      <c r="I35" s="115">
        <v>108528</v>
      </c>
      <c r="J35" s="114">
        <v>62477</v>
      </c>
      <c r="K35" s="114">
        <v>46051</v>
      </c>
      <c r="L35" s="422">
        <v>40939</v>
      </c>
      <c r="M35" s="423">
        <v>37516</v>
      </c>
    </row>
    <row r="36" spans="1:13" ht="11.1" customHeight="1" x14ac:dyDescent="0.2">
      <c r="A36" s="421" t="s">
        <v>389</v>
      </c>
      <c r="B36" s="115">
        <v>578395</v>
      </c>
      <c r="C36" s="114">
        <v>326345</v>
      </c>
      <c r="D36" s="114">
        <v>252050</v>
      </c>
      <c r="E36" s="114">
        <v>448646</v>
      </c>
      <c r="F36" s="114">
        <v>129744</v>
      </c>
      <c r="G36" s="114">
        <v>57306</v>
      </c>
      <c r="H36" s="114">
        <v>172720</v>
      </c>
      <c r="I36" s="115">
        <v>107454</v>
      </c>
      <c r="J36" s="114">
        <v>60622</v>
      </c>
      <c r="K36" s="114">
        <v>46832</v>
      </c>
      <c r="L36" s="422">
        <v>55643</v>
      </c>
      <c r="M36" s="423">
        <v>49530</v>
      </c>
    </row>
    <row r="37" spans="1:13" s="110" customFormat="1" ht="11.1" customHeight="1" x14ac:dyDescent="0.2">
      <c r="A37" s="421" t="s">
        <v>390</v>
      </c>
      <c r="B37" s="115">
        <v>578935</v>
      </c>
      <c r="C37" s="114">
        <v>325970</v>
      </c>
      <c r="D37" s="114">
        <v>252965</v>
      </c>
      <c r="E37" s="114">
        <v>446674</v>
      </c>
      <c r="F37" s="114">
        <v>132261</v>
      </c>
      <c r="G37" s="114">
        <v>57049</v>
      </c>
      <c r="H37" s="114">
        <v>174004</v>
      </c>
      <c r="I37" s="115">
        <v>108886</v>
      </c>
      <c r="J37" s="114">
        <v>61825</v>
      </c>
      <c r="K37" s="114">
        <v>47061</v>
      </c>
      <c r="L37" s="422">
        <v>40388</v>
      </c>
      <c r="M37" s="423">
        <v>40178</v>
      </c>
    </row>
    <row r="38" spans="1:13" ht="15" customHeight="1" x14ac:dyDescent="0.2">
      <c r="A38" s="424" t="s">
        <v>397</v>
      </c>
      <c r="B38" s="115">
        <v>579915</v>
      </c>
      <c r="C38" s="114">
        <v>326648</v>
      </c>
      <c r="D38" s="114">
        <v>253267</v>
      </c>
      <c r="E38" s="114">
        <v>447024</v>
      </c>
      <c r="F38" s="114">
        <v>132891</v>
      </c>
      <c r="G38" s="114">
        <v>55599</v>
      </c>
      <c r="H38" s="114">
        <v>175498</v>
      </c>
      <c r="I38" s="115">
        <v>107992</v>
      </c>
      <c r="J38" s="114">
        <v>61022</v>
      </c>
      <c r="K38" s="114">
        <v>46970</v>
      </c>
      <c r="L38" s="422">
        <v>46237</v>
      </c>
      <c r="M38" s="423">
        <v>45765</v>
      </c>
    </row>
    <row r="39" spans="1:13" ht="11.1" customHeight="1" x14ac:dyDescent="0.2">
      <c r="A39" s="421" t="s">
        <v>388</v>
      </c>
      <c r="B39" s="115">
        <v>582332</v>
      </c>
      <c r="C39" s="114">
        <v>328420</v>
      </c>
      <c r="D39" s="114">
        <v>253912</v>
      </c>
      <c r="E39" s="114">
        <v>448120</v>
      </c>
      <c r="F39" s="114">
        <v>134212</v>
      </c>
      <c r="G39" s="114">
        <v>54632</v>
      </c>
      <c r="H39" s="114">
        <v>177459</v>
      </c>
      <c r="I39" s="115">
        <v>109780</v>
      </c>
      <c r="J39" s="114">
        <v>62200</v>
      </c>
      <c r="K39" s="114">
        <v>47580</v>
      </c>
      <c r="L39" s="422">
        <v>42279</v>
      </c>
      <c r="M39" s="423">
        <v>39294</v>
      </c>
    </row>
    <row r="40" spans="1:13" ht="11.1" customHeight="1" x14ac:dyDescent="0.2">
      <c r="A40" s="424" t="s">
        <v>389</v>
      </c>
      <c r="B40" s="115">
        <v>590969</v>
      </c>
      <c r="C40" s="114">
        <v>332941</v>
      </c>
      <c r="D40" s="114">
        <v>258028</v>
      </c>
      <c r="E40" s="114">
        <v>455757</v>
      </c>
      <c r="F40" s="114">
        <v>135212</v>
      </c>
      <c r="G40" s="114">
        <v>59287</v>
      </c>
      <c r="H40" s="114">
        <v>179323</v>
      </c>
      <c r="I40" s="115">
        <v>109783</v>
      </c>
      <c r="J40" s="114">
        <v>60779</v>
      </c>
      <c r="K40" s="114">
        <v>49004</v>
      </c>
      <c r="L40" s="422">
        <v>61260</v>
      </c>
      <c r="M40" s="423">
        <v>53474</v>
      </c>
    </row>
    <row r="41" spans="1:13" s="110" customFormat="1" ht="11.1" customHeight="1" x14ac:dyDescent="0.2">
      <c r="A41" s="421" t="s">
        <v>390</v>
      </c>
      <c r="B41" s="115">
        <v>592556</v>
      </c>
      <c r="C41" s="114">
        <v>332821</v>
      </c>
      <c r="D41" s="114">
        <v>259735</v>
      </c>
      <c r="E41" s="114">
        <v>455300</v>
      </c>
      <c r="F41" s="114">
        <v>137256</v>
      </c>
      <c r="G41" s="114">
        <v>59428</v>
      </c>
      <c r="H41" s="114">
        <v>180379</v>
      </c>
      <c r="I41" s="115">
        <v>111879</v>
      </c>
      <c r="J41" s="114">
        <v>62245</v>
      </c>
      <c r="K41" s="114">
        <v>49634</v>
      </c>
      <c r="L41" s="422">
        <v>42685</v>
      </c>
      <c r="M41" s="423">
        <v>41254</v>
      </c>
    </row>
    <row r="42" spans="1:13" ht="15" customHeight="1" x14ac:dyDescent="0.2">
      <c r="A42" s="421" t="s">
        <v>398</v>
      </c>
      <c r="B42" s="115">
        <v>593686</v>
      </c>
      <c r="C42" s="114">
        <v>333855</v>
      </c>
      <c r="D42" s="114">
        <v>259831</v>
      </c>
      <c r="E42" s="114">
        <v>455929</v>
      </c>
      <c r="F42" s="114">
        <v>137757</v>
      </c>
      <c r="G42" s="114">
        <v>57672</v>
      </c>
      <c r="H42" s="114">
        <v>181961</v>
      </c>
      <c r="I42" s="115">
        <v>110885</v>
      </c>
      <c r="J42" s="114">
        <v>61437</v>
      </c>
      <c r="K42" s="114">
        <v>49448</v>
      </c>
      <c r="L42" s="422">
        <v>47609</v>
      </c>
      <c r="M42" s="423">
        <v>46628</v>
      </c>
    </row>
    <row r="43" spans="1:13" ht="11.1" customHeight="1" x14ac:dyDescent="0.2">
      <c r="A43" s="421" t="s">
        <v>388</v>
      </c>
      <c r="B43" s="115">
        <v>597928</v>
      </c>
      <c r="C43" s="114">
        <v>337098</v>
      </c>
      <c r="D43" s="114">
        <v>260830</v>
      </c>
      <c r="E43" s="114">
        <v>458718</v>
      </c>
      <c r="F43" s="114">
        <v>139210</v>
      </c>
      <c r="G43" s="114">
        <v>57196</v>
      </c>
      <c r="H43" s="114">
        <v>184048</v>
      </c>
      <c r="I43" s="115">
        <v>110995</v>
      </c>
      <c r="J43" s="114">
        <v>60776</v>
      </c>
      <c r="K43" s="114">
        <v>50219</v>
      </c>
      <c r="L43" s="422">
        <v>43888</v>
      </c>
      <c r="M43" s="423">
        <v>40227</v>
      </c>
    </row>
    <row r="44" spans="1:13" ht="11.1" customHeight="1" x14ac:dyDescent="0.2">
      <c r="A44" s="421" t="s">
        <v>389</v>
      </c>
      <c r="B44" s="115">
        <v>605579</v>
      </c>
      <c r="C44" s="114">
        <v>341307</v>
      </c>
      <c r="D44" s="114">
        <v>264272</v>
      </c>
      <c r="E44" s="114">
        <v>465676</v>
      </c>
      <c r="F44" s="114">
        <v>139903</v>
      </c>
      <c r="G44" s="114">
        <v>60234</v>
      </c>
      <c r="H44" s="114">
        <v>186084</v>
      </c>
      <c r="I44" s="115">
        <v>109113</v>
      </c>
      <c r="J44" s="114">
        <v>58304</v>
      </c>
      <c r="K44" s="114">
        <v>50809</v>
      </c>
      <c r="L44" s="422">
        <v>64301</v>
      </c>
      <c r="M44" s="423">
        <v>58659</v>
      </c>
    </row>
    <row r="45" spans="1:13" s="110" customFormat="1" ht="11.1" customHeight="1" x14ac:dyDescent="0.2">
      <c r="A45" s="421" t="s">
        <v>390</v>
      </c>
      <c r="B45" s="115">
        <v>607147</v>
      </c>
      <c r="C45" s="114">
        <v>341487</v>
      </c>
      <c r="D45" s="114">
        <v>265660</v>
      </c>
      <c r="E45" s="114">
        <v>465178</v>
      </c>
      <c r="F45" s="114">
        <v>141969</v>
      </c>
      <c r="G45" s="114">
        <v>60355</v>
      </c>
      <c r="H45" s="114">
        <v>187196</v>
      </c>
      <c r="I45" s="115">
        <v>110707</v>
      </c>
      <c r="J45" s="114">
        <v>59219</v>
      </c>
      <c r="K45" s="114">
        <v>51488</v>
      </c>
      <c r="L45" s="422">
        <v>46073</v>
      </c>
      <c r="M45" s="423">
        <v>45653</v>
      </c>
    </row>
    <row r="46" spans="1:13" ht="15" customHeight="1" x14ac:dyDescent="0.2">
      <c r="A46" s="421" t="s">
        <v>399</v>
      </c>
      <c r="B46" s="115">
        <v>608340</v>
      </c>
      <c r="C46" s="114">
        <v>342545</v>
      </c>
      <c r="D46" s="114">
        <v>265795</v>
      </c>
      <c r="E46" s="114">
        <v>466184</v>
      </c>
      <c r="F46" s="114">
        <v>142156</v>
      </c>
      <c r="G46" s="114">
        <v>58941</v>
      </c>
      <c r="H46" s="114">
        <v>188588</v>
      </c>
      <c r="I46" s="115">
        <v>109347</v>
      </c>
      <c r="J46" s="114">
        <v>58104</v>
      </c>
      <c r="K46" s="114">
        <v>51243</v>
      </c>
      <c r="L46" s="422">
        <v>50927</v>
      </c>
      <c r="M46" s="423">
        <v>50279</v>
      </c>
    </row>
    <row r="47" spans="1:13" ht="11.1" customHeight="1" x14ac:dyDescent="0.2">
      <c r="A47" s="421" t="s">
        <v>388</v>
      </c>
      <c r="B47" s="115">
        <v>610136</v>
      </c>
      <c r="C47" s="114">
        <v>343769</v>
      </c>
      <c r="D47" s="114">
        <v>266367</v>
      </c>
      <c r="E47" s="114">
        <v>466714</v>
      </c>
      <c r="F47" s="114">
        <v>143422</v>
      </c>
      <c r="G47" s="114">
        <v>58018</v>
      </c>
      <c r="H47" s="114">
        <v>190028</v>
      </c>
      <c r="I47" s="115">
        <v>111048</v>
      </c>
      <c r="J47" s="114">
        <v>58869</v>
      </c>
      <c r="K47" s="114">
        <v>52179</v>
      </c>
      <c r="L47" s="422">
        <v>42143</v>
      </c>
      <c r="M47" s="423">
        <v>40693</v>
      </c>
    </row>
    <row r="48" spans="1:13" ht="11.1" customHeight="1" x14ac:dyDescent="0.2">
      <c r="A48" s="421" t="s">
        <v>389</v>
      </c>
      <c r="B48" s="115">
        <v>618056</v>
      </c>
      <c r="C48" s="114">
        <v>347958</v>
      </c>
      <c r="D48" s="114">
        <v>270098</v>
      </c>
      <c r="E48" s="114">
        <v>473702</v>
      </c>
      <c r="F48" s="114">
        <v>144354</v>
      </c>
      <c r="G48" s="114">
        <v>61123</v>
      </c>
      <c r="H48" s="114">
        <v>192156</v>
      </c>
      <c r="I48" s="115">
        <v>112229</v>
      </c>
      <c r="J48" s="114">
        <v>58565</v>
      </c>
      <c r="K48" s="114">
        <v>53664</v>
      </c>
      <c r="L48" s="422">
        <v>61852</v>
      </c>
      <c r="M48" s="423">
        <v>56304</v>
      </c>
    </row>
    <row r="49" spans="1:17" s="110" customFormat="1" ht="11.1" customHeight="1" x14ac:dyDescent="0.2">
      <c r="A49" s="421" t="s">
        <v>390</v>
      </c>
      <c r="B49" s="115">
        <v>613517</v>
      </c>
      <c r="C49" s="114">
        <v>343853</v>
      </c>
      <c r="D49" s="114">
        <v>269664</v>
      </c>
      <c r="E49" s="114">
        <v>467447</v>
      </c>
      <c r="F49" s="114">
        <v>146070</v>
      </c>
      <c r="G49" s="114">
        <v>60145</v>
      </c>
      <c r="H49" s="114">
        <v>192203</v>
      </c>
      <c r="I49" s="115">
        <v>113926</v>
      </c>
      <c r="J49" s="114">
        <v>60166</v>
      </c>
      <c r="K49" s="114">
        <v>53760</v>
      </c>
      <c r="L49" s="422">
        <v>113813</v>
      </c>
      <c r="M49" s="423">
        <v>117906</v>
      </c>
    </row>
    <row r="50" spans="1:17" ht="15" customHeight="1" x14ac:dyDescent="0.2">
      <c r="A50" s="421" t="s">
        <v>400</v>
      </c>
      <c r="B50" s="143">
        <v>611623</v>
      </c>
      <c r="C50" s="144">
        <v>342544</v>
      </c>
      <c r="D50" s="144">
        <v>269079</v>
      </c>
      <c r="E50" s="144">
        <v>466018</v>
      </c>
      <c r="F50" s="144">
        <v>145605</v>
      </c>
      <c r="G50" s="144">
        <v>57892</v>
      </c>
      <c r="H50" s="144">
        <v>192854</v>
      </c>
      <c r="I50" s="143">
        <v>108364</v>
      </c>
      <c r="J50" s="144">
        <v>56723</v>
      </c>
      <c r="K50" s="144">
        <v>51641</v>
      </c>
      <c r="L50" s="425">
        <v>44287</v>
      </c>
      <c r="M50" s="426">
        <v>47339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0.53966531873623302</v>
      </c>
      <c r="C6" s="479">
        <f>'Tabelle 3.3'!J11</f>
        <v>-0.89897299422937982</v>
      </c>
      <c r="D6" s="480">
        <f t="shared" ref="D6:E9" si="0">IF(OR(AND(B6&gt;=-50,B6&lt;=50),ISNUMBER(B6)=FALSE),B6,"")</f>
        <v>0.53966531873623302</v>
      </c>
      <c r="E6" s="480">
        <f t="shared" si="0"/>
        <v>-0.89897299422937982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0.53966531873623302</v>
      </c>
      <c r="C14" s="479">
        <f>'Tabelle 3.3'!J11</f>
        <v>-0.89897299422937982</v>
      </c>
      <c r="D14" s="480">
        <f>IF(OR(AND(B14&gt;=-50,B14&lt;=50),ISNUMBER(B14)=FALSE),B14,"")</f>
        <v>0.53966531873623302</v>
      </c>
      <c r="E14" s="480">
        <f>IF(OR(AND(C14&gt;=-50,C14&lt;=50),ISNUMBER(C14)=FALSE),C14,"")</f>
        <v>-0.89897299422937982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-8.7102177554438853</v>
      </c>
      <c r="C15" s="479">
        <f>'Tabelle 3.3'!J12</f>
        <v>4.3814432989690726</v>
      </c>
      <c r="D15" s="480">
        <f t="shared" ref="D15:E45" si="3">IF(OR(AND(B15&gt;=-50,B15&lt;=50),ISNUMBER(B15)=FALSE),B15,"")</f>
        <v>-8.7102177554438853</v>
      </c>
      <c r="E15" s="480">
        <f t="shared" si="3"/>
        <v>4.3814432989690726</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5.0117831893165752</v>
      </c>
      <c r="C16" s="479">
        <f>'Tabelle 3.3'!J13</f>
        <v>-1.4705882352941178</v>
      </c>
      <c r="D16" s="480">
        <f t="shared" si="3"/>
        <v>5.0117831893165752</v>
      </c>
      <c r="E16" s="480">
        <f t="shared" si="3"/>
        <v>-1.4705882352941178</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7.2855351478940769</v>
      </c>
      <c r="C17" s="479">
        <f>'Tabelle 3.3'!J14</f>
        <v>-7.6773566569484935</v>
      </c>
      <c r="D17" s="480">
        <f t="shared" si="3"/>
        <v>7.2855351478940769</v>
      </c>
      <c r="E17" s="480">
        <f t="shared" si="3"/>
        <v>-7.6773566569484935</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-0.86999142261977702</v>
      </c>
      <c r="C18" s="479">
        <f>'Tabelle 3.3'!J15</f>
        <v>-8.8235294117647065</v>
      </c>
      <c r="D18" s="480">
        <f t="shared" si="3"/>
        <v>-0.86999142261977702</v>
      </c>
      <c r="E18" s="480">
        <f t="shared" si="3"/>
        <v>-8.8235294117647065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8.4724737638623573</v>
      </c>
      <c r="C19" s="479">
        <f>'Tabelle 3.3'!J16</f>
        <v>-6.5359477124183005</v>
      </c>
      <c r="D19" s="480">
        <f t="shared" si="3"/>
        <v>8.4724737638623573</v>
      </c>
      <c r="E19" s="480">
        <f t="shared" si="3"/>
        <v>-6.5359477124183005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-4.5776818742293468</v>
      </c>
      <c r="C20" s="479">
        <f>'Tabelle 3.3'!J17</f>
        <v>-7.2139303482587067</v>
      </c>
      <c r="D20" s="480">
        <f t="shared" si="3"/>
        <v>-4.5776818742293468</v>
      </c>
      <c r="E20" s="480">
        <f t="shared" si="3"/>
        <v>-7.2139303482587067</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3.2467532467532467</v>
      </c>
      <c r="C21" s="479">
        <f>'Tabelle 3.3'!J18</f>
        <v>0.27837921435199503</v>
      </c>
      <c r="D21" s="480">
        <f t="shared" si="3"/>
        <v>3.2467532467532467</v>
      </c>
      <c r="E21" s="480">
        <f t="shared" si="3"/>
        <v>0.27837921435199503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10.820437657645375</v>
      </c>
      <c r="C22" s="479">
        <f>'Tabelle 3.3'!J19</f>
        <v>-1.6228389746307212</v>
      </c>
      <c r="D22" s="480">
        <f t="shared" si="3"/>
        <v>10.820437657645375</v>
      </c>
      <c r="E22" s="480">
        <f t="shared" si="3"/>
        <v>-1.6228389746307212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1.8675628029969149</v>
      </c>
      <c r="C23" s="479">
        <f>'Tabelle 3.3'!J20</f>
        <v>41.416058394160586</v>
      </c>
      <c r="D23" s="480">
        <f t="shared" si="3"/>
        <v>1.8675628029969149</v>
      </c>
      <c r="E23" s="480">
        <f t="shared" si="3"/>
        <v>41.416058394160586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-1.1071214841412329</v>
      </c>
      <c r="C24" s="479">
        <f>'Tabelle 3.3'!J21</f>
        <v>-10.878038409751257</v>
      </c>
      <c r="D24" s="480">
        <f t="shared" si="3"/>
        <v>-1.1071214841412329</v>
      </c>
      <c r="E24" s="480">
        <f t="shared" si="3"/>
        <v>-10.878038409751257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3.4170701411949604</v>
      </c>
      <c r="C25" s="479">
        <f>'Tabelle 3.3'!J22</f>
        <v>-1.2059369202226344</v>
      </c>
      <c r="D25" s="480">
        <f t="shared" si="3"/>
        <v>3.4170701411949604</v>
      </c>
      <c r="E25" s="480">
        <f t="shared" si="3"/>
        <v>-1.2059369202226344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2.4587583427779878</v>
      </c>
      <c r="C26" s="479">
        <f>'Tabelle 3.3'!J23</f>
        <v>5.5026455026455023</v>
      </c>
      <c r="D26" s="480">
        <f t="shared" si="3"/>
        <v>2.4587583427779878</v>
      </c>
      <c r="E26" s="480">
        <f t="shared" si="3"/>
        <v>5.5026455026455023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-18.442713235735887</v>
      </c>
      <c r="C27" s="479">
        <f>'Tabelle 3.3'!J24</f>
        <v>-0.97854077253218885</v>
      </c>
      <c r="D27" s="480">
        <f t="shared" si="3"/>
        <v>-18.442713235735887</v>
      </c>
      <c r="E27" s="480">
        <f t="shared" si="3"/>
        <v>-0.97854077253218885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0.79660349279992992</v>
      </c>
      <c r="C28" s="479">
        <f>'Tabelle 3.3'!J25</f>
        <v>-3.7909944110513552</v>
      </c>
      <c r="D28" s="480">
        <f t="shared" si="3"/>
        <v>0.79660349279992992</v>
      </c>
      <c r="E28" s="480">
        <f t="shared" si="3"/>
        <v>-3.7909944110513552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-17.047597495662668</v>
      </c>
      <c r="C29" s="479">
        <f>'Tabelle 3.3'!J26</f>
        <v>-10.507569011576136</v>
      </c>
      <c r="D29" s="480">
        <f t="shared" si="3"/>
        <v>-17.047597495662668</v>
      </c>
      <c r="E29" s="480">
        <f t="shared" si="3"/>
        <v>-10.507569011576136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2.396323448955028</v>
      </c>
      <c r="C30" s="479">
        <f>'Tabelle 3.3'!J27</f>
        <v>-0.81967213114754101</v>
      </c>
      <c r="D30" s="480">
        <f t="shared" si="3"/>
        <v>2.396323448955028</v>
      </c>
      <c r="E30" s="480">
        <f t="shared" si="3"/>
        <v>-0.81967213114754101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3.3979250150957898</v>
      </c>
      <c r="C31" s="479">
        <f>'Tabelle 3.3'!J28</f>
        <v>-3.1402651779483599</v>
      </c>
      <c r="D31" s="480">
        <f t="shared" si="3"/>
        <v>3.3979250150957898</v>
      </c>
      <c r="E31" s="480">
        <f t="shared" si="3"/>
        <v>-3.1402651779483599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2.6667533903541578</v>
      </c>
      <c r="C32" s="479">
        <f>'Tabelle 3.3'!J29</f>
        <v>-0.17526777020447906</v>
      </c>
      <c r="D32" s="480">
        <f t="shared" si="3"/>
        <v>2.6667533903541578</v>
      </c>
      <c r="E32" s="480">
        <f t="shared" si="3"/>
        <v>-0.17526777020447906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4.1728948679621327</v>
      </c>
      <c r="C33" s="479">
        <f>'Tabelle 3.3'!J30</f>
        <v>1.606425702811245</v>
      </c>
      <c r="D33" s="480">
        <f t="shared" si="3"/>
        <v>4.1728948679621327</v>
      </c>
      <c r="E33" s="480">
        <f t="shared" si="3"/>
        <v>1.606425702811245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2.4718059632318865</v>
      </c>
      <c r="C34" s="479">
        <f>'Tabelle 3.3'!J31</f>
        <v>-5.2038500665153764</v>
      </c>
      <c r="D34" s="480">
        <f t="shared" si="3"/>
        <v>2.4718059632318865</v>
      </c>
      <c r="E34" s="480">
        <f t="shared" si="3"/>
        <v>-5.2038500665153764</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-8.7102177554438853</v>
      </c>
      <c r="C37" s="479">
        <f>'Tabelle 3.3'!J34</f>
        <v>4.3814432989690726</v>
      </c>
      <c r="D37" s="480">
        <f t="shared" si="3"/>
        <v>-8.7102177554438853</v>
      </c>
      <c r="E37" s="480">
        <f t="shared" si="3"/>
        <v>4.3814432989690726</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6.6644239885011771</v>
      </c>
      <c r="C38" s="479">
        <f>'Tabelle 3.3'!J35</f>
        <v>-4.4616435237878447</v>
      </c>
      <c r="D38" s="480">
        <f t="shared" si="3"/>
        <v>6.6644239885011771</v>
      </c>
      <c r="E38" s="480">
        <f t="shared" si="3"/>
        <v>-4.4616435237878447</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-1.7037819051113456</v>
      </c>
      <c r="C39" s="479">
        <f>'Tabelle 3.3'!J36</f>
        <v>-0.60696815413796545</v>
      </c>
      <c r="D39" s="480">
        <f t="shared" si="3"/>
        <v>-1.7037819051113456</v>
      </c>
      <c r="E39" s="480">
        <f t="shared" si="3"/>
        <v>-0.60696815413796545</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-1.7037819051113456</v>
      </c>
      <c r="C45" s="479">
        <f>'Tabelle 3.3'!J36</f>
        <v>-0.60696815413796545</v>
      </c>
      <c r="D45" s="480">
        <f t="shared" si="3"/>
        <v>-1.7037819051113456</v>
      </c>
      <c r="E45" s="480">
        <f t="shared" si="3"/>
        <v>-0.60696815413796545</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540323</v>
      </c>
      <c r="C51" s="486">
        <v>63736</v>
      </c>
      <c r="D51" s="486">
        <v>42953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543706</v>
      </c>
      <c r="C52" s="486">
        <v>65231</v>
      </c>
      <c r="D52" s="486">
        <v>43675</v>
      </c>
      <c r="E52" s="487">
        <f t="shared" ref="E52:G70" si="11">IF($A$51=37802,IF(COUNTBLANK(B$51:B$70)&gt;0,#N/A,B52/B$51*100),IF(COUNTBLANK(B$51:B$75)&gt;0,#N/A,B52/B$51*100))</f>
        <v>100.62610697675281</v>
      </c>
      <c r="F52" s="487">
        <f t="shared" si="11"/>
        <v>102.34561315426134</v>
      </c>
      <c r="G52" s="487">
        <f t="shared" si="11"/>
        <v>101.68090703792518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551477</v>
      </c>
      <c r="C53" s="486">
        <v>63326</v>
      </c>
      <c r="D53" s="486">
        <v>44933</v>
      </c>
      <c r="E53" s="487">
        <f t="shared" si="11"/>
        <v>102.06432078590029</v>
      </c>
      <c r="F53" s="487">
        <f t="shared" si="11"/>
        <v>99.356721476088865</v>
      </c>
      <c r="G53" s="487">
        <f t="shared" si="11"/>
        <v>104.60968966079203</v>
      </c>
      <c r="H53" s="488">
        <f>IF(ISERROR(L53)=TRUE,IF(MONTH(A53)=MONTH(MAX(A$51:A$75)),A53,""),"")</f>
        <v>41883</v>
      </c>
      <c r="I53" s="487">
        <f t="shared" si="12"/>
        <v>102.06432078590029</v>
      </c>
      <c r="J53" s="487">
        <f t="shared" si="10"/>
        <v>99.356721476088865</v>
      </c>
      <c r="K53" s="487">
        <f t="shared" si="10"/>
        <v>104.60968966079203</v>
      </c>
      <c r="L53" s="487" t="e">
        <f t="shared" si="13"/>
        <v>#N/A</v>
      </c>
    </row>
    <row r="54" spans="1:14" ht="15" customHeight="1" x14ac:dyDescent="0.2">
      <c r="A54" s="489" t="s">
        <v>463</v>
      </c>
      <c r="B54" s="486">
        <v>551678</v>
      </c>
      <c r="C54" s="486">
        <v>64950</v>
      </c>
      <c r="D54" s="486">
        <v>45005</v>
      </c>
      <c r="E54" s="487">
        <f t="shared" si="11"/>
        <v>102.10152075702868</v>
      </c>
      <c r="F54" s="487">
        <f t="shared" si="11"/>
        <v>101.90473201958076</v>
      </c>
      <c r="G54" s="487">
        <f t="shared" si="11"/>
        <v>104.77731473936629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553859</v>
      </c>
      <c r="C55" s="486">
        <v>62997</v>
      </c>
      <c r="D55" s="486">
        <v>44270</v>
      </c>
      <c r="E55" s="487">
        <f t="shared" si="11"/>
        <v>102.50516820494408</v>
      </c>
      <c r="F55" s="487">
        <f t="shared" si="11"/>
        <v>98.840529684950411</v>
      </c>
      <c r="G55" s="487">
        <f t="shared" si="11"/>
        <v>103.06614206225409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557804</v>
      </c>
      <c r="C56" s="486">
        <v>63882</v>
      </c>
      <c r="D56" s="486">
        <v>44607</v>
      </c>
      <c r="E56" s="487">
        <f t="shared" si="11"/>
        <v>103.23528704126976</v>
      </c>
      <c r="F56" s="487">
        <f t="shared" si="11"/>
        <v>100.22906991339275</v>
      </c>
      <c r="G56" s="487">
        <f t="shared" si="11"/>
        <v>103.85072055502526</v>
      </c>
      <c r="H56" s="488" t="str">
        <f t="shared" si="14"/>
        <v/>
      </c>
      <c r="I56" s="487" t="str">
        <f t="shared" si="12"/>
        <v/>
      </c>
      <c r="J56" s="487" t="str">
        <f t="shared" si="10"/>
        <v/>
      </c>
      <c r="K56" s="487" t="str">
        <f t="shared" si="10"/>
        <v/>
      </c>
      <c r="L56" s="487" t="e">
        <f t="shared" si="13"/>
        <v>#N/A</v>
      </c>
    </row>
    <row r="57" spans="1:14" ht="15" customHeight="1" x14ac:dyDescent="0.2">
      <c r="A57" s="489">
        <v>42248</v>
      </c>
      <c r="B57" s="486">
        <v>566187</v>
      </c>
      <c r="C57" s="486">
        <v>61724</v>
      </c>
      <c r="D57" s="486">
        <v>45703</v>
      </c>
      <c r="E57" s="487">
        <f t="shared" si="11"/>
        <v>104.78676643415143</v>
      </c>
      <c r="F57" s="487">
        <f t="shared" si="11"/>
        <v>96.84322831680683</v>
      </c>
      <c r="G57" s="487">
        <f t="shared" si="11"/>
        <v>106.40234675110003</v>
      </c>
      <c r="H57" s="488">
        <f t="shared" si="14"/>
        <v>42248</v>
      </c>
      <c r="I57" s="487">
        <f t="shared" si="12"/>
        <v>104.78676643415143</v>
      </c>
      <c r="J57" s="487">
        <f t="shared" si="10"/>
        <v>96.84322831680683</v>
      </c>
      <c r="K57" s="487">
        <f t="shared" si="10"/>
        <v>106.40234675110003</v>
      </c>
      <c r="L57" s="487" t="e">
        <f t="shared" si="13"/>
        <v>#N/A</v>
      </c>
    </row>
    <row r="58" spans="1:14" ht="15" customHeight="1" x14ac:dyDescent="0.2">
      <c r="A58" s="489" t="s">
        <v>466</v>
      </c>
      <c r="B58" s="486">
        <v>567124</v>
      </c>
      <c r="C58" s="486">
        <v>63212</v>
      </c>
      <c r="D58" s="486">
        <v>45601</v>
      </c>
      <c r="E58" s="487">
        <f t="shared" si="11"/>
        <v>104.96018122493398</v>
      </c>
      <c r="F58" s="487">
        <f t="shared" si="11"/>
        <v>99.177858667001388</v>
      </c>
      <c r="G58" s="487">
        <f t="shared" si="11"/>
        <v>106.1648778897865</v>
      </c>
      <c r="H58" s="488" t="str">
        <f t="shared" si="14"/>
        <v/>
      </c>
      <c r="I58" s="487" t="str">
        <f t="shared" si="12"/>
        <v/>
      </c>
      <c r="J58" s="487" t="str">
        <f t="shared" si="10"/>
        <v/>
      </c>
      <c r="K58" s="487" t="str">
        <f t="shared" si="10"/>
        <v/>
      </c>
      <c r="L58" s="487" t="e">
        <f t="shared" si="13"/>
        <v>#N/A</v>
      </c>
    </row>
    <row r="59" spans="1:14" ht="15" customHeight="1" x14ac:dyDescent="0.2">
      <c r="A59" s="489" t="s">
        <v>467</v>
      </c>
      <c r="B59" s="486">
        <v>566717</v>
      </c>
      <c r="C59" s="486">
        <v>61322</v>
      </c>
      <c r="D59" s="486">
        <v>45278</v>
      </c>
      <c r="E59" s="487">
        <f t="shared" si="11"/>
        <v>104.88485591026108</v>
      </c>
      <c r="F59" s="487">
        <f t="shared" si="11"/>
        <v>96.212501568972016</v>
      </c>
      <c r="G59" s="487">
        <f t="shared" si="11"/>
        <v>105.41289316229367</v>
      </c>
      <c r="H59" s="488" t="str">
        <f t="shared" si="14"/>
        <v/>
      </c>
      <c r="I59" s="487" t="str">
        <f t="shared" si="12"/>
        <v/>
      </c>
      <c r="J59" s="487" t="str">
        <f t="shared" si="10"/>
        <v/>
      </c>
      <c r="K59" s="487" t="str">
        <f t="shared" si="10"/>
        <v/>
      </c>
      <c r="L59" s="487" t="e">
        <f t="shared" si="13"/>
        <v>#N/A</v>
      </c>
    </row>
    <row r="60" spans="1:14" ht="15" customHeight="1" x14ac:dyDescent="0.2">
      <c r="A60" s="489" t="s">
        <v>468</v>
      </c>
      <c r="B60" s="486">
        <v>570830</v>
      </c>
      <c r="C60" s="486">
        <v>62477</v>
      </c>
      <c r="D60" s="486">
        <v>46051</v>
      </c>
      <c r="E60" s="487">
        <f t="shared" si="11"/>
        <v>105.64606725976869</v>
      </c>
      <c r="F60" s="487">
        <f t="shared" si="11"/>
        <v>98.02466423998996</v>
      </c>
      <c r="G60" s="487">
        <f t="shared" si="11"/>
        <v>107.21253463087561</v>
      </c>
      <c r="H60" s="488" t="str">
        <f t="shared" si="14"/>
        <v/>
      </c>
      <c r="I60" s="487" t="str">
        <f t="shared" si="12"/>
        <v/>
      </c>
      <c r="J60" s="487" t="str">
        <f t="shared" si="10"/>
        <v/>
      </c>
      <c r="K60" s="487" t="str">
        <f t="shared" si="10"/>
        <v/>
      </c>
      <c r="L60" s="487" t="e">
        <f t="shared" si="13"/>
        <v>#N/A</v>
      </c>
    </row>
    <row r="61" spans="1:14" ht="15" customHeight="1" x14ac:dyDescent="0.2">
      <c r="A61" s="489">
        <v>42614</v>
      </c>
      <c r="B61" s="486">
        <v>578395</v>
      </c>
      <c r="C61" s="486">
        <v>60622</v>
      </c>
      <c r="D61" s="486">
        <v>46832</v>
      </c>
      <c r="E61" s="487">
        <f t="shared" si="11"/>
        <v>107.04615572537168</v>
      </c>
      <c r="F61" s="487">
        <f t="shared" si="11"/>
        <v>95.11422116229447</v>
      </c>
      <c r="G61" s="487">
        <f t="shared" si="11"/>
        <v>109.03080110818802</v>
      </c>
      <c r="H61" s="488">
        <f t="shared" si="14"/>
        <v>42614</v>
      </c>
      <c r="I61" s="487">
        <f t="shared" si="12"/>
        <v>107.04615572537168</v>
      </c>
      <c r="J61" s="487">
        <f t="shared" si="10"/>
        <v>95.11422116229447</v>
      </c>
      <c r="K61" s="487">
        <f t="shared" si="10"/>
        <v>109.03080110818802</v>
      </c>
      <c r="L61" s="487" t="e">
        <f t="shared" si="13"/>
        <v>#N/A</v>
      </c>
    </row>
    <row r="62" spans="1:14" ht="15" customHeight="1" x14ac:dyDescent="0.2">
      <c r="A62" s="489" t="s">
        <v>469</v>
      </c>
      <c r="B62" s="486">
        <v>578935</v>
      </c>
      <c r="C62" s="486">
        <v>61825</v>
      </c>
      <c r="D62" s="486">
        <v>47061</v>
      </c>
      <c r="E62" s="487">
        <f t="shared" si="11"/>
        <v>107.14609594631359</v>
      </c>
      <c r="F62" s="487">
        <f t="shared" si="11"/>
        <v>97.001694489770301</v>
      </c>
      <c r="G62" s="487">
        <f t="shared" si="11"/>
        <v>109.56394198309781</v>
      </c>
      <c r="H62" s="488" t="str">
        <f t="shared" si="14"/>
        <v/>
      </c>
      <c r="I62" s="487" t="str">
        <f t="shared" si="12"/>
        <v/>
      </c>
      <c r="J62" s="487" t="str">
        <f t="shared" si="10"/>
        <v/>
      </c>
      <c r="K62" s="487" t="str">
        <f t="shared" si="10"/>
        <v/>
      </c>
      <c r="L62" s="487" t="e">
        <f t="shared" si="13"/>
        <v>#N/A</v>
      </c>
    </row>
    <row r="63" spans="1:14" ht="15" customHeight="1" x14ac:dyDescent="0.2">
      <c r="A63" s="489" t="s">
        <v>470</v>
      </c>
      <c r="B63" s="486">
        <v>579915</v>
      </c>
      <c r="C63" s="486">
        <v>61022</v>
      </c>
      <c r="D63" s="486">
        <v>46970</v>
      </c>
      <c r="E63" s="487">
        <f t="shared" si="11"/>
        <v>107.32746893987486</v>
      </c>
      <c r="F63" s="487">
        <f t="shared" si="11"/>
        <v>95.741809966110196</v>
      </c>
      <c r="G63" s="487">
        <f t="shared" si="11"/>
        <v>109.35208250878867</v>
      </c>
      <c r="H63" s="488" t="str">
        <f t="shared" si="14"/>
        <v/>
      </c>
      <c r="I63" s="487" t="str">
        <f t="shared" si="12"/>
        <v/>
      </c>
      <c r="J63" s="487" t="str">
        <f t="shared" si="10"/>
        <v/>
      </c>
      <c r="K63" s="487" t="str">
        <f t="shared" si="10"/>
        <v/>
      </c>
      <c r="L63" s="487" t="e">
        <f t="shared" si="13"/>
        <v>#N/A</v>
      </c>
    </row>
    <row r="64" spans="1:14" ht="15" customHeight="1" x14ac:dyDescent="0.2">
      <c r="A64" s="489" t="s">
        <v>471</v>
      </c>
      <c r="B64" s="486">
        <v>582332</v>
      </c>
      <c r="C64" s="486">
        <v>62200</v>
      </c>
      <c r="D64" s="486">
        <v>47580</v>
      </c>
      <c r="E64" s="487">
        <f t="shared" si="11"/>
        <v>107.77479396583153</v>
      </c>
      <c r="F64" s="487">
        <f t="shared" si="11"/>
        <v>97.590058993347554</v>
      </c>
      <c r="G64" s="487">
        <f t="shared" si="11"/>
        <v>110.77223942448724</v>
      </c>
      <c r="H64" s="488" t="str">
        <f t="shared" si="14"/>
        <v/>
      </c>
      <c r="I64" s="487" t="str">
        <f t="shared" si="12"/>
        <v/>
      </c>
      <c r="J64" s="487" t="str">
        <f t="shared" si="10"/>
        <v/>
      </c>
      <c r="K64" s="487" t="str">
        <f t="shared" si="10"/>
        <v/>
      </c>
      <c r="L64" s="487" t="e">
        <f t="shared" si="13"/>
        <v>#N/A</v>
      </c>
    </row>
    <row r="65" spans="1:12" ht="15" customHeight="1" x14ac:dyDescent="0.2">
      <c r="A65" s="489">
        <v>42979</v>
      </c>
      <c r="B65" s="486">
        <v>590969</v>
      </c>
      <c r="C65" s="486">
        <v>60779</v>
      </c>
      <c r="D65" s="486">
        <v>49004</v>
      </c>
      <c r="E65" s="487">
        <f t="shared" si="11"/>
        <v>109.37328227745256</v>
      </c>
      <c r="F65" s="487">
        <f t="shared" si="11"/>
        <v>95.360549767792151</v>
      </c>
      <c r="G65" s="487">
        <f t="shared" si="11"/>
        <v>114.08749097851138</v>
      </c>
      <c r="H65" s="488">
        <f t="shared" si="14"/>
        <v>42979</v>
      </c>
      <c r="I65" s="487">
        <f t="shared" si="12"/>
        <v>109.37328227745256</v>
      </c>
      <c r="J65" s="487">
        <f t="shared" si="10"/>
        <v>95.360549767792151</v>
      </c>
      <c r="K65" s="487">
        <f t="shared" si="10"/>
        <v>114.08749097851138</v>
      </c>
      <c r="L65" s="487" t="e">
        <f t="shared" si="13"/>
        <v>#N/A</v>
      </c>
    </row>
    <row r="66" spans="1:12" ht="15" customHeight="1" x14ac:dyDescent="0.2">
      <c r="A66" s="489" t="s">
        <v>472</v>
      </c>
      <c r="B66" s="486">
        <v>592556</v>
      </c>
      <c r="C66" s="486">
        <v>62245</v>
      </c>
      <c r="D66" s="486">
        <v>49634</v>
      </c>
      <c r="E66" s="487">
        <f t="shared" si="11"/>
        <v>109.66699548233187</v>
      </c>
      <c r="F66" s="487">
        <f t="shared" si="11"/>
        <v>97.660662733776832</v>
      </c>
      <c r="G66" s="487">
        <f t="shared" si="11"/>
        <v>115.55421041603613</v>
      </c>
      <c r="H66" s="488" t="str">
        <f t="shared" si="14"/>
        <v/>
      </c>
      <c r="I66" s="487" t="str">
        <f t="shared" si="12"/>
        <v/>
      </c>
      <c r="J66" s="487" t="str">
        <f t="shared" si="10"/>
        <v/>
      </c>
      <c r="K66" s="487" t="str">
        <f t="shared" si="10"/>
        <v/>
      </c>
      <c r="L66" s="487" t="e">
        <f t="shared" si="13"/>
        <v>#N/A</v>
      </c>
    </row>
    <row r="67" spans="1:12" ht="15" customHeight="1" x14ac:dyDescent="0.2">
      <c r="A67" s="489" t="s">
        <v>473</v>
      </c>
      <c r="B67" s="486">
        <v>593686</v>
      </c>
      <c r="C67" s="486">
        <v>61437</v>
      </c>
      <c r="D67" s="486">
        <v>49448</v>
      </c>
      <c r="E67" s="487">
        <f t="shared" si="11"/>
        <v>109.87612964837699</v>
      </c>
      <c r="F67" s="487">
        <f t="shared" si="11"/>
        <v>96.392933350069029</v>
      </c>
      <c r="G67" s="487">
        <f t="shared" si="11"/>
        <v>115.12117896305263</v>
      </c>
      <c r="H67" s="488" t="str">
        <f t="shared" si="14"/>
        <v/>
      </c>
      <c r="I67" s="487" t="str">
        <f t="shared" si="12"/>
        <v/>
      </c>
      <c r="J67" s="487" t="str">
        <f t="shared" si="12"/>
        <v/>
      </c>
      <c r="K67" s="487" t="str">
        <f t="shared" si="12"/>
        <v/>
      </c>
      <c r="L67" s="487" t="e">
        <f t="shared" si="13"/>
        <v>#N/A</v>
      </c>
    </row>
    <row r="68" spans="1:12" ht="15" customHeight="1" x14ac:dyDescent="0.2">
      <c r="A68" s="489" t="s">
        <v>474</v>
      </c>
      <c r="B68" s="486">
        <v>597928</v>
      </c>
      <c r="C68" s="486">
        <v>60776</v>
      </c>
      <c r="D68" s="486">
        <v>50219</v>
      </c>
      <c r="E68" s="487">
        <f t="shared" si="11"/>
        <v>110.66121560622074</v>
      </c>
      <c r="F68" s="487">
        <f t="shared" si="11"/>
        <v>95.355842851763526</v>
      </c>
      <c r="G68" s="487">
        <f t="shared" si="11"/>
        <v>116.91616417945197</v>
      </c>
      <c r="H68" s="488" t="str">
        <f t="shared" si="14"/>
        <v/>
      </c>
      <c r="I68" s="487" t="str">
        <f t="shared" si="12"/>
        <v/>
      </c>
      <c r="J68" s="487" t="str">
        <f t="shared" si="12"/>
        <v/>
      </c>
      <c r="K68" s="487" t="str">
        <f t="shared" si="12"/>
        <v/>
      </c>
      <c r="L68" s="487" t="e">
        <f t="shared" si="13"/>
        <v>#N/A</v>
      </c>
    </row>
    <row r="69" spans="1:12" ht="15" customHeight="1" x14ac:dyDescent="0.2">
      <c r="A69" s="489">
        <v>43344</v>
      </c>
      <c r="B69" s="486">
        <v>605579</v>
      </c>
      <c r="C69" s="486">
        <v>58304</v>
      </c>
      <c r="D69" s="486">
        <v>50809</v>
      </c>
      <c r="E69" s="487">
        <f t="shared" si="11"/>
        <v>112.07722047738112</v>
      </c>
      <c r="F69" s="487">
        <f t="shared" si="11"/>
        <v>91.477344044182246</v>
      </c>
      <c r="G69" s="487">
        <f t="shared" si="11"/>
        <v>118.28975857332433</v>
      </c>
      <c r="H69" s="488">
        <f t="shared" si="14"/>
        <v>43344</v>
      </c>
      <c r="I69" s="487">
        <f t="shared" si="12"/>
        <v>112.07722047738112</v>
      </c>
      <c r="J69" s="487">
        <f t="shared" si="12"/>
        <v>91.477344044182246</v>
      </c>
      <c r="K69" s="487">
        <f t="shared" si="12"/>
        <v>118.28975857332433</v>
      </c>
      <c r="L69" s="487" t="e">
        <f t="shared" si="13"/>
        <v>#N/A</v>
      </c>
    </row>
    <row r="70" spans="1:12" ht="15" customHeight="1" x14ac:dyDescent="0.2">
      <c r="A70" s="489" t="s">
        <v>475</v>
      </c>
      <c r="B70" s="486">
        <v>607147</v>
      </c>
      <c r="C70" s="486">
        <v>59219</v>
      </c>
      <c r="D70" s="486">
        <v>51488</v>
      </c>
      <c r="E70" s="487">
        <f t="shared" si="11"/>
        <v>112.36741726707913</v>
      </c>
      <c r="F70" s="487">
        <f t="shared" si="11"/>
        <v>92.912953432910754</v>
      </c>
      <c r="G70" s="487">
        <f t="shared" si="11"/>
        <v>119.87055618932321</v>
      </c>
      <c r="H70" s="488" t="str">
        <f t="shared" si="14"/>
        <v/>
      </c>
      <c r="I70" s="487" t="str">
        <f t="shared" si="12"/>
        <v/>
      </c>
      <c r="J70" s="487" t="str">
        <f t="shared" si="12"/>
        <v/>
      </c>
      <c r="K70" s="487" t="str">
        <f t="shared" si="12"/>
        <v/>
      </c>
      <c r="L70" s="487" t="e">
        <f t="shared" si="13"/>
        <v>#N/A</v>
      </c>
    </row>
    <row r="71" spans="1:12" ht="15" customHeight="1" x14ac:dyDescent="0.2">
      <c r="A71" s="489" t="s">
        <v>476</v>
      </c>
      <c r="B71" s="486">
        <v>608340</v>
      </c>
      <c r="C71" s="486">
        <v>58104</v>
      </c>
      <c r="D71" s="486">
        <v>51243</v>
      </c>
      <c r="E71" s="490">
        <f t="shared" ref="E71:G75" si="15">IF($A$51=37802,IF(COUNTBLANK(B$51:B$70)&gt;0,#N/A,IF(ISBLANK(B71)=FALSE,B71/B$51*100,#N/A)),IF(COUNTBLANK(B$51:B$75)&gt;0,#N/A,B71/B$51*100))</f>
        <v>112.5882111255675</v>
      </c>
      <c r="F71" s="490">
        <f t="shared" si="15"/>
        <v>91.163549642274376</v>
      </c>
      <c r="G71" s="490">
        <f t="shared" si="15"/>
        <v>119.30016529695249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610136</v>
      </c>
      <c r="C72" s="486">
        <v>58869</v>
      </c>
      <c r="D72" s="486">
        <v>52179</v>
      </c>
      <c r="E72" s="490">
        <f t="shared" si="15"/>
        <v>112.92060489744098</v>
      </c>
      <c r="F72" s="490">
        <f t="shared" si="15"/>
        <v>92.363813229571988</v>
      </c>
      <c r="G72" s="490">
        <f t="shared" si="15"/>
        <v>121.47929131841781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618056</v>
      </c>
      <c r="C73" s="486">
        <v>58565</v>
      </c>
      <c r="D73" s="486">
        <v>53664</v>
      </c>
      <c r="E73" s="490">
        <f t="shared" si="15"/>
        <v>114.3863948045891</v>
      </c>
      <c r="F73" s="490">
        <f t="shared" si="15"/>
        <v>91.886845738672022</v>
      </c>
      <c r="G73" s="490">
        <f t="shared" si="15"/>
        <v>124.93655856401182</v>
      </c>
      <c r="H73" s="491">
        <f>IF(A$51=37802,IF(ISERROR(L73)=TRUE,IF(ISBLANK(A73)=FALSE,IF(MONTH(A73)=MONTH(MAX(A$51:A$75)),A73,""),""),""),IF(ISERROR(L73)=TRUE,IF(MONTH(A73)=MONTH(MAX(A$51:A$75)),A73,""),""))</f>
        <v>43709</v>
      </c>
      <c r="I73" s="487">
        <f t="shared" si="12"/>
        <v>114.3863948045891</v>
      </c>
      <c r="J73" s="487">
        <f t="shared" si="12"/>
        <v>91.886845738672022</v>
      </c>
      <c r="K73" s="487">
        <f t="shared" si="12"/>
        <v>124.93655856401182</v>
      </c>
      <c r="L73" s="487" t="e">
        <f t="shared" si="13"/>
        <v>#N/A</v>
      </c>
    </row>
    <row r="74" spans="1:12" ht="15" customHeight="1" x14ac:dyDescent="0.2">
      <c r="A74" s="489" t="s">
        <v>478</v>
      </c>
      <c r="B74" s="486">
        <v>613517</v>
      </c>
      <c r="C74" s="486">
        <v>60166</v>
      </c>
      <c r="D74" s="486">
        <v>53760</v>
      </c>
      <c r="E74" s="490">
        <f t="shared" si="15"/>
        <v>113.54634172522734</v>
      </c>
      <c r="F74" s="490">
        <f t="shared" si="15"/>
        <v>94.398769925944521</v>
      </c>
      <c r="G74" s="490">
        <f t="shared" si="15"/>
        <v>125.16005866877751</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611623</v>
      </c>
      <c r="C75" s="492">
        <v>56723</v>
      </c>
      <c r="D75" s="492">
        <v>51641</v>
      </c>
      <c r="E75" s="490">
        <f t="shared" si="15"/>
        <v>113.19581065399771</v>
      </c>
      <c r="F75" s="490">
        <f t="shared" si="15"/>
        <v>88.996799297100537</v>
      </c>
      <c r="G75" s="490">
        <f t="shared" si="15"/>
        <v>120.22675948129351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114.3863948045891</v>
      </c>
      <c r="J77" s="487">
        <f>IF(J75&lt;&gt;"",J75,IF(J74&lt;&gt;"",J74,IF(J73&lt;&gt;"",J73,IF(J72&lt;&gt;"",J72,IF(J71&lt;&gt;"",J71,IF(J70&lt;&gt;"",J70,""))))))</f>
        <v>91.886845738672022</v>
      </c>
      <c r="K77" s="487">
        <f>IF(K75&lt;&gt;"",K75,IF(K74&lt;&gt;"",K74,IF(K73&lt;&gt;"",K73,IF(K72&lt;&gt;"",K72,IF(K71&lt;&gt;"",K71,IF(K70&lt;&gt;"",K70,""))))))</f>
        <v>124.93655856401182</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+14,4%</v>
      </c>
      <c r="J79" s="487" t="str">
        <f>"GeB - ausschließlich: "&amp;IF(J77&gt;100,"+","")&amp;TEXT(J77-100,"0,0")&amp;"%"</f>
        <v>GeB - ausschließlich: -8,1%</v>
      </c>
      <c r="K79" s="487" t="str">
        <f>"GeB - im Nebenjob: "&amp;IF(K77&gt;100,"+","")&amp;TEXT(K77-100,"0,0")&amp;"%"</f>
        <v>GeB - im Nebenjob: +24,9%</v>
      </c>
    </row>
    <row r="81" spans="9:9" ht="15" customHeight="1" x14ac:dyDescent="0.2">
      <c r="I81" s="487" t="str">
        <f>IF(ISERROR(HLOOKUP(1,I$78:K$79,2,FALSE)),"",HLOOKUP(1,I$78:K$79,2,FALSE))</f>
        <v>GeB - im Nebenjob: +24,9%</v>
      </c>
    </row>
    <row r="82" spans="9:9" ht="15" customHeight="1" x14ac:dyDescent="0.2">
      <c r="I82" s="487" t="str">
        <f>IF(ISERROR(HLOOKUP(2,I$78:K$79,2,FALSE)),"",HLOOKUP(2,I$78:K$79,2,FALSE))</f>
        <v>SvB: +14,4%</v>
      </c>
    </row>
    <row r="83" spans="9:9" ht="15" customHeight="1" x14ac:dyDescent="0.2">
      <c r="I83" s="487" t="str">
        <f>IF(ISERROR(HLOOKUP(3,I$78:K$79,2,FALSE)),"",HLOOKUP(3,I$78:K$79,2,FALSE))</f>
        <v>GeB - ausschließlich: -8,1%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611623</v>
      </c>
      <c r="E12" s="114">
        <v>613517</v>
      </c>
      <c r="F12" s="114">
        <v>618056</v>
      </c>
      <c r="G12" s="114">
        <v>610136</v>
      </c>
      <c r="H12" s="114">
        <v>608340</v>
      </c>
      <c r="I12" s="115">
        <v>3283</v>
      </c>
      <c r="J12" s="116">
        <v>0.53966531873623302</v>
      </c>
      <c r="N12" s="117"/>
    </row>
    <row r="13" spans="1:15" s="110" customFormat="1" ht="13.5" customHeight="1" x14ac:dyDescent="0.2">
      <c r="A13" s="118" t="s">
        <v>105</v>
      </c>
      <c r="B13" s="119" t="s">
        <v>106</v>
      </c>
      <c r="C13" s="113">
        <v>56.005742099299731</v>
      </c>
      <c r="D13" s="114">
        <v>342544</v>
      </c>
      <c r="E13" s="114">
        <v>343853</v>
      </c>
      <c r="F13" s="114">
        <v>347958</v>
      </c>
      <c r="G13" s="114">
        <v>343769</v>
      </c>
      <c r="H13" s="114">
        <v>342545</v>
      </c>
      <c r="I13" s="115">
        <v>-1</v>
      </c>
      <c r="J13" s="116">
        <v>-2.9193244683180312E-4</v>
      </c>
    </row>
    <row r="14" spans="1:15" s="110" customFormat="1" ht="13.5" customHeight="1" x14ac:dyDescent="0.2">
      <c r="A14" s="120"/>
      <c r="B14" s="119" t="s">
        <v>107</v>
      </c>
      <c r="C14" s="113">
        <v>43.994257900700269</v>
      </c>
      <c r="D14" s="114">
        <v>269079</v>
      </c>
      <c r="E14" s="114">
        <v>269664</v>
      </c>
      <c r="F14" s="114">
        <v>270098</v>
      </c>
      <c r="G14" s="114">
        <v>266367</v>
      </c>
      <c r="H14" s="114">
        <v>265795</v>
      </c>
      <c r="I14" s="115">
        <v>3284</v>
      </c>
      <c r="J14" s="116">
        <v>1.2355386670178146</v>
      </c>
    </row>
    <row r="15" spans="1:15" s="110" customFormat="1" ht="13.5" customHeight="1" x14ac:dyDescent="0.2">
      <c r="A15" s="118" t="s">
        <v>105</v>
      </c>
      <c r="B15" s="121" t="s">
        <v>108</v>
      </c>
      <c r="C15" s="113">
        <v>9.4653078775651007</v>
      </c>
      <c r="D15" s="114">
        <v>57892</v>
      </c>
      <c r="E15" s="114">
        <v>60145</v>
      </c>
      <c r="F15" s="114">
        <v>61123</v>
      </c>
      <c r="G15" s="114">
        <v>58018</v>
      </c>
      <c r="H15" s="114">
        <v>58941</v>
      </c>
      <c r="I15" s="115">
        <v>-1049</v>
      </c>
      <c r="J15" s="116">
        <v>-1.7797458475424577</v>
      </c>
    </row>
    <row r="16" spans="1:15" s="110" customFormat="1" ht="13.5" customHeight="1" x14ac:dyDescent="0.2">
      <c r="A16" s="118"/>
      <c r="B16" s="121" t="s">
        <v>109</v>
      </c>
      <c r="C16" s="113">
        <v>70.642699833067098</v>
      </c>
      <c r="D16" s="114">
        <v>432067</v>
      </c>
      <c r="E16" s="114">
        <v>432830</v>
      </c>
      <c r="F16" s="114">
        <v>437294</v>
      </c>
      <c r="G16" s="114">
        <v>434686</v>
      </c>
      <c r="H16" s="114">
        <v>433732</v>
      </c>
      <c r="I16" s="115">
        <v>-1665</v>
      </c>
      <c r="J16" s="116">
        <v>-0.38387760183707914</v>
      </c>
    </row>
    <row r="17" spans="1:10" s="110" customFormat="1" ht="13.5" customHeight="1" x14ac:dyDescent="0.2">
      <c r="A17" s="118"/>
      <c r="B17" s="121" t="s">
        <v>110</v>
      </c>
      <c r="C17" s="113">
        <v>18.829246120567735</v>
      </c>
      <c r="D17" s="114">
        <v>115164</v>
      </c>
      <c r="E17" s="114">
        <v>114005</v>
      </c>
      <c r="F17" s="114">
        <v>113283</v>
      </c>
      <c r="G17" s="114">
        <v>111360</v>
      </c>
      <c r="H17" s="114">
        <v>109875</v>
      </c>
      <c r="I17" s="115">
        <v>5289</v>
      </c>
      <c r="J17" s="116">
        <v>4.8136518771331058</v>
      </c>
    </row>
    <row r="18" spans="1:10" s="110" customFormat="1" ht="13.5" customHeight="1" x14ac:dyDescent="0.2">
      <c r="A18" s="120"/>
      <c r="B18" s="121" t="s">
        <v>111</v>
      </c>
      <c r="C18" s="113">
        <v>1.0627461688000615</v>
      </c>
      <c r="D18" s="114">
        <v>6500</v>
      </c>
      <c r="E18" s="114">
        <v>6537</v>
      </c>
      <c r="F18" s="114">
        <v>6356</v>
      </c>
      <c r="G18" s="114">
        <v>6072</v>
      </c>
      <c r="H18" s="114">
        <v>5792</v>
      </c>
      <c r="I18" s="115">
        <v>708</v>
      </c>
      <c r="J18" s="116">
        <v>12.223756906077348</v>
      </c>
    </row>
    <row r="19" spans="1:10" s="110" customFormat="1" ht="13.5" customHeight="1" x14ac:dyDescent="0.2">
      <c r="A19" s="120"/>
      <c r="B19" s="121" t="s">
        <v>112</v>
      </c>
      <c r="C19" s="113">
        <v>0.34285826399595831</v>
      </c>
      <c r="D19" s="114">
        <v>2097</v>
      </c>
      <c r="E19" s="114">
        <v>2057</v>
      </c>
      <c r="F19" s="114">
        <v>2086</v>
      </c>
      <c r="G19" s="114">
        <v>1802</v>
      </c>
      <c r="H19" s="114">
        <v>1623</v>
      </c>
      <c r="I19" s="115">
        <v>474</v>
      </c>
      <c r="J19" s="116">
        <v>29.20517560073937</v>
      </c>
    </row>
    <row r="20" spans="1:10" s="110" customFormat="1" ht="13.5" customHeight="1" x14ac:dyDescent="0.2">
      <c r="A20" s="118" t="s">
        <v>113</v>
      </c>
      <c r="B20" s="122" t="s">
        <v>114</v>
      </c>
      <c r="C20" s="113">
        <v>76.193668321825697</v>
      </c>
      <c r="D20" s="114">
        <v>466018</v>
      </c>
      <c r="E20" s="114">
        <v>467447</v>
      </c>
      <c r="F20" s="114">
        <v>473702</v>
      </c>
      <c r="G20" s="114">
        <v>466714</v>
      </c>
      <c r="H20" s="114">
        <v>466184</v>
      </c>
      <c r="I20" s="115">
        <v>-166</v>
      </c>
      <c r="J20" s="116">
        <v>-3.5608257683661389E-2</v>
      </c>
    </row>
    <row r="21" spans="1:10" s="110" customFormat="1" ht="13.5" customHeight="1" x14ac:dyDescent="0.2">
      <c r="A21" s="120"/>
      <c r="B21" s="122" t="s">
        <v>115</v>
      </c>
      <c r="C21" s="113">
        <v>23.806331678174299</v>
      </c>
      <c r="D21" s="114">
        <v>145605</v>
      </c>
      <c r="E21" s="114">
        <v>146070</v>
      </c>
      <c r="F21" s="114">
        <v>144354</v>
      </c>
      <c r="G21" s="114">
        <v>143422</v>
      </c>
      <c r="H21" s="114">
        <v>142156</v>
      </c>
      <c r="I21" s="115">
        <v>3449</v>
      </c>
      <c r="J21" s="116">
        <v>2.4262078280199217</v>
      </c>
    </row>
    <row r="22" spans="1:10" s="110" customFormat="1" ht="13.5" customHeight="1" x14ac:dyDescent="0.2">
      <c r="A22" s="118" t="s">
        <v>113</v>
      </c>
      <c r="B22" s="122" t="s">
        <v>116</v>
      </c>
      <c r="C22" s="113">
        <v>81.49889719647561</v>
      </c>
      <c r="D22" s="114">
        <v>498466</v>
      </c>
      <c r="E22" s="114">
        <v>500890</v>
      </c>
      <c r="F22" s="114">
        <v>504400</v>
      </c>
      <c r="G22" s="114">
        <v>498670</v>
      </c>
      <c r="H22" s="114">
        <v>498176</v>
      </c>
      <c r="I22" s="115">
        <v>290</v>
      </c>
      <c r="J22" s="116">
        <v>5.8212358684480985E-2</v>
      </c>
    </row>
    <row r="23" spans="1:10" s="110" customFormat="1" ht="13.5" customHeight="1" x14ac:dyDescent="0.2">
      <c r="A23" s="123"/>
      <c r="B23" s="124" t="s">
        <v>117</v>
      </c>
      <c r="C23" s="125">
        <v>18.463007440858174</v>
      </c>
      <c r="D23" s="114">
        <v>112924</v>
      </c>
      <c r="E23" s="114">
        <v>112412</v>
      </c>
      <c r="F23" s="114">
        <v>113456</v>
      </c>
      <c r="G23" s="114">
        <v>111261</v>
      </c>
      <c r="H23" s="114">
        <v>109959</v>
      </c>
      <c r="I23" s="115">
        <v>2965</v>
      </c>
      <c r="J23" s="116">
        <v>2.6964595894833527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108364</v>
      </c>
      <c r="E26" s="114">
        <v>113926</v>
      </c>
      <c r="F26" s="114">
        <v>112229</v>
      </c>
      <c r="G26" s="114">
        <v>111048</v>
      </c>
      <c r="H26" s="140">
        <v>109347</v>
      </c>
      <c r="I26" s="115">
        <v>-983</v>
      </c>
      <c r="J26" s="116">
        <v>-0.89897299422937982</v>
      </c>
    </row>
    <row r="27" spans="1:10" s="110" customFormat="1" ht="13.5" customHeight="1" x14ac:dyDescent="0.2">
      <c r="A27" s="118" t="s">
        <v>105</v>
      </c>
      <c r="B27" s="119" t="s">
        <v>106</v>
      </c>
      <c r="C27" s="113">
        <v>43.14163375290687</v>
      </c>
      <c r="D27" s="115">
        <v>46750</v>
      </c>
      <c r="E27" s="114">
        <v>48965</v>
      </c>
      <c r="F27" s="114">
        <v>48157</v>
      </c>
      <c r="G27" s="114">
        <v>47281</v>
      </c>
      <c r="H27" s="140">
        <v>46293</v>
      </c>
      <c r="I27" s="115">
        <v>457</v>
      </c>
      <c r="J27" s="116">
        <v>0.98719028794850194</v>
      </c>
    </row>
    <row r="28" spans="1:10" s="110" customFormat="1" ht="13.5" customHeight="1" x14ac:dyDescent="0.2">
      <c r="A28" s="120"/>
      <c r="B28" s="119" t="s">
        <v>107</v>
      </c>
      <c r="C28" s="113">
        <v>56.85836624709313</v>
      </c>
      <c r="D28" s="115">
        <v>61614</v>
      </c>
      <c r="E28" s="114">
        <v>64961</v>
      </c>
      <c r="F28" s="114">
        <v>64072</v>
      </c>
      <c r="G28" s="114">
        <v>63767</v>
      </c>
      <c r="H28" s="140">
        <v>63054</v>
      </c>
      <c r="I28" s="115">
        <v>-1440</v>
      </c>
      <c r="J28" s="116">
        <v>-2.2837567799029403</v>
      </c>
    </row>
    <row r="29" spans="1:10" s="110" customFormat="1" ht="13.5" customHeight="1" x14ac:dyDescent="0.2">
      <c r="A29" s="118" t="s">
        <v>105</v>
      </c>
      <c r="B29" s="121" t="s">
        <v>108</v>
      </c>
      <c r="C29" s="113">
        <v>19.655051493115796</v>
      </c>
      <c r="D29" s="115">
        <v>21299</v>
      </c>
      <c r="E29" s="114">
        <v>23130</v>
      </c>
      <c r="F29" s="114">
        <v>21897</v>
      </c>
      <c r="G29" s="114">
        <v>21532</v>
      </c>
      <c r="H29" s="140">
        <v>20557</v>
      </c>
      <c r="I29" s="115">
        <v>742</v>
      </c>
      <c r="J29" s="116">
        <v>3.6094760908692902</v>
      </c>
    </row>
    <row r="30" spans="1:10" s="110" customFormat="1" ht="13.5" customHeight="1" x14ac:dyDescent="0.2">
      <c r="A30" s="118"/>
      <c r="B30" s="121" t="s">
        <v>109</v>
      </c>
      <c r="C30" s="113">
        <v>52.788749031043523</v>
      </c>
      <c r="D30" s="115">
        <v>57204</v>
      </c>
      <c r="E30" s="114">
        <v>60244</v>
      </c>
      <c r="F30" s="114">
        <v>60082</v>
      </c>
      <c r="G30" s="114">
        <v>59869</v>
      </c>
      <c r="H30" s="140">
        <v>59421</v>
      </c>
      <c r="I30" s="115">
        <v>-2217</v>
      </c>
      <c r="J30" s="116">
        <v>-3.7310041904377242</v>
      </c>
    </row>
    <row r="31" spans="1:10" s="110" customFormat="1" ht="13.5" customHeight="1" x14ac:dyDescent="0.2">
      <c r="A31" s="118"/>
      <c r="B31" s="121" t="s">
        <v>110</v>
      </c>
      <c r="C31" s="113">
        <v>15.167398767118231</v>
      </c>
      <c r="D31" s="115">
        <v>16436</v>
      </c>
      <c r="E31" s="114">
        <v>16783</v>
      </c>
      <c r="F31" s="114">
        <v>16699</v>
      </c>
      <c r="G31" s="114">
        <v>16436</v>
      </c>
      <c r="H31" s="140">
        <v>16298</v>
      </c>
      <c r="I31" s="115">
        <v>138</v>
      </c>
      <c r="J31" s="116">
        <v>0.84672966008099149</v>
      </c>
    </row>
    <row r="32" spans="1:10" s="110" customFormat="1" ht="13.5" customHeight="1" x14ac:dyDescent="0.2">
      <c r="A32" s="120"/>
      <c r="B32" s="121" t="s">
        <v>111</v>
      </c>
      <c r="C32" s="113">
        <v>12.387877893027204</v>
      </c>
      <c r="D32" s="115">
        <v>13424</v>
      </c>
      <c r="E32" s="114">
        <v>13768</v>
      </c>
      <c r="F32" s="114">
        <v>13550</v>
      </c>
      <c r="G32" s="114">
        <v>13210</v>
      </c>
      <c r="H32" s="140">
        <v>13070</v>
      </c>
      <c r="I32" s="115">
        <v>354</v>
      </c>
      <c r="J32" s="116">
        <v>2.7084927314460598</v>
      </c>
    </row>
    <row r="33" spans="1:10" s="110" customFormat="1" ht="13.5" customHeight="1" x14ac:dyDescent="0.2">
      <c r="A33" s="120"/>
      <c r="B33" s="121" t="s">
        <v>112</v>
      </c>
      <c r="C33" s="113">
        <v>1.0898453360894762</v>
      </c>
      <c r="D33" s="115">
        <v>1181</v>
      </c>
      <c r="E33" s="114">
        <v>1180</v>
      </c>
      <c r="F33" s="114">
        <v>1190</v>
      </c>
      <c r="G33" s="114">
        <v>1041</v>
      </c>
      <c r="H33" s="140">
        <v>1035</v>
      </c>
      <c r="I33" s="115">
        <v>146</v>
      </c>
      <c r="J33" s="116">
        <v>14.106280193236715</v>
      </c>
    </row>
    <row r="34" spans="1:10" s="110" customFormat="1" ht="13.5" customHeight="1" x14ac:dyDescent="0.2">
      <c r="A34" s="118" t="s">
        <v>113</v>
      </c>
      <c r="B34" s="122" t="s">
        <v>116</v>
      </c>
      <c r="C34" s="113">
        <v>73.28540843822671</v>
      </c>
      <c r="D34" s="115">
        <v>79415</v>
      </c>
      <c r="E34" s="114">
        <v>83340</v>
      </c>
      <c r="F34" s="114">
        <v>82066</v>
      </c>
      <c r="G34" s="114">
        <v>80845</v>
      </c>
      <c r="H34" s="140">
        <v>79537</v>
      </c>
      <c r="I34" s="115">
        <v>-122</v>
      </c>
      <c r="J34" s="116">
        <v>-0.1533877314960333</v>
      </c>
    </row>
    <row r="35" spans="1:10" s="110" customFormat="1" ht="13.5" customHeight="1" x14ac:dyDescent="0.2">
      <c r="A35" s="118"/>
      <c r="B35" s="119" t="s">
        <v>117</v>
      </c>
      <c r="C35" s="113">
        <v>26.427595880550736</v>
      </c>
      <c r="D35" s="115">
        <v>28638</v>
      </c>
      <c r="E35" s="114">
        <v>30252</v>
      </c>
      <c r="F35" s="114">
        <v>29850</v>
      </c>
      <c r="G35" s="114">
        <v>29864</v>
      </c>
      <c r="H35" s="140">
        <v>29515</v>
      </c>
      <c r="I35" s="115">
        <v>-877</v>
      </c>
      <c r="J35" s="116">
        <v>-2.9713704895815689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56723</v>
      </c>
      <c r="E37" s="114">
        <v>60166</v>
      </c>
      <c r="F37" s="114">
        <v>58565</v>
      </c>
      <c r="G37" s="114">
        <v>58869</v>
      </c>
      <c r="H37" s="140">
        <v>58104</v>
      </c>
      <c r="I37" s="115">
        <v>-1381</v>
      </c>
      <c r="J37" s="116">
        <v>-2.3767726834641332</v>
      </c>
    </row>
    <row r="38" spans="1:10" s="110" customFormat="1" ht="13.5" customHeight="1" x14ac:dyDescent="0.2">
      <c r="A38" s="118" t="s">
        <v>105</v>
      </c>
      <c r="B38" s="119" t="s">
        <v>106</v>
      </c>
      <c r="C38" s="113">
        <v>39.632953123071772</v>
      </c>
      <c r="D38" s="115">
        <v>22481</v>
      </c>
      <c r="E38" s="114">
        <v>23790</v>
      </c>
      <c r="F38" s="114">
        <v>22901</v>
      </c>
      <c r="G38" s="114">
        <v>22855</v>
      </c>
      <c r="H38" s="140">
        <v>22478</v>
      </c>
      <c r="I38" s="115">
        <v>3</v>
      </c>
      <c r="J38" s="116">
        <v>1.3346383130171724E-2</v>
      </c>
    </row>
    <row r="39" spans="1:10" s="110" customFormat="1" ht="13.5" customHeight="1" x14ac:dyDescent="0.2">
      <c r="A39" s="120"/>
      <c r="B39" s="119" t="s">
        <v>107</v>
      </c>
      <c r="C39" s="113">
        <v>60.367046876928228</v>
      </c>
      <c r="D39" s="115">
        <v>34242</v>
      </c>
      <c r="E39" s="114">
        <v>36376</v>
      </c>
      <c r="F39" s="114">
        <v>35664</v>
      </c>
      <c r="G39" s="114">
        <v>36014</v>
      </c>
      <c r="H39" s="140">
        <v>35626</v>
      </c>
      <c r="I39" s="115">
        <v>-1384</v>
      </c>
      <c r="J39" s="116">
        <v>-3.884803233593443</v>
      </c>
    </row>
    <row r="40" spans="1:10" s="110" customFormat="1" ht="13.5" customHeight="1" x14ac:dyDescent="0.2">
      <c r="A40" s="118" t="s">
        <v>105</v>
      </c>
      <c r="B40" s="121" t="s">
        <v>108</v>
      </c>
      <c r="C40" s="113">
        <v>26.63646140013751</v>
      </c>
      <c r="D40" s="115">
        <v>15109</v>
      </c>
      <c r="E40" s="114">
        <v>16379</v>
      </c>
      <c r="F40" s="114">
        <v>15154</v>
      </c>
      <c r="G40" s="114">
        <v>15229</v>
      </c>
      <c r="H40" s="140">
        <v>14419</v>
      </c>
      <c r="I40" s="115">
        <v>690</v>
      </c>
      <c r="J40" s="116">
        <v>4.7853526596851372</v>
      </c>
    </row>
    <row r="41" spans="1:10" s="110" customFormat="1" ht="13.5" customHeight="1" x14ac:dyDescent="0.2">
      <c r="A41" s="118"/>
      <c r="B41" s="121" t="s">
        <v>109</v>
      </c>
      <c r="C41" s="113">
        <v>36.202246002503394</v>
      </c>
      <c r="D41" s="115">
        <v>20535</v>
      </c>
      <c r="E41" s="114">
        <v>22099</v>
      </c>
      <c r="F41" s="114">
        <v>21937</v>
      </c>
      <c r="G41" s="114">
        <v>22422</v>
      </c>
      <c r="H41" s="140">
        <v>22550</v>
      </c>
      <c r="I41" s="115">
        <v>-2015</v>
      </c>
      <c r="J41" s="116">
        <v>-8.9356984478935697</v>
      </c>
    </row>
    <row r="42" spans="1:10" s="110" customFormat="1" ht="13.5" customHeight="1" x14ac:dyDescent="0.2">
      <c r="A42" s="118"/>
      <c r="B42" s="121" t="s">
        <v>110</v>
      </c>
      <c r="C42" s="113">
        <v>14.572571972568447</v>
      </c>
      <c r="D42" s="115">
        <v>8266</v>
      </c>
      <c r="E42" s="114">
        <v>8528</v>
      </c>
      <c r="F42" s="114">
        <v>8503</v>
      </c>
      <c r="G42" s="114">
        <v>8541</v>
      </c>
      <c r="H42" s="140">
        <v>8566</v>
      </c>
      <c r="I42" s="115">
        <v>-300</v>
      </c>
      <c r="J42" s="116">
        <v>-3.5022180714452484</v>
      </c>
    </row>
    <row r="43" spans="1:10" s="110" customFormat="1" ht="13.5" customHeight="1" x14ac:dyDescent="0.2">
      <c r="A43" s="120"/>
      <c r="B43" s="121" t="s">
        <v>111</v>
      </c>
      <c r="C43" s="113">
        <v>22.586957671491284</v>
      </c>
      <c r="D43" s="115">
        <v>12812</v>
      </c>
      <c r="E43" s="114">
        <v>13159</v>
      </c>
      <c r="F43" s="114">
        <v>12970</v>
      </c>
      <c r="G43" s="114">
        <v>12676</v>
      </c>
      <c r="H43" s="140">
        <v>12568</v>
      </c>
      <c r="I43" s="115">
        <v>244</v>
      </c>
      <c r="J43" s="116">
        <v>1.9414385741565883</v>
      </c>
    </row>
    <row r="44" spans="1:10" s="110" customFormat="1" ht="13.5" customHeight="1" x14ac:dyDescent="0.2">
      <c r="A44" s="120"/>
      <c r="B44" s="121" t="s">
        <v>112</v>
      </c>
      <c r="C44" s="113">
        <v>1.7435608130740616</v>
      </c>
      <c r="D44" s="115">
        <v>989</v>
      </c>
      <c r="E44" s="114">
        <v>999</v>
      </c>
      <c r="F44" s="114">
        <v>1036</v>
      </c>
      <c r="G44" s="114">
        <v>913</v>
      </c>
      <c r="H44" s="140">
        <v>914</v>
      </c>
      <c r="I44" s="115">
        <v>75</v>
      </c>
      <c r="J44" s="116">
        <v>8.205689277899344</v>
      </c>
    </row>
    <row r="45" spans="1:10" s="110" customFormat="1" ht="13.5" customHeight="1" x14ac:dyDescent="0.2">
      <c r="A45" s="118" t="s">
        <v>113</v>
      </c>
      <c r="B45" s="122" t="s">
        <v>116</v>
      </c>
      <c r="C45" s="113">
        <v>75.683585141829596</v>
      </c>
      <c r="D45" s="115">
        <v>42930</v>
      </c>
      <c r="E45" s="114">
        <v>45332</v>
      </c>
      <c r="F45" s="114">
        <v>44111</v>
      </c>
      <c r="G45" s="114">
        <v>43994</v>
      </c>
      <c r="H45" s="140">
        <v>43217</v>
      </c>
      <c r="I45" s="115">
        <v>-287</v>
      </c>
      <c r="J45" s="116">
        <v>-0.66409051993428514</v>
      </c>
    </row>
    <row r="46" spans="1:10" s="110" customFormat="1" ht="13.5" customHeight="1" x14ac:dyDescent="0.2">
      <c r="A46" s="118"/>
      <c r="B46" s="119" t="s">
        <v>117</v>
      </c>
      <c r="C46" s="113">
        <v>23.776951148564073</v>
      </c>
      <c r="D46" s="115">
        <v>13487</v>
      </c>
      <c r="E46" s="114">
        <v>14504</v>
      </c>
      <c r="F46" s="114">
        <v>14144</v>
      </c>
      <c r="G46" s="114">
        <v>14537</v>
      </c>
      <c r="H46" s="140">
        <v>14593</v>
      </c>
      <c r="I46" s="115">
        <v>-1106</v>
      </c>
      <c r="J46" s="116">
        <v>-7.5789762214760499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51641</v>
      </c>
      <c r="E48" s="114">
        <v>53760</v>
      </c>
      <c r="F48" s="114">
        <v>53664</v>
      </c>
      <c r="G48" s="114">
        <v>52179</v>
      </c>
      <c r="H48" s="140">
        <v>51243</v>
      </c>
      <c r="I48" s="115">
        <v>398</v>
      </c>
      <c r="J48" s="116">
        <v>0.77669145053958588</v>
      </c>
    </row>
    <row r="49" spans="1:12" s="110" customFormat="1" ht="13.5" customHeight="1" x14ac:dyDescent="0.2">
      <c r="A49" s="118" t="s">
        <v>105</v>
      </c>
      <c r="B49" s="119" t="s">
        <v>106</v>
      </c>
      <c r="C49" s="113">
        <v>46.995604267926645</v>
      </c>
      <c r="D49" s="115">
        <v>24269</v>
      </c>
      <c r="E49" s="114">
        <v>25175</v>
      </c>
      <c r="F49" s="114">
        <v>25256</v>
      </c>
      <c r="G49" s="114">
        <v>24426</v>
      </c>
      <c r="H49" s="140">
        <v>23815</v>
      </c>
      <c r="I49" s="115">
        <v>454</v>
      </c>
      <c r="J49" s="116">
        <v>1.9063615368465252</v>
      </c>
    </row>
    <row r="50" spans="1:12" s="110" customFormat="1" ht="13.5" customHeight="1" x14ac:dyDescent="0.2">
      <c r="A50" s="120"/>
      <c r="B50" s="119" t="s">
        <v>107</v>
      </c>
      <c r="C50" s="113">
        <v>53.004395732073355</v>
      </c>
      <c r="D50" s="115">
        <v>27372</v>
      </c>
      <c r="E50" s="114">
        <v>28585</v>
      </c>
      <c r="F50" s="114">
        <v>28408</v>
      </c>
      <c r="G50" s="114">
        <v>27753</v>
      </c>
      <c r="H50" s="140">
        <v>27428</v>
      </c>
      <c r="I50" s="115">
        <v>-56</v>
      </c>
      <c r="J50" s="116">
        <v>-0.20417092022750474</v>
      </c>
    </row>
    <row r="51" spans="1:12" s="110" customFormat="1" ht="13.5" customHeight="1" x14ac:dyDescent="0.2">
      <c r="A51" s="118" t="s">
        <v>105</v>
      </c>
      <c r="B51" s="121" t="s">
        <v>108</v>
      </c>
      <c r="C51" s="113">
        <v>11.98659979473674</v>
      </c>
      <c r="D51" s="115">
        <v>6190</v>
      </c>
      <c r="E51" s="114">
        <v>6751</v>
      </c>
      <c r="F51" s="114">
        <v>6743</v>
      </c>
      <c r="G51" s="114">
        <v>6303</v>
      </c>
      <c r="H51" s="140">
        <v>6138</v>
      </c>
      <c r="I51" s="115">
        <v>52</v>
      </c>
      <c r="J51" s="116">
        <v>0.84718149234278262</v>
      </c>
    </row>
    <row r="52" spans="1:12" s="110" customFormat="1" ht="13.5" customHeight="1" x14ac:dyDescent="0.2">
      <c r="A52" s="118"/>
      <c r="B52" s="121" t="s">
        <v>109</v>
      </c>
      <c r="C52" s="113">
        <v>71.007532774345961</v>
      </c>
      <c r="D52" s="115">
        <v>36669</v>
      </c>
      <c r="E52" s="114">
        <v>38145</v>
      </c>
      <c r="F52" s="114">
        <v>38145</v>
      </c>
      <c r="G52" s="114">
        <v>37447</v>
      </c>
      <c r="H52" s="140">
        <v>36871</v>
      </c>
      <c r="I52" s="115">
        <v>-202</v>
      </c>
      <c r="J52" s="116">
        <v>-0.54785603862113852</v>
      </c>
    </row>
    <row r="53" spans="1:12" s="110" customFormat="1" ht="13.5" customHeight="1" x14ac:dyDescent="0.2">
      <c r="A53" s="118"/>
      <c r="B53" s="121" t="s">
        <v>110</v>
      </c>
      <c r="C53" s="113">
        <v>15.820762572374663</v>
      </c>
      <c r="D53" s="115">
        <v>8170</v>
      </c>
      <c r="E53" s="114">
        <v>8255</v>
      </c>
      <c r="F53" s="114">
        <v>8196</v>
      </c>
      <c r="G53" s="114">
        <v>7895</v>
      </c>
      <c r="H53" s="140">
        <v>7732</v>
      </c>
      <c r="I53" s="115">
        <v>438</v>
      </c>
      <c r="J53" s="116">
        <v>5.6647697878944649</v>
      </c>
    </row>
    <row r="54" spans="1:12" s="110" customFormat="1" ht="13.5" customHeight="1" x14ac:dyDescent="0.2">
      <c r="A54" s="120"/>
      <c r="B54" s="121" t="s">
        <v>111</v>
      </c>
      <c r="C54" s="113">
        <v>1.1851048585426309</v>
      </c>
      <c r="D54" s="115">
        <v>612</v>
      </c>
      <c r="E54" s="114">
        <v>609</v>
      </c>
      <c r="F54" s="114">
        <v>580</v>
      </c>
      <c r="G54" s="114">
        <v>534</v>
      </c>
      <c r="H54" s="140">
        <v>502</v>
      </c>
      <c r="I54" s="115">
        <v>110</v>
      </c>
      <c r="J54" s="116">
        <v>21.91235059760956</v>
      </c>
    </row>
    <row r="55" spans="1:12" s="110" customFormat="1" ht="13.5" customHeight="1" x14ac:dyDescent="0.2">
      <c r="A55" s="120"/>
      <c r="B55" s="121" t="s">
        <v>112</v>
      </c>
      <c r="C55" s="113">
        <v>0.37179760268004103</v>
      </c>
      <c r="D55" s="115">
        <v>192</v>
      </c>
      <c r="E55" s="114">
        <v>181</v>
      </c>
      <c r="F55" s="114">
        <v>154</v>
      </c>
      <c r="G55" s="114">
        <v>128</v>
      </c>
      <c r="H55" s="140">
        <v>121</v>
      </c>
      <c r="I55" s="115">
        <v>71</v>
      </c>
      <c r="J55" s="116">
        <v>58.67768595041322</v>
      </c>
    </row>
    <row r="56" spans="1:12" s="110" customFormat="1" ht="13.5" customHeight="1" x14ac:dyDescent="0.2">
      <c r="A56" s="118" t="s">
        <v>113</v>
      </c>
      <c r="B56" s="122" t="s">
        <v>116</v>
      </c>
      <c r="C56" s="113">
        <v>70.651226738444265</v>
      </c>
      <c r="D56" s="115">
        <v>36485</v>
      </c>
      <c r="E56" s="114">
        <v>38008</v>
      </c>
      <c r="F56" s="114">
        <v>37955</v>
      </c>
      <c r="G56" s="114">
        <v>36851</v>
      </c>
      <c r="H56" s="140">
        <v>36320</v>
      </c>
      <c r="I56" s="115">
        <v>165</v>
      </c>
      <c r="J56" s="116">
        <v>0.45429515418502203</v>
      </c>
    </row>
    <row r="57" spans="1:12" s="110" customFormat="1" ht="13.5" customHeight="1" x14ac:dyDescent="0.2">
      <c r="A57" s="142"/>
      <c r="B57" s="124" t="s">
        <v>117</v>
      </c>
      <c r="C57" s="125">
        <v>29.339091032319281</v>
      </c>
      <c r="D57" s="143">
        <v>15151</v>
      </c>
      <c r="E57" s="144">
        <v>15748</v>
      </c>
      <c r="F57" s="144">
        <v>15706</v>
      </c>
      <c r="G57" s="144">
        <v>15327</v>
      </c>
      <c r="H57" s="145">
        <v>14922</v>
      </c>
      <c r="I57" s="143">
        <v>229</v>
      </c>
      <c r="J57" s="146">
        <v>1.5346468301836216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611623</v>
      </c>
      <c r="E12" s="236">
        <v>613517</v>
      </c>
      <c r="F12" s="114">
        <v>618056</v>
      </c>
      <c r="G12" s="114">
        <v>610136</v>
      </c>
      <c r="H12" s="140">
        <v>608340</v>
      </c>
      <c r="I12" s="115">
        <v>3283</v>
      </c>
      <c r="J12" s="116">
        <v>0.53966531873623302</v>
      </c>
    </row>
    <row r="13" spans="1:15" s="110" customFormat="1" ht="12" customHeight="1" x14ac:dyDescent="0.2">
      <c r="A13" s="118" t="s">
        <v>105</v>
      </c>
      <c r="B13" s="119" t="s">
        <v>106</v>
      </c>
      <c r="C13" s="113">
        <v>56.005742099299731</v>
      </c>
      <c r="D13" s="115">
        <v>342544</v>
      </c>
      <c r="E13" s="114">
        <v>343853</v>
      </c>
      <c r="F13" s="114">
        <v>347958</v>
      </c>
      <c r="G13" s="114">
        <v>343769</v>
      </c>
      <c r="H13" s="140">
        <v>342545</v>
      </c>
      <c r="I13" s="115">
        <v>-1</v>
      </c>
      <c r="J13" s="116">
        <v>-2.9193244683180312E-4</v>
      </c>
    </row>
    <row r="14" spans="1:15" s="110" customFormat="1" ht="12" customHeight="1" x14ac:dyDescent="0.2">
      <c r="A14" s="118"/>
      <c r="B14" s="119" t="s">
        <v>107</v>
      </c>
      <c r="C14" s="113">
        <v>43.994257900700269</v>
      </c>
      <c r="D14" s="115">
        <v>269079</v>
      </c>
      <c r="E14" s="114">
        <v>269664</v>
      </c>
      <c r="F14" s="114">
        <v>270098</v>
      </c>
      <c r="G14" s="114">
        <v>266367</v>
      </c>
      <c r="H14" s="140">
        <v>265795</v>
      </c>
      <c r="I14" s="115">
        <v>3284</v>
      </c>
      <c r="J14" s="116">
        <v>1.2355386670178146</v>
      </c>
    </row>
    <row r="15" spans="1:15" s="110" customFormat="1" ht="12" customHeight="1" x14ac:dyDescent="0.2">
      <c r="A15" s="118" t="s">
        <v>105</v>
      </c>
      <c r="B15" s="121" t="s">
        <v>108</v>
      </c>
      <c r="C15" s="113">
        <v>9.4653078775651007</v>
      </c>
      <c r="D15" s="115">
        <v>57892</v>
      </c>
      <c r="E15" s="114">
        <v>60145</v>
      </c>
      <c r="F15" s="114">
        <v>61123</v>
      </c>
      <c r="G15" s="114">
        <v>58018</v>
      </c>
      <c r="H15" s="140">
        <v>58941</v>
      </c>
      <c r="I15" s="115">
        <v>-1049</v>
      </c>
      <c r="J15" s="116">
        <v>-1.7797458475424577</v>
      </c>
    </row>
    <row r="16" spans="1:15" s="110" customFormat="1" ht="12" customHeight="1" x14ac:dyDescent="0.2">
      <c r="A16" s="118"/>
      <c r="B16" s="121" t="s">
        <v>109</v>
      </c>
      <c r="C16" s="113">
        <v>70.642699833067098</v>
      </c>
      <c r="D16" s="115">
        <v>432067</v>
      </c>
      <c r="E16" s="114">
        <v>432830</v>
      </c>
      <c r="F16" s="114">
        <v>437294</v>
      </c>
      <c r="G16" s="114">
        <v>434686</v>
      </c>
      <c r="H16" s="140">
        <v>433732</v>
      </c>
      <c r="I16" s="115">
        <v>-1665</v>
      </c>
      <c r="J16" s="116">
        <v>-0.38387760183707914</v>
      </c>
    </row>
    <row r="17" spans="1:10" s="110" customFormat="1" ht="12" customHeight="1" x14ac:dyDescent="0.2">
      <c r="A17" s="118"/>
      <c r="B17" s="121" t="s">
        <v>110</v>
      </c>
      <c r="C17" s="113">
        <v>18.829246120567735</v>
      </c>
      <c r="D17" s="115">
        <v>115164</v>
      </c>
      <c r="E17" s="114">
        <v>114005</v>
      </c>
      <c r="F17" s="114">
        <v>113283</v>
      </c>
      <c r="G17" s="114">
        <v>111360</v>
      </c>
      <c r="H17" s="140">
        <v>109875</v>
      </c>
      <c r="I17" s="115">
        <v>5289</v>
      </c>
      <c r="J17" s="116">
        <v>4.8136518771331058</v>
      </c>
    </row>
    <row r="18" spans="1:10" s="110" customFormat="1" ht="12" customHeight="1" x14ac:dyDescent="0.2">
      <c r="A18" s="120"/>
      <c r="B18" s="121" t="s">
        <v>111</v>
      </c>
      <c r="C18" s="113">
        <v>1.0627461688000615</v>
      </c>
      <c r="D18" s="115">
        <v>6500</v>
      </c>
      <c r="E18" s="114">
        <v>6537</v>
      </c>
      <c r="F18" s="114">
        <v>6356</v>
      </c>
      <c r="G18" s="114">
        <v>6072</v>
      </c>
      <c r="H18" s="140">
        <v>5792</v>
      </c>
      <c r="I18" s="115">
        <v>708</v>
      </c>
      <c r="J18" s="116">
        <v>12.223756906077348</v>
      </c>
    </row>
    <row r="19" spans="1:10" s="110" customFormat="1" ht="12" customHeight="1" x14ac:dyDescent="0.2">
      <c r="A19" s="120"/>
      <c r="B19" s="121" t="s">
        <v>112</v>
      </c>
      <c r="C19" s="113">
        <v>0.34285826399595831</v>
      </c>
      <c r="D19" s="115">
        <v>2097</v>
      </c>
      <c r="E19" s="114">
        <v>2057</v>
      </c>
      <c r="F19" s="114">
        <v>2086</v>
      </c>
      <c r="G19" s="114">
        <v>1802</v>
      </c>
      <c r="H19" s="140">
        <v>1623</v>
      </c>
      <c r="I19" s="115">
        <v>474</v>
      </c>
      <c r="J19" s="116">
        <v>29.20517560073937</v>
      </c>
    </row>
    <row r="20" spans="1:10" s="110" customFormat="1" ht="12" customHeight="1" x14ac:dyDescent="0.2">
      <c r="A20" s="118" t="s">
        <v>113</v>
      </c>
      <c r="B20" s="119" t="s">
        <v>181</v>
      </c>
      <c r="C20" s="113">
        <v>76.193668321825697</v>
      </c>
      <c r="D20" s="115">
        <v>466018</v>
      </c>
      <c r="E20" s="114">
        <v>467447</v>
      </c>
      <c r="F20" s="114">
        <v>473702</v>
      </c>
      <c r="G20" s="114">
        <v>466714</v>
      </c>
      <c r="H20" s="140">
        <v>466184</v>
      </c>
      <c r="I20" s="115">
        <v>-166</v>
      </c>
      <c r="J20" s="116">
        <v>-3.5608257683661389E-2</v>
      </c>
    </row>
    <row r="21" spans="1:10" s="110" customFormat="1" ht="12" customHeight="1" x14ac:dyDescent="0.2">
      <c r="A21" s="118"/>
      <c r="B21" s="119" t="s">
        <v>182</v>
      </c>
      <c r="C21" s="113">
        <v>23.806331678174299</v>
      </c>
      <c r="D21" s="115">
        <v>145605</v>
      </c>
      <c r="E21" s="114">
        <v>146070</v>
      </c>
      <c r="F21" s="114">
        <v>144354</v>
      </c>
      <c r="G21" s="114">
        <v>143422</v>
      </c>
      <c r="H21" s="140">
        <v>142156</v>
      </c>
      <c r="I21" s="115">
        <v>3449</v>
      </c>
      <c r="J21" s="116">
        <v>2.4262078280199217</v>
      </c>
    </row>
    <row r="22" spans="1:10" s="110" customFormat="1" ht="12" customHeight="1" x14ac:dyDescent="0.2">
      <c r="A22" s="118" t="s">
        <v>113</v>
      </c>
      <c r="B22" s="119" t="s">
        <v>116</v>
      </c>
      <c r="C22" s="113">
        <v>81.49889719647561</v>
      </c>
      <c r="D22" s="115">
        <v>498466</v>
      </c>
      <c r="E22" s="114">
        <v>500890</v>
      </c>
      <c r="F22" s="114">
        <v>504400</v>
      </c>
      <c r="G22" s="114">
        <v>498670</v>
      </c>
      <c r="H22" s="140">
        <v>498176</v>
      </c>
      <c r="I22" s="115">
        <v>290</v>
      </c>
      <c r="J22" s="116">
        <v>5.8212358684480985E-2</v>
      </c>
    </row>
    <row r="23" spans="1:10" s="110" customFormat="1" ht="12" customHeight="1" x14ac:dyDescent="0.2">
      <c r="A23" s="118"/>
      <c r="B23" s="119" t="s">
        <v>117</v>
      </c>
      <c r="C23" s="113">
        <v>18.463007440858174</v>
      </c>
      <c r="D23" s="115">
        <v>112924</v>
      </c>
      <c r="E23" s="114">
        <v>112412</v>
      </c>
      <c r="F23" s="114">
        <v>113456</v>
      </c>
      <c r="G23" s="114">
        <v>111261</v>
      </c>
      <c r="H23" s="140">
        <v>109959</v>
      </c>
      <c r="I23" s="115">
        <v>2965</v>
      </c>
      <c r="J23" s="116">
        <v>2.6964595894833527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437405</v>
      </c>
      <c r="E64" s="236">
        <v>439002</v>
      </c>
      <c r="F64" s="236">
        <v>439647</v>
      </c>
      <c r="G64" s="236">
        <v>435264</v>
      </c>
      <c r="H64" s="140">
        <v>434483</v>
      </c>
      <c r="I64" s="115">
        <v>2922</v>
      </c>
      <c r="J64" s="116">
        <v>0.67252343589967845</v>
      </c>
    </row>
    <row r="65" spans="1:12" s="110" customFormat="1" ht="12" customHeight="1" x14ac:dyDescent="0.2">
      <c r="A65" s="118" t="s">
        <v>105</v>
      </c>
      <c r="B65" s="119" t="s">
        <v>106</v>
      </c>
      <c r="C65" s="113">
        <v>54.442221739577739</v>
      </c>
      <c r="D65" s="235">
        <v>238133</v>
      </c>
      <c r="E65" s="236">
        <v>238870</v>
      </c>
      <c r="F65" s="236">
        <v>240282</v>
      </c>
      <c r="G65" s="236">
        <v>237618</v>
      </c>
      <c r="H65" s="140">
        <v>237009</v>
      </c>
      <c r="I65" s="115">
        <v>1124</v>
      </c>
      <c r="J65" s="116">
        <v>0.47424359412511763</v>
      </c>
    </row>
    <row r="66" spans="1:12" s="110" customFormat="1" ht="12" customHeight="1" x14ac:dyDescent="0.2">
      <c r="A66" s="118"/>
      <c r="B66" s="119" t="s">
        <v>107</v>
      </c>
      <c r="C66" s="113">
        <v>45.557778260422261</v>
      </c>
      <c r="D66" s="235">
        <v>199272</v>
      </c>
      <c r="E66" s="236">
        <v>200132</v>
      </c>
      <c r="F66" s="236">
        <v>199365</v>
      </c>
      <c r="G66" s="236">
        <v>197646</v>
      </c>
      <c r="H66" s="140">
        <v>197474</v>
      </c>
      <c r="I66" s="115">
        <v>1798</v>
      </c>
      <c r="J66" s="116">
        <v>0.91049961007525038</v>
      </c>
    </row>
    <row r="67" spans="1:12" s="110" customFormat="1" ht="12" customHeight="1" x14ac:dyDescent="0.2">
      <c r="A67" s="118" t="s">
        <v>105</v>
      </c>
      <c r="B67" s="121" t="s">
        <v>108</v>
      </c>
      <c r="C67" s="113">
        <v>9.4749717081423395</v>
      </c>
      <c r="D67" s="235">
        <v>41444</v>
      </c>
      <c r="E67" s="236">
        <v>42981</v>
      </c>
      <c r="F67" s="236">
        <v>43334</v>
      </c>
      <c r="G67" s="236">
        <v>41288</v>
      </c>
      <c r="H67" s="140">
        <v>42207</v>
      </c>
      <c r="I67" s="115">
        <v>-763</v>
      </c>
      <c r="J67" s="116">
        <v>-1.8077570071315185</v>
      </c>
    </row>
    <row r="68" spans="1:12" s="110" customFormat="1" ht="12" customHeight="1" x14ac:dyDescent="0.2">
      <c r="A68" s="118"/>
      <c r="B68" s="121" t="s">
        <v>109</v>
      </c>
      <c r="C68" s="113">
        <v>72.519518524022359</v>
      </c>
      <c r="D68" s="235">
        <v>317204</v>
      </c>
      <c r="E68" s="236">
        <v>318086</v>
      </c>
      <c r="F68" s="236">
        <v>319140</v>
      </c>
      <c r="G68" s="236">
        <v>318019</v>
      </c>
      <c r="H68" s="140">
        <v>317610</v>
      </c>
      <c r="I68" s="115">
        <v>-406</v>
      </c>
      <c r="J68" s="116">
        <v>-0.12782972828311451</v>
      </c>
    </row>
    <row r="69" spans="1:12" s="110" customFormat="1" ht="12" customHeight="1" x14ac:dyDescent="0.2">
      <c r="A69" s="118"/>
      <c r="B69" s="121" t="s">
        <v>110</v>
      </c>
      <c r="C69" s="113">
        <v>16.894411357894857</v>
      </c>
      <c r="D69" s="235">
        <v>73897</v>
      </c>
      <c r="E69" s="236">
        <v>73066</v>
      </c>
      <c r="F69" s="236">
        <v>72427</v>
      </c>
      <c r="G69" s="236">
        <v>71408</v>
      </c>
      <c r="H69" s="140">
        <v>70349</v>
      </c>
      <c r="I69" s="115">
        <v>3548</v>
      </c>
      <c r="J69" s="116">
        <v>5.0434263457902739</v>
      </c>
    </row>
    <row r="70" spans="1:12" s="110" customFormat="1" ht="12" customHeight="1" x14ac:dyDescent="0.2">
      <c r="A70" s="120"/>
      <c r="B70" s="121" t="s">
        <v>111</v>
      </c>
      <c r="C70" s="113">
        <v>1.1110984099404442</v>
      </c>
      <c r="D70" s="235">
        <v>4860</v>
      </c>
      <c r="E70" s="236">
        <v>4869</v>
      </c>
      <c r="F70" s="236">
        <v>4746</v>
      </c>
      <c r="G70" s="236">
        <v>4549</v>
      </c>
      <c r="H70" s="140">
        <v>4317</v>
      </c>
      <c r="I70" s="115">
        <v>543</v>
      </c>
      <c r="J70" s="116">
        <v>12.578179291174427</v>
      </c>
    </row>
    <row r="71" spans="1:12" s="110" customFormat="1" ht="12" customHeight="1" x14ac:dyDescent="0.2">
      <c r="A71" s="120"/>
      <c r="B71" s="121" t="s">
        <v>112</v>
      </c>
      <c r="C71" s="113">
        <v>0.35047610338244878</v>
      </c>
      <c r="D71" s="235">
        <v>1533</v>
      </c>
      <c r="E71" s="236">
        <v>1482</v>
      </c>
      <c r="F71" s="236">
        <v>1488</v>
      </c>
      <c r="G71" s="236">
        <v>1296</v>
      </c>
      <c r="H71" s="140">
        <v>1168</v>
      </c>
      <c r="I71" s="115">
        <v>365</v>
      </c>
      <c r="J71" s="116">
        <v>31.25</v>
      </c>
    </row>
    <row r="72" spans="1:12" s="110" customFormat="1" ht="12" customHeight="1" x14ac:dyDescent="0.2">
      <c r="A72" s="118" t="s">
        <v>113</v>
      </c>
      <c r="B72" s="119" t="s">
        <v>181</v>
      </c>
      <c r="C72" s="113">
        <v>74.684331454830186</v>
      </c>
      <c r="D72" s="235">
        <v>326673</v>
      </c>
      <c r="E72" s="236">
        <v>327877</v>
      </c>
      <c r="F72" s="236">
        <v>329774</v>
      </c>
      <c r="G72" s="236">
        <v>325983</v>
      </c>
      <c r="H72" s="140">
        <v>325840</v>
      </c>
      <c r="I72" s="115">
        <v>833</v>
      </c>
      <c r="J72" s="116">
        <v>0.25564694328504789</v>
      </c>
    </row>
    <row r="73" spans="1:12" s="110" customFormat="1" ht="12" customHeight="1" x14ac:dyDescent="0.2">
      <c r="A73" s="118"/>
      <c r="B73" s="119" t="s">
        <v>182</v>
      </c>
      <c r="C73" s="113">
        <v>25.315668545169807</v>
      </c>
      <c r="D73" s="115">
        <v>110732</v>
      </c>
      <c r="E73" s="114">
        <v>111125</v>
      </c>
      <c r="F73" s="114">
        <v>109873</v>
      </c>
      <c r="G73" s="114">
        <v>109281</v>
      </c>
      <c r="H73" s="140">
        <v>108643</v>
      </c>
      <c r="I73" s="115">
        <v>2089</v>
      </c>
      <c r="J73" s="116">
        <v>1.9228114098469298</v>
      </c>
    </row>
    <row r="74" spans="1:12" s="110" customFormat="1" ht="12" customHeight="1" x14ac:dyDescent="0.2">
      <c r="A74" s="118" t="s">
        <v>113</v>
      </c>
      <c r="B74" s="119" t="s">
        <v>116</v>
      </c>
      <c r="C74" s="113">
        <v>77.073421657274153</v>
      </c>
      <c r="D74" s="115">
        <v>337123</v>
      </c>
      <c r="E74" s="114">
        <v>339126</v>
      </c>
      <c r="F74" s="114">
        <v>339375</v>
      </c>
      <c r="G74" s="114">
        <v>336229</v>
      </c>
      <c r="H74" s="140">
        <v>336402</v>
      </c>
      <c r="I74" s="115">
        <v>721</v>
      </c>
      <c r="J74" s="116">
        <v>0.21432690649877231</v>
      </c>
    </row>
    <row r="75" spans="1:12" s="110" customFormat="1" ht="12" customHeight="1" x14ac:dyDescent="0.2">
      <c r="A75" s="142"/>
      <c r="B75" s="124" t="s">
        <v>117</v>
      </c>
      <c r="C75" s="125">
        <v>22.87833929653296</v>
      </c>
      <c r="D75" s="143">
        <v>100071</v>
      </c>
      <c r="E75" s="144">
        <v>99686</v>
      </c>
      <c r="F75" s="144">
        <v>100083</v>
      </c>
      <c r="G75" s="144">
        <v>98847</v>
      </c>
      <c r="H75" s="145">
        <v>97888</v>
      </c>
      <c r="I75" s="143">
        <v>2183</v>
      </c>
      <c r="J75" s="146">
        <v>2.2300997057862046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611623</v>
      </c>
      <c r="G11" s="114">
        <v>613517</v>
      </c>
      <c r="H11" s="114">
        <v>618056</v>
      </c>
      <c r="I11" s="114">
        <v>610136</v>
      </c>
      <c r="J11" s="140">
        <v>608340</v>
      </c>
      <c r="K11" s="114">
        <v>3283</v>
      </c>
      <c r="L11" s="116">
        <v>0.53966531873623302</v>
      </c>
    </row>
    <row r="12" spans="1:17" s="110" customFormat="1" ht="24.95" customHeight="1" x14ac:dyDescent="0.2">
      <c r="A12" s="606" t="s">
        <v>185</v>
      </c>
      <c r="B12" s="607"/>
      <c r="C12" s="607"/>
      <c r="D12" s="608"/>
      <c r="E12" s="113">
        <v>56.005742099299731</v>
      </c>
      <c r="F12" s="115">
        <v>342544</v>
      </c>
      <c r="G12" s="114">
        <v>343853</v>
      </c>
      <c r="H12" s="114">
        <v>347958</v>
      </c>
      <c r="I12" s="114">
        <v>343769</v>
      </c>
      <c r="J12" s="140">
        <v>342545</v>
      </c>
      <c r="K12" s="114">
        <v>-1</v>
      </c>
      <c r="L12" s="116">
        <v>-2.9193244683180312E-4</v>
      </c>
    </row>
    <row r="13" spans="1:17" s="110" customFormat="1" ht="15" customHeight="1" x14ac:dyDescent="0.2">
      <c r="A13" s="120"/>
      <c r="B13" s="609" t="s">
        <v>107</v>
      </c>
      <c r="C13" s="609"/>
      <c r="E13" s="113">
        <v>43.994257900700269</v>
      </c>
      <c r="F13" s="115">
        <v>269079</v>
      </c>
      <c r="G13" s="114">
        <v>269664</v>
      </c>
      <c r="H13" s="114">
        <v>270098</v>
      </c>
      <c r="I13" s="114">
        <v>266367</v>
      </c>
      <c r="J13" s="140">
        <v>265795</v>
      </c>
      <c r="K13" s="114">
        <v>3284</v>
      </c>
      <c r="L13" s="116">
        <v>1.2355386670178146</v>
      </c>
    </row>
    <row r="14" spans="1:17" s="110" customFormat="1" ht="24.95" customHeight="1" x14ac:dyDescent="0.2">
      <c r="A14" s="606" t="s">
        <v>186</v>
      </c>
      <c r="B14" s="607"/>
      <c r="C14" s="607"/>
      <c r="D14" s="608"/>
      <c r="E14" s="113">
        <v>9.4653078775651007</v>
      </c>
      <c r="F14" s="115">
        <v>57892</v>
      </c>
      <c r="G14" s="114">
        <v>60145</v>
      </c>
      <c r="H14" s="114">
        <v>61123</v>
      </c>
      <c r="I14" s="114">
        <v>58018</v>
      </c>
      <c r="J14" s="140">
        <v>58941</v>
      </c>
      <c r="K14" s="114">
        <v>-1049</v>
      </c>
      <c r="L14" s="116">
        <v>-1.7797458475424577</v>
      </c>
    </row>
    <row r="15" spans="1:17" s="110" customFormat="1" ht="15" customHeight="1" x14ac:dyDescent="0.2">
      <c r="A15" s="120"/>
      <c r="B15" s="119"/>
      <c r="C15" s="258" t="s">
        <v>106</v>
      </c>
      <c r="E15" s="113">
        <v>51.288606370482967</v>
      </c>
      <c r="F15" s="115">
        <v>29692</v>
      </c>
      <c r="G15" s="114">
        <v>30775</v>
      </c>
      <c r="H15" s="114">
        <v>31563</v>
      </c>
      <c r="I15" s="114">
        <v>29826</v>
      </c>
      <c r="J15" s="140">
        <v>30256</v>
      </c>
      <c r="K15" s="114">
        <v>-564</v>
      </c>
      <c r="L15" s="116">
        <v>-1.8640930724484399</v>
      </c>
    </row>
    <row r="16" spans="1:17" s="110" customFormat="1" ht="15" customHeight="1" x14ac:dyDescent="0.2">
      <c r="A16" s="120"/>
      <c r="B16" s="119"/>
      <c r="C16" s="258" t="s">
        <v>107</v>
      </c>
      <c r="E16" s="113">
        <v>48.711393629517033</v>
      </c>
      <c r="F16" s="115">
        <v>28200</v>
      </c>
      <c r="G16" s="114">
        <v>29370</v>
      </c>
      <c r="H16" s="114">
        <v>29560</v>
      </c>
      <c r="I16" s="114">
        <v>28192</v>
      </c>
      <c r="J16" s="140">
        <v>28685</v>
      </c>
      <c r="K16" s="114">
        <v>-485</v>
      </c>
      <c r="L16" s="116">
        <v>-1.6907791528673524</v>
      </c>
    </row>
    <row r="17" spans="1:12" s="110" customFormat="1" ht="15" customHeight="1" x14ac:dyDescent="0.2">
      <c r="A17" s="120"/>
      <c r="B17" s="121" t="s">
        <v>109</v>
      </c>
      <c r="C17" s="258"/>
      <c r="E17" s="113">
        <v>70.642699833067098</v>
      </c>
      <c r="F17" s="115">
        <v>432067</v>
      </c>
      <c r="G17" s="114">
        <v>432830</v>
      </c>
      <c r="H17" s="114">
        <v>437294</v>
      </c>
      <c r="I17" s="114">
        <v>434686</v>
      </c>
      <c r="J17" s="140">
        <v>433732</v>
      </c>
      <c r="K17" s="114">
        <v>-1665</v>
      </c>
      <c r="L17" s="116">
        <v>-0.38387760183707914</v>
      </c>
    </row>
    <row r="18" spans="1:12" s="110" customFormat="1" ht="15" customHeight="1" x14ac:dyDescent="0.2">
      <c r="A18" s="120"/>
      <c r="B18" s="119"/>
      <c r="C18" s="258" t="s">
        <v>106</v>
      </c>
      <c r="E18" s="113">
        <v>56.009600362906681</v>
      </c>
      <c r="F18" s="115">
        <v>241999</v>
      </c>
      <c r="G18" s="114">
        <v>242733</v>
      </c>
      <c r="H18" s="114">
        <v>246260</v>
      </c>
      <c r="I18" s="114">
        <v>245016</v>
      </c>
      <c r="J18" s="140">
        <v>244379</v>
      </c>
      <c r="K18" s="114">
        <v>-2380</v>
      </c>
      <c r="L18" s="116">
        <v>-0.97389710245151995</v>
      </c>
    </row>
    <row r="19" spans="1:12" s="110" customFormat="1" ht="15" customHeight="1" x14ac:dyDescent="0.2">
      <c r="A19" s="120"/>
      <c r="B19" s="119"/>
      <c r="C19" s="258" t="s">
        <v>107</v>
      </c>
      <c r="E19" s="113">
        <v>43.990399637093319</v>
      </c>
      <c r="F19" s="115">
        <v>190068</v>
      </c>
      <c r="G19" s="114">
        <v>190097</v>
      </c>
      <c r="H19" s="114">
        <v>191034</v>
      </c>
      <c r="I19" s="114">
        <v>189670</v>
      </c>
      <c r="J19" s="140">
        <v>189353</v>
      </c>
      <c r="K19" s="114">
        <v>715</v>
      </c>
      <c r="L19" s="116">
        <v>0.37760162236669076</v>
      </c>
    </row>
    <row r="20" spans="1:12" s="110" customFormat="1" ht="15" customHeight="1" x14ac:dyDescent="0.2">
      <c r="A20" s="120"/>
      <c r="B20" s="121" t="s">
        <v>110</v>
      </c>
      <c r="C20" s="258"/>
      <c r="E20" s="113">
        <v>18.829246120567735</v>
      </c>
      <c r="F20" s="115">
        <v>115164</v>
      </c>
      <c r="G20" s="114">
        <v>114005</v>
      </c>
      <c r="H20" s="114">
        <v>113283</v>
      </c>
      <c r="I20" s="114">
        <v>111360</v>
      </c>
      <c r="J20" s="140">
        <v>109875</v>
      </c>
      <c r="K20" s="114">
        <v>5289</v>
      </c>
      <c r="L20" s="116">
        <v>4.8136518771331058</v>
      </c>
    </row>
    <row r="21" spans="1:12" s="110" customFormat="1" ht="15" customHeight="1" x14ac:dyDescent="0.2">
      <c r="A21" s="120"/>
      <c r="B21" s="119"/>
      <c r="C21" s="258" t="s">
        <v>106</v>
      </c>
      <c r="E21" s="113">
        <v>58.12493487548192</v>
      </c>
      <c r="F21" s="115">
        <v>66939</v>
      </c>
      <c r="G21" s="114">
        <v>66399</v>
      </c>
      <c r="H21" s="114">
        <v>66246</v>
      </c>
      <c r="I21" s="114">
        <v>65207</v>
      </c>
      <c r="J21" s="140">
        <v>64345</v>
      </c>
      <c r="K21" s="114">
        <v>2594</v>
      </c>
      <c r="L21" s="116">
        <v>4.0313932706504003</v>
      </c>
    </row>
    <row r="22" spans="1:12" s="110" customFormat="1" ht="15" customHeight="1" x14ac:dyDescent="0.2">
      <c r="A22" s="120"/>
      <c r="B22" s="119"/>
      <c r="C22" s="258" t="s">
        <v>107</v>
      </c>
      <c r="E22" s="113">
        <v>41.87506512451808</v>
      </c>
      <c r="F22" s="115">
        <v>48225</v>
      </c>
      <c r="G22" s="114">
        <v>47606</v>
      </c>
      <c r="H22" s="114">
        <v>47037</v>
      </c>
      <c r="I22" s="114">
        <v>46153</v>
      </c>
      <c r="J22" s="140">
        <v>45530</v>
      </c>
      <c r="K22" s="114">
        <v>2695</v>
      </c>
      <c r="L22" s="116">
        <v>5.919174170876345</v>
      </c>
    </row>
    <row r="23" spans="1:12" s="110" customFormat="1" ht="15" customHeight="1" x14ac:dyDescent="0.2">
      <c r="A23" s="120"/>
      <c r="B23" s="121" t="s">
        <v>111</v>
      </c>
      <c r="C23" s="258"/>
      <c r="E23" s="113">
        <v>1.0627461688000615</v>
      </c>
      <c r="F23" s="115">
        <v>6500</v>
      </c>
      <c r="G23" s="114">
        <v>6537</v>
      </c>
      <c r="H23" s="114">
        <v>6356</v>
      </c>
      <c r="I23" s="114">
        <v>6072</v>
      </c>
      <c r="J23" s="140">
        <v>5792</v>
      </c>
      <c r="K23" s="114">
        <v>708</v>
      </c>
      <c r="L23" s="116">
        <v>12.223756906077348</v>
      </c>
    </row>
    <row r="24" spans="1:12" s="110" customFormat="1" ht="15" customHeight="1" x14ac:dyDescent="0.2">
      <c r="A24" s="120"/>
      <c r="B24" s="119"/>
      <c r="C24" s="258" t="s">
        <v>106</v>
      </c>
      <c r="E24" s="113">
        <v>60.215384615384615</v>
      </c>
      <c r="F24" s="115">
        <v>3914</v>
      </c>
      <c r="G24" s="114">
        <v>3946</v>
      </c>
      <c r="H24" s="114">
        <v>3889</v>
      </c>
      <c r="I24" s="114">
        <v>3720</v>
      </c>
      <c r="J24" s="140">
        <v>3565</v>
      </c>
      <c r="K24" s="114">
        <v>349</v>
      </c>
      <c r="L24" s="116">
        <v>9.7896213183730723</v>
      </c>
    </row>
    <row r="25" spans="1:12" s="110" customFormat="1" ht="15" customHeight="1" x14ac:dyDescent="0.2">
      <c r="A25" s="120"/>
      <c r="B25" s="119"/>
      <c r="C25" s="258" t="s">
        <v>107</v>
      </c>
      <c r="E25" s="113">
        <v>39.784615384615385</v>
      </c>
      <c r="F25" s="115">
        <v>2586</v>
      </c>
      <c r="G25" s="114">
        <v>2591</v>
      </c>
      <c r="H25" s="114">
        <v>2467</v>
      </c>
      <c r="I25" s="114">
        <v>2352</v>
      </c>
      <c r="J25" s="140">
        <v>2227</v>
      </c>
      <c r="K25" s="114">
        <v>359</v>
      </c>
      <c r="L25" s="116">
        <v>16.120341266277503</v>
      </c>
    </row>
    <row r="26" spans="1:12" s="110" customFormat="1" ht="15" customHeight="1" x14ac:dyDescent="0.2">
      <c r="A26" s="120"/>
      <c r="C26" s="121" t="s">
        <v>187</v>
      </c>
      <c r="D26" s="110" t="s">
        <v>188</v>
      </c>
      <c r="E26" s="113">
        <v>0.34285826399595831</v>
      </c>
      <c r="F26" s="115">
        <v>2097</v>
      </c>
      <c r="G26" s="114">
        <v>2057</v>
      </c>
      <c r="H26" s="114">
        <v>2086</v>
      </c>
      <c r="I26" s="114">
        <v>1802</v>
      </c>
      <c r="J26" s="140">
        <v>1623</v>
      </c>
      <c r="K26" s="114">
        <v>474</v>
      </c>
      <c r="L26" s="116">
        <v>29.20517560073937</v>
      </c>
    </row>
    <row r="27" spans="1:12" s="110" customFormat="1" ht="15" customHeight="1" x14ac:dyDescent="0.2">
      <c r="A27" s="120"/>
      <c r="B27" s="119"/>
      <c r="D27" s="259" t="s">
        <v>106</v>
      </c>
      <c r="E27" s="113">
        <v>55.984740104911779</v>
      </c>
      <c r="F27" s="115">
        <v>1174</v>
      </c>
      <c r="G27" s="114">
        <v>1138</v>
      </c>
      <c r="H27" s="114">
        <v>1207</v>
      </c>
      <c r="I27" s="114">
        <v>1039</v>
      </c>
      <c r="J27" s="140">
        <v>938</v>
      </c>
      <c r="K27" s="114">
        <v>236</v>
      </c>
      <c r="L27" s="116">
        <v>25.159914712153519</v>
      </c>
    </row>
    <row r="28" spans="1:12" s="110" customFormat="1" ht="15" customHeight="1" x14ac:dyDescent="0.2">
      <c r="A28" s="120"/>
      <c r="B28" s="119"/>
      <c r="D28" s="259" t="s">
        <v>107</v>
      </c>
      <c r="E28" s="113">
        <v>44.015259895088221</v>
      </c>
      <c r="F28" s="115">
        <v>923</v>
      </c>
      <c r="G28" s="114">
        <v>919</v>
      </c>
      <c r="H28" s="114">
        <v>879</v>
      </c>
      <c r="I28" s="114">
        <v>763</v>
      </c>
      <c r="J28" s="140">
        <v>685</v>
      </c>
      <c r="K28" s="114">
        <v>238</v>
      </c>
      <c r="L28" s="116">
        <v>34.744525547445257</v>
      </c>
    </row>
    <row r="29" spans="1:12" s="110" customFormat="1" ht="24.95" customHeight="1" x14ac:dyDescent="0.2">
      <c r="A29" s="606" t="s">
        <v>189</v>
      </c>
      <c r="B29" s="607"/>
      <c r="C29" s="607"/>
      <c r="D29" s="608"/>
      <c r="E29" s="113">
        <v>81.49889719647561</v>
      </c>
      <c r="F29" s="115">
        <v>498466</v>
      </c>
      <c r="G29" s="114">
        <v>500890</v>
      </c>
      <c r="H29" s="114">
        <v>504400</v>
      </c>
      <c r="I29" s="114">
        <v>498670</v>
      </c>
      <c r="J29" s="140">
        <v>498176</v>
      </c>
      <c r="K29" s="114">
        <v>290</v>
      </c>
      <c r="L29" s="116">
        <v>5.8212358684480985E-2</v>
      </c>
    </row>
    <row r="30" spans="1:12" s="110" customFormat="1" ht="15" customHeight="1" x14ac:dyDescent="0.2">
      <c r="A30" s="120"/>
      <c r="B30" s="119"/>
      <c r="C30" s="258" t="s">
        <v>106</v>
      </c>
      <c r="E30" s="113">
        <v>55.381309858646325</v>
      </c>
      <c r="F30" s="115">
        <v>276057</v>
      </c>
      <c r="G30" s="114">
        <v>277674</v>
      </c>
      <c r="H30" s="114">
        <v>280558</v>
      </c>
      <c r="I30" s="114">
        <v>277704</v>
      </c>
      <c r="J30" s="140">
        <v>277226</v>
      </c>
      <c r="K30" s="114">
        <v>-1169</v>
      </c>
      <c r="L30" s="116">
        <v>-0.42167762042521262</v>
      </c>
    </row>
    <row r="31" spans="1:12" s="110" customFormat="1" ht="15" customHeight="1" x14ac:dyDescent="0.2">
      <c r="A31" s="120"/>
      <c r="B31" s="119"/>
      <c r="C31" s="258" t="s">
        <v>107</v>
      </c>
      <c r="E31" s="113">
        <v>44.618690141353675</v>
      </c>
      <c r="F31" s="115">
        <v>222409</v>
      </c>
      <c r="G31" s="114">
        <v>223216</v>
      </c>
      <c r="H31" s="114">
        <v>223842</v>
      </c>
      <c r="I31" s="114">
        <v>220966</v>
      </c>
      <c r="J31" s="140">
        <v>220950</v>
      </c>
      <c r="K31" s="114">
        <v>1459</v>
      </c>
      <c r="L31" s="116">
        <v>0.66033039149128758</v>
      </c>
    </row>
    <row r="32" spans="1:12" s="110" customFormat="1" ht="15" customHeight="1" x14ac:dyDescent="0.2">
      <c r="A32" s="120"/>
      <c r="B32" s="119" t="s">
        <v>117</v>
      </c>
      <c r="C32" s="258"/>
      <c r="E32" s="113">
        <v>18.463007440858174</v>
      </c>
      <c r="F32" s="115">
        <v>112924</v>
      </c>
      <c r="G32" s="114">
        <v>112412</v>
      </c>
      <c r="H32" s="114">
        <v>113456</v>
      </c>
      <c r="I32" s="114">
        <v>111261</v>
      </c>
      <c r="J32" s="140">
        <v>109959</v>
      </c>
      <c r="K32" s="114">
        <v>2965</v>
      </c>
      <c r="L32" s="116">
        <v>2.6964595894833527</v>
      </c>
    </row>
    <row r="33" spans="1:12" s="110" customFormat="1" ht="15" customHeight="1" x14ac:dyDescent="0.2">
      <c r="A33" s="120"/>
      <c r="B33" s="119"/>
      <c r="C33" s="258" t="s">
        <v>106</v>
      </c>
      <c r="E33" s="113">
        <v>58.756331692111509</v>
      </c>
      <c r="F33" s="115">
        <v>66350</v>
      </c>
      <c r="G33" s="114">
        <v>66059</v>
      </c>
      <c r="H33" s="114">
        <v>67280</v>
      </c>
      <c r="I33" s="114">
        <v>65942</v>
      </c>
      <c r="J33" s="140">
        <v>65197</v>
      </c>
      <c r="K33" s="114">
        <v>1153</v>
      </c>
      <c r="L33" s="116">
        <v>1.7684862800435603</v>
      </c>
    </row>
    <row r="34" spans="1:12" s="110" customFormat="1" ht="15" customHeight="1" x14ac:dyDescent="0.2">
      <c r="A34" s="120"/>
      <c r="B34" s="119"/>
      <c r="C34" s="258" t="s">
        <v>107</v>
      </c>
      <c r="E34" s="113">
        <v>41.243668307888491</v>
      </c>
      <c r="F34" s="115">
        <v>46574</v>
      </c>
      <c r="G34" s="114">
        <v>46353</v>
      </c>
      <c r="H34" s="114">
        <v>46176</v>
      </c>
      <c r="I34" s="114">
        <v>45319</v>
      </c>
      <c r="J34" s="140">
        <v>44762</v>
      </c>
      <c r="K34" s="114">
        <v>1812</v>
      </c>
      <c r="L34" s="116">
        <v>4.0480764934542695</v>
      </c>
    </row>
    <row r="35" spans="1:12" s="110" customFormat="1" ht="24.95" customHeight="1" x14ac:dyDescent="0.2">
      <c r="A35" s="606" t="s">
        <v>190</v>
      </c>
      <c r="B35" s="607"/>
      <c r="C35" s="607"/>
      <c r="D35" s="608"/>
      <c r="E35" s="113">
        <v>76.193668321825697</v>
      </c>
      <c r="F35" s="115">
        <v>466018</v>
      </c>
      <c r="G35" s="114">
        <v>467447</v>
      </c>
      <c r="H35" s="114">
        <v>473702</v>
      </c>
      <c r="I35" s="114">
        <v>466714</v>
      </c>
      <c r="J35" s="140">
        <v>466184</v>
      </c>
      <c r="K35" s="114">
        <v>-166</v>
      </c>
      <c r="L35" s="116">
        <v>-3.5608257683661389E-2</v>
      </c>
    </row>
    <row r="36" spans="1:12" s="110" customFormat="1" ht="15" customHeight="1" x14ac:dyDescent="0.2">
      <c r="A36" s="120"/>
      <c r="B36" s="119"/>
      <c r="C36" s="258" t="s">
        <v>106</v>
      </c>
      <c r="E36" s="113">
        <v>66.491423078078526</v>
      </c>
      <c r="F36" s="115">
        <v>309862</v>
      </c>
      <c r="G36" s="114">
        <v>310918</v>
      </c>
      <c r="H36" s="114">
        <v>315538</v>
      </c>
      <c r="I36" s="114">
        <v>311447</v>
      </c>
      <c r="J36" s="140">
        <v>310937</v>
      </c>
      <c r="K36" s="114">
        <v>-1075</v>
      </c>
      <c r="L36" s="116">
        <v>-0.34572919916253131</v>
      </c>
    </row>
    <row r="37" spans="1:12" s="110" customFormat="1" ht="15" customHeight="1" x14ac:dyDescent="0.2">
      <c r="A37" s="120"/>
      <c r="B37" s="119"/>
      <c r="C37" s="258" t="s">
        <v>107</v>
      </c>
      <c r="E37" s="113">
        <v>33.508576921921474</v>
      </c>
      <c r="F37" s="115">
        <v>156156</v>
      </c>
      <c r="G37" s="114">
        <v>156529</v>
      </c>
      <c r="H37" s="114">
        <v>158164</v>
      </c>
      <c r="I37" s="114">
        <v>155267</v>
      </c>
      <c r="J37" s="140">
        <v>155247</v>
      </c>
      <c r="K37" s="114">
        <v>909</v>
      </c>
      <c r="L37" s="116">
        <v>0.5855185607451352</v>
      </c>
    </row>
    <row r="38" spans="1:12" s="110" customFormat="1" ht="15" customHeight="1" x14ac:dyDescent="0.2">
      <c r="A38" s="120"/>
      <c r="B38" s="119" t="s">
        <v>182</v>
      </c>
      <c r="C38" s="258"/>
      <c r="E38" s="113">
        <v>23.806331678174299</v>
      </c>
      <c r="F38" s="115">
        <v>145605</v>
      </c>
      <c r="G38" s="114">
        <v>146070</v>
      </c>
      <c r="H38" s="114">
        <v>144354</v>
      </c>
      <c r="I38" s="114">
        <v>143422</v>
      </c>
      <c r="J38" s="140">
        <v>142156</v>
      </c>
      <c r="K38" s="114">
        <v>3449</v>
      </c>
      <c r="L38" s="116">
        <v>2.4262078280199217</v>
      </c>
    </row>
    <row r="39" spans="1:12" s="110" customFormat="1" ht="15" customHeight="1" x14ac:dyDescent="0.2">
      <c r="A39" s="120"/>
      <c r="B39" s="119"/>
      <c r="C39" s="258" t="s">
        <v>106</v>
      </c>
      <c r="E39" s="113">
        <v>22.44565777274132</v>
      </c>
      <c r="F39" s="115">
        <v>32682</v>
      </c>
      <c r="G39" s="114">
        <v>32935</v>
      </c>
      <c r="H39" s="114">
        <v>32420</v>
      </c>
      <c r="I39" s="114">
        <v>32322</v>
      </c>
      <c r="J39" s="140">
        <v>31608</v>
      </c>
      <c r="K39" s="114">
        <v>1074</v>
      </c>
      <c r="L39" s="116">
        <v>3.3978739559605162</v>
      </c>
    </row>
    <row r="40" spans="1:12" s="110" customFormat="1" ht="15" customHeight="1" x14ac:dyDescent="0.2">
      <c r="A40" s="120"/>
      <c r="B40" s="119"/>
      <c r="C40" s="258" t="s">
        <v>107</v>
      </c>
      <c r="E40" s="113">
        <v>77.554342227258672</v>
      </c>
      <c r="F40" s="115">
        <v>112923</v>
      </c>
      <c r="G40" s="114">
        <v>113135</v>
      </c>
      <c r="H40" s="114">
        <v>111934</v>
      </c>
      <c r="I40" s="114">
        <v>111100</v>
      </c>
      <c r="J40" s="140">
        <v>110548</v>
      </c>
      <c r="K40" s="114">
        <v>2375</v>
      </c>
      <c r="L40" s="116">
        <v>2.1483880305387704</v>
      </c>
    </row>
    <row r="41" spans="1:12" s="110" customFormat="1" ht="24.75" customHeight="1" x14ac:dyDescent="0.2">
      <c r="A41" s="606" t="s">
        <v>518</v>
      </c>
      <c r="B41" s="607"/>
      <c r="C41" s="607"/>
      <c r="D41" s="608"/>
      <c r="E41" s="113">
        <v>3.8638180709358543</v>
      </c>
      <c r="F41" s="115">
        <v>23632</v>
      </c>
      <c r="G41" s="114">
        <v>25622</v>
      </c>
      <c r="H41" s="114">
        <v>26027</v>
      </c>
      <c r="I41" s="114">
        <v>23272</v>
      </c>
      <c r="J41" s="140">
        <v>23728</v>
      </c>
      <c r="K41" s="114">
        <v>-96</v>
      </c>
      <c r="L41" s="116">
        <v>-0.40458530006743088</v>
      </c>
    </row>
    <row r="42" spans="1:12" s="110" customFormat="1" ht="15" customHeight="1" x14ac:dyDescent="0.2">
      <c r="A42" s="120"/>
      <c r="B42" s="119"/>
      <c r="C42" s="258" t="s">
        <v>106</v>
      </c>
      <c r="E42" s="113">
        <v>50.626269465132026</v>
      </c>
      <c r="F42" s="115">
        <v>11964</v>
      </c>
      <c r="G42" s="114">
        <v>13097</v>
      </c>
      <c r="H42" s="114">
        <v>13335</v>
      </c>
      <c r="I42" s="114">
        <v>11727</v>
      </c>
      <c r="J42" s="140">
        <v>12008</v>
      </c>
      <c r="K42" s="114">
        <v>-44</v>
      </c>
      <c r="L42" s="116">
        <v>-0.36642238507661556</v>
      </c>
    </row>
    <row r="43" spans="1:12" s="110" customFormat="1" ht="15" customHeight="1" x14ac:dyDescent="0.2">
      <c r="A43" s="123"/>
      <c r="B43" s="124"/>
      <c r="C43" s="260" t="s">
        <v>107</v>
      </c>
      <c r="D43" s="261"/>
      <c r="E43" s="125">
        <v>49.373730534867974</v>
      </c>
      <c r="F43" s="143">
        <v>11668</v>
      </c>
      <c r="G43" s="144">
        <v>12525</v>
      </c>
      <c r="H43" s="144">
        <v>12692</v>
      </c>
      <c r="I43" s="144">
        <v>11545</v>
      </c>
      <c r="J43" s="145">
        <v>11720</v>
      </c>
      <c r="K43" s="144">
        <v>-52</v>
      </c>
      <c r="L43" s="146">
        <v>-0.44368600682593856</v>
      </c>
    </row>
    <row r="44" spans="1:12" s="110" customFormat="1" ht="45.75" customHeight="1" x14ac:dyDescent="0.2">
      <c r="A44" s="606" t="s">
        <v>191</v>
      </c>
      <c r="B44" s="607"/>
      <c r="C44" s="607"/>
      <c r="D44" s="608"/>
      <c r="E44" s="113">
        <v>0.56260147182169407</v>
      </c>
      <c r="F44" s="115">
        <v>3441</v>
      </c>
      <c r="G44" s="114">
        <v>3439</v>
      </c>
      <c r="H44" s="114">
        <v>3446</v>
      </c>
      <c r="I44" s="114">
        <v>3359</v>
      </c>
      <c r="J44" s="140">
        <v>3381</v>
      </c>
      <c r="K44" s="114">
        <v>60</v>
      </c>
      <c r="L44" s="116">
        <v>1.7746228926353149</v>
      </c>
    </row>
    <row r="45" spans="1:12" s="110" customFormat="1" ht="15" customHeight="1" x14ac:dyDescent="0.2">
      <c r="A45" s="120"/>
      <c r="B45" s="119"/>
      <c r="C45" s="258" t="s">
        <v>106</v>
      </c>
      <c r="E45" s="113">
        <v>59.401336820691661</v>
      </c>
      <c r="F45" s="115">
        <v>2044</v>
      </c>
      <c r="G45" s="114">
        <v>2050</v>
      </c>
      <c r="H45" s="114">
        <v>2053</v>
      </c>
      <c r="I45" s="114">
        <v>2017</v>
      </c>
      <c r="J45" s="140">
        <v>2021</v>
      </c>
      <c r="K45" s="114">
        <v>23</v>
      </c>
      <c r="L45" s="116">
        <v>1.1380504700643246</v>
      </c>
    </row>
    <row r="46" spans="1:12" s="110" customFormat="1" ht="15" customHeight="1" x14ac:dyDescent="0.2">
      <c r="A46" s="123"/>
      <c r="B46" s="124"/>
      <c r="C46" s="260" t="s">
        <v>107</v>
      </c>
      <c r="D46" s="261"/>
      <c r="E46" s="125">
        <v>40.598663179308339</v>
      </c>
      <c r="F46" s="143">
        <v>1397</v>
      </c>
      <c r="G46" s="144">
        <v>1389</v>
      </c>
      <c r="H46" s="144">
        <v>1393</v>
      </c>
      <c r="I46" s="144">
        <v>1342</v>
      </c>
      <c r="J46" s="145">
        <v>1360</v>
      </c>
      <c r="K46" s="144">
        <v>37</v>
      </c>
      <c r="L46" s="146">
        <v>2.7205882352941178</v>
      </c>
    </row>
    <row r="47" spans="1:12" s="110" customFormat="1" ht="39" customHeight="1" x14ac:dyDescent="0.2">
      <c r="A47" s="606" t="s">
        <v>519</v>
      </c>
      <c r="B47" s="610"/>
      <c r="C47" s="610"/>
      <c r="D47" s="611"/>
      <c r="E47" s="113">
        <v>0.65514213821259171</v>
      </c>
      <c r="F47" s="115">
        <v>4007</v>
      </c>
      <c r="G47" s="114">
        <v>4154</v>
      </c>
      <c r="H47" s="114">
        <v>3852</v>
      </c>
      <c r="I47" s="114">
        <v>3599</v>
      </c>
      <c r="J47" s="140">
        <v>3920</v>
      </c>
      <c r="K47" s="114">
        <v>87</v>
      </c>
      <c r="L47" s="116">
        <v>2.2193877551020407</v>
      </c>
    </row>
    <row r="48" spans="1:12" s="110" customFormat="1" ht="15" customHeight="1" x14ac:dyDescent="0.2">
      <c r="A48" s="120"/>
      <c r="B48" s="119"/>
      <c r="C48" s="258" t="s">
        <v>106</v>
      </c>
      <c r="E48" s="113">
        <v>37.933616171699526</v>
      </c>
      <c r="F48" s="115">
        <v>1520</v>
      </c>
      <c r="G48" s="114">
        <v>1600</v>
      </c>
      <c r="H48" s="114">
        <v>1497</v>
      </c>
      <c r="I48" s="114">
        <v>1472</v>
      </c>
      <c r="J48" s="140">
        <v>1597</v>
      </c>
      <c r="K48" s="114">
        <v>-77</v>
      </c>
      <c r="L48" s="116">
        <v>-4.8215403882279277</v>
      </c>
    </row>
    <row r="49" spans="1:12" s="110" customFormat="1" ht="15" customHeight="1" x14ac:dyDescent="0.2">
      <c r="A49" s="123"/>
      <c r="B49" s="124"/>
      <c r="C49" s="260" t="s">
        <v>107</v>
      </c>
      <c r="D49" s="261"/>
      <c r="E49" s="125">
        <v>62.066383828300474</v>
      </c>
      <c r="F49" s="143">
        <v>2487</v>
      </c>
      <c r="G49" s="144">
        <v>2554</v>
      </c>
      <c r="H49" s="144">
        <v>2355</v>
      </c>
      <c r="I49" s="144">
        <v>2127</v>
      </c>
      <c r="J49" s="145">
        <v>2323</v>
      </c>
      <c r="K49" s="144">
        <v>164</v>
      </c>
      <c r="L49" s="146">
        <v>7.0598364184244513</v>
      </c>
    </row>
    <row r="50" spans="1:12" s="110" customFormat="1" ht="24.95" customHeight="1" x14ac:dyDescent="0.2">
      <c r="A50" s="612" t="s">
        <v>192</v>
      </c>
      <c r="B50" s="613"/>
      <c r="C50" s="613"/>
      <c r="D50" s="614"/>
      <c r="E50" s="262">
        <v>12.545800272390018</v>
      </c>
      <c r="F50" s="263">
        <v>76733</v>
      </c>
      <c r="G50" s="264">
        <v>78955</v>
      </c>
      <c r="H50" s="264">
        <v>79987</v>
      </c>
      <c r="I50" s="264">
        <v>76571</v>
      </c>
      <c r="J50" s="265">
        <v>77218</v>
      </c>
      <c r="K50" s="263">
        <v>-485</v>
      </c>
      <c r="L50" s="266">
        <v>-0.62809189567199353</v>
      </c>
    </row>
    <row r="51" spans="1:12" s="110" customFormat="1" ht="15" customHeight="1" x14ac:dyDescent="0.2">
      <c r="A51" s="120"/>
      <c r="B51" s="119"/>
      <c r="C51" s="258" t="s">
        <v>106</v>
      </c>
      <c r="E51" s="113">
        <v>54.327342864217485</v>
      </c>
      <c r="F51" s="115">
        <v>41687</v>
      </c>
      <c r="G51" s="114">
        <v>42866</v>
      </c>
      <c r="H51" s="114">
        <v>43916</v>
      </c>
      <c r="I51" s="114">
        <v>42094</v>
      </c>
      <c r="J51" s="140">
        <v>42168</v>
      </c>
      <c r="K51" s="114">
        <v>-481</v>
      </c>
      <c r="L51" s="116">
        <v>-1.1406753936634415</v>
      </c>
    </row>
    <row r="52" spans="1:12" s="110" customFormat="1" ht="15" customHeight="1" x14ac:dyDescent="0.2">
      <c r="A52" s="120"/>
      <c r="B52" s="119"/>
      <c r="C52" s="258" t="s">
        <v>107</v>
      </c>
      <c r="E52" s="113">
        <v>45.672657135782515</v>
      </c>
      <c r="F52" s="115">
        <v>35046</v>
      </c>
      <c r="G52" s="114">
        <v>36089</v>
      </c>
      <c r="H52" s="114">
        <v>36071</v>
      </c>
      <c r="I52" s="114">
        <v>34477</v>
      </c>
      <c r="J52" s="140">
        <v>35050</v>
      </c>
      <c r="K52" s="114">
        <v>-4</v>
      </c>
      <c r="L52" s="116">
        <v>-1.1412268188302425E-2</v>
      </c>
    </row>
    <row r="53" spans="1:12" s="110" customFormat="1" ht="15" customHeight="1" x14ac:dyDescent="0.2">
      <c r="A53" s="120"/>
      <c r="B53" s="119"/>
      <c r="C53" s="258" t="s">
        <v>187</v>
      </c>
      <c r="D53" s="110" t="s">
        <v>193</v>
      </c>
      <c r="E53" s="113">
        <v>21.997054722218603</v>
      </c>
      <c r="F53" s="115">
        <v>16879</v>
      </c>
      <c r="G53" s="114">
        <v>19034</v>
      </c>
      <c r="H53" s="114">
        <v>18963</v>
      </c>
      <c r="I53" s="114">
        <v>15513</v>
      </c>
      <c r="J53" s="140">
        <v>16793</v>
      </c>
      <c r="K53" s="114">
        <v>86</v>
      </c>
      <c r="L53" s="116">
        <v>0.51211814446495563</v>
      </c>
    </row>
    <row r="54" spans="1:12" s="110" customFormat="1" ht="15" customHeight="1" x14ac:dyDescent="0.2">
      <c r="A54" s="120"/>
      <c r="B54" s="119"/>
      <c r="D54" s="267" t="s">
        <v>194</v>
      </c>
      <c r="E54" s="113">
        <v>51.815865868831089</v>
      </c>
      <c r="F54" s="115">
        <v>8746</v>
      </c>
      <c r="G54" s="114">
        <v>9868</v>
      </c>
      <c r="H54" s="114">
        <v>9997</v>
      </c>
      <c r="I54" s="114">
        <v>8073</v>
      </c>
      <c r="J54" s="140">
        <v>8689</v>
      </c>
      <c r="K54" s="114">
        <v>57</v>
      </c>
      <c r="L54" s="116">
        <v>0.65600184140867768</v>
      </c>
    </row>
    <row r="55" spans="1:12" s="110" customFormat="1" ht="15" customHeight="1" x14ac:dyDescent="0.2">
      <c r="A55" s="120"/>
      <c r="B55" s="119"/>
      <c r="D55" s="267" t="s">
        <v>195</v>
      </c>
      <c r="E55" s="113">
        <v>48.184134131168911</v>
      </c>
      <c r="F55" s="115">
        <v>8133</v>
      </c>
      <c r="G55" s="114">
        <v>9166</v>
      </c>
      <c r="H55" s="114">
        <v>8966</v>
      </c>
      <c r="I55" s="114">
        <v>7440</v>
      </c>
      <c r="J55" s="140">
        <v>8104</v>
      </c>
      <c r="K55" s="114">
        <v>29</v>
      </c>
      <c r="L55" s="116">
        <v>0.35784797630799603</v>
      </c>
    </row>
    <row r="56" spans="1:12" s="110" customFormat="1" ht="15" customHeight="1" x14ac:dyDescent="0.2">
      <c r="A56" s="120"/>
      <c r="B56" s="119" t="s">
        <v>196</v>
      </c>
      <c r="C56" s="258"/>
      <c r="E56" s="113">
        <v>50.46180408519627</v>
      </c>
      <c r="F56" s="115">
        <v>308636</v>
      </c>
      <c r="G56" s="114">
        <v>308852</v>
      </c>
      <c r="H56" s="114">
        <v>311662</v>
      </c>
      <c r="I56" s="114">
        <v>309783</v>
      </c>
      <c r="J56" s="140">
        <v>310194</v>
      </c>
      <c r="K56" s="114">
        <v>-1558</v>
      </c>
      <c r="L56" s="116">
        <v>-0.50226632365551882</v>
      </c>
    </row>
    <row r="57" spans="1:12" s="110" customFormat="1" ht="15" customHeight="1" x14ac:dyDescent="0.2">
      <c r="A57" s="120"/>
      <c r="B57" s="119"/>
      <c r="C57" s="258" t="s">
        <v>106</v>
      </c>
      <c r="E57" s="113">
        <v>53.789901372490569</v>
      </c>
      <c r="F57" s="115">
        <v>166015</v>
      </c>
      <c r="G57" s="114">
        <v>166344</v>
      </c>
      <c r="H57" s="114">
        <v>168369</v>
      </c>
      <c r="I57" s="114">
        <v>167441</v>
      </c>
      <c r="J57" s="140">
        <v>167809</v>
      </c>
      <c r="K57" s="114">
        <v>-1794</v>
      </c>
      <c r="L57" s="116">
        <v>-1.069072576560256</v>
      </c>
    </row>
    <row r="58" spans="1:12" s="110" customFormat="1" ht="15" customHeight="1" x14ac:dyDescent="0.2">
      <c r="A58" s="120"/>
      <c r="B58" s="119"/>
      <c r="C58" s="258" t="s">
        <v>107</v>
      </c>
      <c r="E58" s="113">
        <v>46.210098627509431</v>
      </c>
      <c r="F58" s="115">
        <v>142621</v>
      </c>
      <c r="G58" s="114">
        <v>142508</v>
      </c>
      <c r="H58" s="114">
        <v>143293</v>
      </c>
      <c r="I58" s="114">
        <v>142342</v>
      </c>
      <c r="J58" s="140">
        <v>142385</v>
      </c>
      <c r="K58" s="114">
        <v>236</v>
      </c>
      <c r="L58" s="116">
        <v>0.16574779646732452</v>
      </c>
    </row>
    <row r="59" spans="1:12" s="110" customFormat="1" ht="15" customHeight="1" x14ac:dyDescent="0.2">
      <c r="A59" s="120"/>
      <c r="B59" s="119"/>
      <c r="C59" s="258" t="s">
        <v>105</v>
      </c>
      <c r="D59" s="110" t="s">
        <v>197</v>
      </c>
      <c r="E59" s="113">
        <v>91.025998263326372</v>
      </c>
      <c r="F59" s="115">
        <v>280939</v>
      </c>
      <c r="G59" s="114">
        <v>281083</v>
      </c>
      <c r="H59" s="114">
        <v>283906</v>
      </c>
      <c r="I59" s="114">
        <v>282437</v>
      </c>
      <c r="J59" s="140">
        <v>282987</v>
      </c>
      <c r="K59" s="114">
        <v>-2048</v>
      </c>
      <c r="L59" s="116">
        <v>-0.72370815620505535</v>
      </c>
    </row>
    <row r="60" spans="1:12" s="110" customFormat="1" ht="15" customHeight="1" x14ac:dyDescent="0.2">
      <c r="A60" s="120"/>
      <c r="B60" s="119"/>
      <c r="C60" s="258"/>
      <c r="D60" s="267" t="s">
        <v>198</v>
      </c>
      <c r="E60" s="113">
        <v>51.904505960368624</v>
      </c>
      <c r="F60" s="115">
        <v>145820</v>
      </c>
      <c r="G60" s="114">
        <v>146096</v>
      </c>
      <c r="H60" s="114">
        <v>148133</v>
      </c>
      <c r="I60" s="114">
        <v>147477</v>
      </c>
      <c r="J60" s="140">
        <v>147891</v>
      </c>
      <c r="K60" s="114">
        <v>-2071</v>
      </c>
      <c r="L60" s="116">
        <v>-1.400355667349602</v>
      </c>
    </row>
    <row r="61" spans="1:12" s="110" customFormat="1" ht="15" customHeight="1" x14ac:dyDescent="0.2">
      <c r="A61" s="120"/>
      <c r="B61" s="119"/>
      <c r="C61" s="258"/>
      <c r="D61" s="267" t="s">
        <v>199</v>
      </c>
      <c r="E61" s="113">
        <v>48.095494039631376</v>
      </c>
      <c r="F61" s="115">
        <v>135119</v>
      </c>
      <c r="G61" s="114">
        <v>134987</v>
      </c>
      <c r="H61" s="114">
        <v>135773</v>
      </c>
      <c r="I61" s="114">
        <v>134960</v>
      </c>
      <c r="J61" s="140">
        <v>135096</v>
      </c>
      <c r="K61" s="114">
        <v>23</v>
      </c>
      <c r="L61" s="116">
        <v>1.702493041984959E-2</v>
      </c>
    </row>
    <row r="62" spans="1:12" s="110" customFormat="1" ht="15" customHeight="1" x14ac:dyDescent="0.2">
      <c r="A62" s="120"/>
      <c r="B62" s="119"/>
      <c r="C62" s="258"/>
      <c r="D62" s="258" t="s">
        <v>200</v>
      </c>
      <c r="E62" s="113">
        <v>8.9740017366736229</v>
      </c>
      <c r="F62" s="115">
        <v>27697</v>
      </c>
      <c r="G62" s="114">
        <v>27769</v>
      </c>
      <c r="H62" s="114">
        <v>27756</v>
      </c>
      <c r="I62" s="114">
        <v>27346</v>
      </c>
      <c r="J62" s="140">
        <v>27207</v>
      </c>
      <c r="K62" s="114">
        <v>490</v>
      </c>
      <c r="L62" s="116">
        <v>1.8010070937626346</v>
      </c>
    </row>
    <row r="63" spans="1:12" s="110" customFormat="1" ht="15" customHeight="1" x14ac:dyDescent="0.2">
      <c r="A63" s="120"/>
      <c r="B63" s="119"/>
      <c r="C63" s="258"/>
      <c r="D63" s="267" t="s">
        <v>198</v>
      </c>
      <c r="E63" s="113">
        <v>72.914034010903706</v>
      </c>
      <c r="F63" s="115">
        <v>20195</v>
      </c>
      <c r="G63" s="114">
        <v>20248</v>
      </c>
      <c r="H63" s="114">
        <v>20236</v>
      </c>
      <c r="I63" s="114">
        <v>19964</v>
      </c>
      <c r="J63" s="140">
        <v>19918</v>
      </c>
      <c r="K63" s="114">
        <v>277</v>
      </c>
      <c r="L63" s="116">
        <v>1.390701877698564</v>
      </c>
    </row>
    <row r="64" spans="1:12" s="110" customFormat="1" ht="15" customHeight="1" x14ac:dyDescent="0.2">
      <c r="A64" s="120"/>
      <c r="B64" s="119"/>
      <c r="C64" s="258"/>
      <c r="D64" s="267" t="s">
        <v>199</v>
      </c>
      <c r="E64" s="113">
        <v>27.085965989096291</v>
      </c>
      <c r="F64" s="115">
        <v>7502</v>
      </c>
      <c r="G64" s="114">
        <v>7521</v>
      </c>
      <c r="H64" s="114">
        <v>7520</v>
      </c>
      <c r="I64" s="114">
        <v>7382</v>
      </c>
      <c r="J64" s="140">
        <v>7289</v>
      </c>
      <c r="K64" s="114">
        <v>213</v>
      </c>
      <c r="L64" s="116">
        <v>2.9222115516531759</v>
      </c>
    </row>
    <row r="65" spans="1:12" s="110" customFormat="1" ht="15" customHeight="1" x14ac:dyDescent="0.2">
      <c r="A65" s="120"/>
      <c r="B65" s="119" t="s">
        <v>201</v>
      </c>
      <c r="C65" s="258"/>
      <c r="E65" s="113">
        <v>30.4717121494777</v>
      </c>
      <c r="F65" s="115">
        <v>186372</v>
      </c>
      <c r="G65" s="114">
        <v>185661</v>
      </c>
      <c r="H65" s="114">
        <v>185683</v>
      </c>
      <c r="I65" s="114">
        <v>183873</v>
      </c>
      <c r="J65" s="140">
        <v>180355</v>
      </c>
      <c r="K65" s="114">
        <v>6017</v>
      </c>
      <c r="L65" s="116">
        <v>3.3361980538382636</v>
      </c>
    </row>
    <row r="66" spans="1:12" s="110" customFormat="1" ht="15" customHeight="1" x14ac:dyDescent="0.2">
      <c r="A66" s="120"/>
      <c r="B66" s="119"/>
      <c r="C66" s="258" t="s">
        <v>106</v>
      </c>
      <c r="E66" s="113">
        <v>60.11686304809735</v>
      </c>
      <c r="F66" s="115">
        <v>112041</v>
      </c>
      <c r="G66" s="114">
        <v>111853</v>
      </c>
      <c r="H66" s="114">
        <v>112413</v>
      </c>
      <c r="I66" s="114">
        <v>111495</v>
      </c>
      <c r="J66" s="140">
        <v>109480</v>
      </c>
      <c r="K66" s="114">
        <v>2561</v>
      </c>
      <c r="L66" s="116">
        <v>2.3392400438436245</v>
      </c>
    </row>
    <row r="67" spans="1:12" s="110" customFormat="1" ht="15" customHeight="1" x14ac:dyDescent="0.2">
      <c r="A67" s="120"/>
      <c r="B67" s="119"/>
      <c r="C67" s="258" t="s">
        <v>107</v>
      </c>
      <c r="E67" s="113">
        <v>39.88313695190265</v>
      </c>
      <c r="F67" s="115">
        <v>74331</v>
      </c>
      <c r="G67" s="114">
        <v>73808</v>
      </c>
      <c r="H67" s="114">
        <v>73270</v>
      </c>
      <c r="I67" s="114">
        <v>72378</v>
      </c>
      <c r="J67" s="140">
        <v>70875</v>
      </c>
      <c r="K67" s="114">
        <v>3456</v>
      </c>
      <c r="L67" s="116">
        <v>4.8761904761904766</v>
      </c>
    </row>
    <row r="68" spans="1:12" s="110" customFormat="1" ht="15" customHeight="1" x14ac:dyDescent="0.2">
      <c r="A68" s="120"/>
      <c r="B68" s="119"/>
      <c r="C68" s="258" t="s">
        <v>105</v>
      </c>
      <c r="D68" s="110" t="s">
        <v>202</v>
      </c>
      <c r="E68" s="113">
        <v>22.723370463374327</v>
      </c>
      <c r="F68" s="115">
        <v>42350</v>
      </c>
      <c r="G68" s="114">
        <v>42060</v>
      </c>
      <c r="H68" s="114">
        <v>41847</v>
      </c>
      <c r="I68" s="114">
        <v>41252</v>
      </c>
      <c r="J68" s="140">
        <v>39149</v>
      </c>
      <c r="K68" s="114">
        <v>3201</v>
      </c>
      <c r="L68" s="116">
        <v>8.1764540601292506</v>
      </c>
    </row>
    <row r="69" spans="1:12" s="110" customFormat="1" ht="15" customHeight="1" x14ac:dyDescent="0.2">
      <c r="A69" s="120"/>
      <c r="B69" s="119"/>
      <c r="C69" s="258"/>
      <c r="D69" s="267" t="s">
        <v>198</v>
      </c>
      <c r="E69" s="113">
        <v>54.200708382526564</v>
      </c>
      <c r="F69" s="115">
        <v>22954</v>
      </c>
      <c r="G69" s="114">
        <v>22801</v>
      </c>
      <c r="H69" s="114">
        <v>22816</v>
      </c>
      <c r="I69" s="114">
        <v>22461</v>
      </c>
      <c r="J69" s="140">
        <v>21292</v>
      </c>
      <c r="K69" s="114">
        <v>1662</v>
      </c>
      <c r="L69" s="116">
        <v>7.8057486379860981</v>
      </c>
    </row>
    <row r="70" spans="1:12" s="110" customFormat="1" ht="15" customHeight="1" x14ac:dyDescent="0.2">
      <c r="A70" s="120"/>
      <c r="B70" s="119"/>
      <c r="C70" s="258"/>
      <c r="D70" s="267" t="s">
        <v>199</v>
      </c>
      <c r="E70" s="113">
        <v>45.799291617473436</v>
      </c>
      <c r="F70" s="115">
        <v>19396</v>
      </c>
      <c r="G70" s="114">
        <v>19259</v>
      </c>
      <c r="H70" s="114">
        <v>19031</v>
      </c>
      <c r="I70" s="114">
        <v>18791</v>
      </c>
      <c r="J70" s="140">
        <v>17857</v>
      </c>
      <c r="K70" s="114">
        <v>1539</v>
      </c>
      <c r="L70" s="116">
        <v>8.6184689477515821</v>
      </c>
    </row>
    <row r="71" spans="1:12" s="110" customFormat="1" ht="15" customHeight="1" x14ac:dyDescent="0.2">
      <c r="A71" s="120"/>
      <c r="B71" s="119"/>
      <c r="C71" s="258"/>
      <c r="D71" s="110" t="s">
        <v>203</v>
      </c>
      <c r="E71" s="113">
        <v>71.65239413645827</v>
      </c>
      <c r="F71" s="115">
        <v>133540</v>
      </c>
      <c r="G71" s="114">
        <v>133163</v>
      </c>
      <c r="H71" s="114">
        <v>133327</v>
      </c>
      <c r="I71" s="114">
        <v>132284</v>
      </c>
      <c r="J71" s="140">
        <v>130958</v>
      </c>
      <c r="K71" s="114">
        <v>2582</v>
      </c>
      <c r="L71" s="116">
        <v>1.9716244902945983</v>
      </c>
    </row>
    <row r="72" spans="1:12" s="110" customFormat="1" ht="15" customHeight="1" x14ac:dyDescent="0.2">
      <c r="A72" s="120"/>
      <c r="B72" s="119"/>
      <c r="C72" s="258"/>
      <c r="D72" s="267" t="s">
        <v>198</v>
      </c>
      <c r="E72" s="113">
        <v>61.572562528081477</v>
      </c>
      <c r="F72" s="115">
        <v>82224</v>
      </c>
      <c r="G72" s="114">
        <v>82191</v>
      </c>
      <c r="H72" s="114">
        <v>82646</v>
      </c>
      <c r="I72" s="114">
        <v>82171</v>
      </c>
      <c r="J72" s="140">
        <v>81383</v>
      </c>
      <c r="K72" s="114">
        <v>841</v>
      </c>
      <c r="L72" s="116">
        <v>1.0333853507489279</v>
      </c>
    </row>
    <row r="73" spans="1:12" s="110" customFormat="1" ht="15" customHeight="1" x14ac:dyDescent="0.2">
      <c r="A73" s="120"/>
      <c r="B73" s="119"/>
      <c r="C73" s="258"/>
      <c r="D73" s="267" t="s">
        <v>199</v>
      </c>
      <c r="E73" s="113">
        <v>38.427437471918523</v>
      </c>
      <c r="F73" s="115">
        <v>51316</v>
      </c>
      <c r="G73" s="114">
        <v>50972</v>
      </c>
      <c r="H73" s="114">
        <v>50681</v>
      </c>
      <c r="I73" s="114">
        <v>50113</v>
      </c>
      <c r="J73" s="140">
        <v>49575</v>
      </c>
      <c r="K73" s="114">
        <v>1741</v>
      </c>
      <c r="L73" s="116">
        <v>3.5118507312153304</v>
      </c>
    </row>
    <row r="74" spans="1:12" s="110" customFormat="1" ht="15" customHeight="1" x14ac:dyDescent="0.2">
      <c r="A74" s="120"/>
      <c r="B74" s="119"/>
      <c r="C74" s="258"/>
      <c r="D74" s="110" t="s">
        <v>204</v>
      </c>
      <c r="E74" s="113">
        <v>5.6242354001674073</v>
      </c>
      <c r="F74" s="115">
        <v>10482</v>
      </c>
      <c r="G74" s="114">
        <v>10438</v>
      </c>
      <c r="H74" s="114">
        <v>10509</v>
      </c>
      <c r="I74" s="114">
        <v>10337</v>
      </c>
      <c r="J74" s="140">
        <v>10248</v>
      </c>
      <c r="K74" s="114">
        <v>234</v>
      </c>
      <c r="L74" s="116">
        <v>2.2833723653395785</v>
      </c>
    </row>
    <row r="75" spans="1:12" s="110" customFormat="1" ht="15" customHeight="1" x14ac:dyDescent="0.2">
      <c r="A75" s="120"/>
      <c r="B75" s="119"/>
      <c r="C75" s="258"/>
      <c r="D75" s="267" t="s">
        <v>198</v>
      </c>
      <c r="E75" s="113">
        <v>65.474146155313875</v>
      </c>
      <c r="F75" s="115">
        <v>6863</v>
      </c>
      <c r="G75" s="114">
        <v>6861</v>
      </c>
      <c r="H75" s="114">
        <v>6951</v>
      </c>
      <c r="I75" s="114">
        <v>6863</v>
      </c>
      <c r="J75" s="140">
        <v>6805</v>
      </c>
      <c r="K75" s="114">
        <v>58</v>
      </c>
      <c r="L75" s="116">
        <v>0.85231447465099197</v>
      </c>
    </row>
    <row r="76" spans="1:12" s="110" customFormat="1" ht="15" customHeight="1" x14ac:dyDescent="0.2">
      <c r="A76" s="120"/>
      <c r="B76" s="119"/>
      <c r="C76" s="258"/>
      <c r="D76" s="267" t="s">
        <v>199</v>
      </c>
      <c r="E76" s="113">
        <v>34.525853844686125</v>
      </c>
      <c r="F76" s="115">
        <v>3619</v>
      </c>
      <c r="G76" s="114">
        <v>3577</v>
      </c>
      <c r="H76" s="114">
        <v>3558</v>
      </c>
      <c r="I76" s="114">
        <v>3474</v>
      </c>
      <c r="J76" s="140">
        <v>3443</v>
      </c>
      <c r="K76" s="114">
        <v>176</v>
      </c>
      <c r="L76" s="116">
        <v>5.1118210862619806</v>
      </c>
    </row>
    <row r="77" spans="1:12" s="110" customFormat="1" ht="15" customHeight="1" x14ac:dyDescent="0.2">
      <c r="A77" s="533"/>
      <c r="B77" s="119" t="s">
        <v>205</v>
      </c>
      <c r="C77" s="268"/>
      <c r="D77" s="182"/>
      <c r="E77" s="113">
        <v>6.5206834929360076</v>
      </c>
      <c r="F77" s="115">
        <v>39882</v>
      </c>
      <c r="G77" s="114">
        <v>40049</v>
      </c>
      <c r="H77" s="114">
        <v>40724</v>
      </c>
      <c r="I77" s="114">
        <v>39909</v>
      </c>
      <c r="J77" s="140">
        <v>40573</v>
      </c>
      <c r="K77" s="114">
        <v>-691</v>
      </c>
      <c r="L77" s="116">
        <v>-1.7031030488255736</v>
      </c>
    </row>
    <row r="78" spans="1:12" s="110" customFormat="1" ht="15" customHeight="1" x14ac:dyDescent="0.2">
      <c r="A78" s="120"/>
      <c r="B78" s="119"/>
      <c r="C78" s="268" t="s">
        <v>106</v>
      </c>
      <c r="D78" s="182"/>
      <c r="E78" s="113">
        <v>57.17115490697558</v>
      </c>
      <c r="F78" s="115">
        <v>22801</v>
      </c>
      <c r="G78" s="114">
        <v>22790</v>
      </c>
      <c r="H78" s="114">
        <v>23260</v>
      </c>
      <c r="I78" s="114">
        <v>22739</v>
      </c>
      <c r="J78" s="140">
        <v>23088</v>
      </c>
      <c r="K78" s="114">
        <v>-287</v>
      </c>
      <c r="L78" s="116">
        <v>-1.2430699930699931</v>
      </c>
    </row>
    <row r="79" spans="1:12" s="110" customFormat="1" ht="15" customHeight="1" x14ac:dyDescent="0.2">
      <c r="A79" s="123"/>
      <c r="B79" s="124"/>
      <c r="C79" s="260" t="s">
        <v>107</v>
      </c>
      <c r="D79" s="261"/>
      <c r="E79" s="125">
        <v>42.82884509302442</v>
      </c>
      <c r="F79" s="143">
        <v>17081</v>
      </c>
      <c r="G79" s="144">
        <v>17259</v>
      </c>
      <c r="H79" s="144">
        <v>17464</v>
      </c>
      <c r="I79" s="144">
        <v>17170</v>
      </c>
      <c r="J79" s="145">
        <v>17485</v>
      </c>
      <c r="K79" s="144">
        <v>-404</v>
      </c>
      <c r="L79" s="146">
        <v>-2.3105519016299687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611623</v>
      </c>
      <c r="E11" s="114">
        <v>613517</v>
      </c>
      <c r="F11" s="114">
        <v>618056</v>
      </c>
      <c r="G11" s="114">
        <v>610136</v>
      </c>
      <c r="H11" s="140">
        <v>608340</v>
      </c>
      <c r="I11" s="115">
        <v>3283</v>
      </c>
      <c r="J11" s="116">
        <v>0.53966531873623302</v>
      </c>
    </row>
    <row r="12" spans="1:15" s="110" customFormat="1" ht="24.95" customHeight="1" x14ac:dyDescent="0.2">
      <c r="A12" s="193" t="s">
        <v>132</v>
      </c>
      <c r="B12" s="194" t="s">
        <v>133</v>
      </c>
      <c r="C12" s="113">
        <v>8.9107178768620537E-2</v>
      </c>
      <c r="D12" s="115">
        <v>545</v>
      </c>
      <c r="E12" s="114">
        <v>573</v>
      </c>
      <c r="F12" s="114">
        <v>663</v>
      </c>
      <c r="G12" s="114">
        <v>657</v>
      </c>
      <c r="H12" s="140">
        <v>597</v>
      </c>
      <c r="I12" s="115">
        <v>-52</v>
      </c>
      <c r="J12" s="116">
        <v>-8.7102177554438853</v>
      </c>
    </row>
    <row r="13" spans="1:15" s="110" customFormat="1" ht="24.95" customHeight="1" x14ac:dyDescent="0.2">
      <c r="A13" s="193" t="s">
        <v>134</v>
      </c>
      <c r="B13" s="199" t="s">
        <v>214</v>
      </c>
      <c r="C13" s="113">
        <v>1.0928300603476324</v>
      </c>
      <c r="D13" s="115">
        <v>6684</v>
      </c>
      <c r="E13" s="114">
        <v>6560</v>
      </c>
      <c r="F13" s="114">
        <v>6471</v>
      </c>
      <c r="G13" s="114">
        <v>6479</v>
      </c>
      <c r="H13" s="140">
        <v>6365</v>
      </c>
      <c r="I13" s="115">
        <v>319</v>
      </c>
      <c r="J13" s="116">
        <v>5.0117831893165752</v>
      </c>
    </row>
    <row r="14" spans="1:15" s="287" customFormat="1" ht="24" customHeight="1" x14ac:dyDescent="0.2">
      <c r="A14" s="193" t="s">
        <v>215</v>
      </c>
      <c r="B14" s="199" t="s">
        <v>137</v>
      </c>
      <c r="C14" s="113">
        <v>23.780498771301929</v>
      </c>
      <c r="D14" s="115">
        <v>145447</v>
      </c>
      <c r="E14" s="114">
        <v>146118</v>
      </c>
      <c r="F14" s="114">
        <v>137412</v>
      </c>
      <c r="G14" s="114">
        <v>136635</v>
      </c>
      <c r="H14" s="140">
        <v>135570</v>
      </c>
      <c r="I14" s="115">
        <v>9877</v>
      </c>
      <c r="J14" s="116">
        <v>7.2855351478940769</v>
      </c>
      <c r="K14" s="110"/>
      <c r="L14" s="110"/>
      <c r="M14" s="110"/>
      <c r="N14" s="110"/>
      <c r="O14" s="110"/>
    </row>
    <row r="15" spans="1:15" s="110" customFormat="1" ht="24.75" customHeight="1" x14ac:dyDescent="0.2">
      <c r="A15" s="193" t="s">
        <v>216</v>
      </c>
      <c r="B15" s="199" t="s">
        <v>217</v>
      </c>
      <c r="C15" s="113">
        <v>1.3227102316296149</v>
      </c>
      <c r="D15" s="115">
        <v>8090</v>
      </c>
      <c r="E15" s="114">
        <v>8138</v>
      </c>
      <c r="F15" s="114">
        <v>8185</v>
      </c>
      <c r="G15" s="114">
        <v>8137</v>
      </c>
      <c r="H15" s="140">
        <v>8161</v>
      </c>
      <c r="I15" s="115">
        <v>-71</v>
      </c>
      <c r="J15" s="116">
        <v>-0.86999142261977702</v>
      </c>
    </row>
    <row r="16" spans="1:15" s="287" customFormat="1" ht="24.95" customHeight="1" x14ac:dyDescent="0.2">
      <c r="A16" s="193" t="s">
        <v>218</v>
      </c>
      <c r="B16" s="199" t="s">
        <v>141</v>
      </c>
      <c r="C16" s="113">
        <v>21.445563688742901</v>
      </c>
      <c r="D16" s="115">
        <v>131166</v>
      </c>
      <c r="E16" s="114">
        <v>131693</v>
      </c>
      <c r="F16" s="114">
        <v>122878</v>
      </c>
      <c r="G16" s="114">
        <v>122113</v>
      </c>
      <c r="H16" s="140">
        <v>120921</v>
      </c>
      <c r="I16" s="115">
        <v>10245</v>
      </c>
      <c r="J16" s="116">
        <v>8.4724737638623573</v>
      </c>
      <c r="K16" s="110"/>
      <c r="L16" s="110"/>
      <c r="M16" s="110"/>
      <c r="N16" s="110"/>
      <c r="O16" s="110"/>
    </row>
    <row r="17" spans="1:15" s="110" customFormat="1" ht="24.95" customHeight="1" x14ac:dyDescent="0.2">
      <c r="A17" s="193" t="s">
        <v>219</v>
      </c>
      <c r="B17" s="199" t="s">
        <v>220</v>
      </c>
      <c r="C17" s="113">
        <v>1.0122248509294125</v>
      </c>
      <c r="D17" s="115">
        <v>6191</v>
      </c>
      <c r="E17" s="114">
        <v>6287</v>
      </c>
      <c r="F17" s="114">
        <v>6349</v>
      </c>
      <c r="G17" s="114">
        <v>6385</v>
      </c>
      <c r="H17" s="140">
        <v>6488</v>
      </c>
      <c r="I17" s="115">
        <v>-297</v>
      </c>
      <c r="J17" s="116">
        <v>-4.5776818742293468</v>
      </c>
    </row>
    <row r="18" spans="1:15" s="287" customFormat="1" ht="24.95" customHeight="1" x14ac:dyDescent="0.2">
      <c r="A18" s="201" t="s">
        <v>144</v>
      </c>
      <c r="B18" s="202" t="s">
        <v>145</v>
      </c>
      <c r="C18" s="113">
        <v>3.6394968796137488</v>
      </c>
      <c r="D18" s="115">
        <v>22260</v>
      </c>
      <c r="E18" s="114">
        <v>21978</v>
      </c>
      <c r="F18" s="114">
        <v>22108</v>
      </c>
      <c r="G18" s="114">
        <v>21656</v>
      </c>
      <c r="H18" s="140">
        <v>21560</v>
      </c>
      <c r="I18" s="115">
        <v>700</v>
      </c>
      <c r="J18" s="116">
        <v>3.2467532467532467</v>
      </c>
      <c r="K18" s="110"/>
      <c r="L18" s="110"/>
      <c r="M18" s="110"/>
      <c r="N18" s="110"/>
      <c r="O18" s="110"/>
    </row>
    <row r="19" spans="1:15" s="110" customFormat="1" ht="24.95" customHeight="1" x14ac:dyDescent="0.2">
      <c r="A19" s="193" t="s">
        <v>146</v>
      </c>
      <c r="B19" s="199" t="s">
        <v>147</v>
      </c>
      <c r="C19" s="113">
        <v>10.631549173265231</v>
      </c>
      <c r="D19" s="115">
        <v>65025</v>
      </c>
      <c r="E19" s="114">
        <v>65714</v>
      </c>
      <c r="F19" s="114">
        <v>59299</v>
      </c>
      <c r="G19" s="114">
        <v>58393</v>
      </c>
      <c r="H19" s="140">
        <v>58676</v>
      </c>
      <c r="I19" s="115">
        <v>6349</v>
      </c>
      <c r="J19" s="116">
        <v>10.820437657645375</v>
      </c>
    </row>
    <row r="20" spans="1:15" s="287" customFormat="1" ht="24.95" customHeight="1" x14ac:dyDescent="0.2">
      <c r="A20" s="193" t="s">
        <v>148</v>
      </c>
      <c r="B20" s="199" t="s">
        <v>149</v>
      </c>
      <c r="C20" s="113">
        <v>3.0232676011202981</v>
      </c>
      <c r="D20" s="115">
        <v>18491</v>
      </c>
      <c r="E20" s="114">
        <v>18766</v>
      </c>
      <c r="F20" s="114">
        <v>18628</v>
      </c>
      <c r="G20" s="114">
        <v>18164</v>
      </c>
      <c r="H20" s="140">
        <v>18152</v>
      </c>
      <c r="I20" s="115">
        <v>339</v>
      </c>
      <c r="J20" s="116">
        <v>1.8675628029969149</v>
      </c>
      <c r="K20" s="110"/>
      <c r="L20" s="110"/>
      <c r="M20" s="110"/>
      <c r="N20" s="110"/>
      <c r="O20" s="110"/>
    </row>
    <row r="21" spans="1:15" s="110" customFormat="1" ht="24.95" customHeight="1" x14ac:dyDescent="0.2">
      <c r="A21" s="201" t="s">
        <v>150</v>
      </c>
      <c r="B21" s="202" t="s">
        <v>151</v>
      </c>
      <c r="C21" s="113">
        <v>2.7018277599109255</v>
      </c>
      <c r="D21" s="115">
        <v>16525</v>
      </c>
      <c r="E21" s="114">
        <v>16856</v>
      </c>
      <c r="F21" s="114">
        <v>17271</v>
      </c>
      <c r="G21" s="114">
        <v>17001</v>
      </c>
      <c r="H21" s="140">
        <v>16710</v>
      </c>
      <c r="I21" s="115">
        <v>-185</v>
      </c>
      <c r="J21" s="116">
        <v>-1.1071214841412329</v>
      </c>
    </row>
    <row r="22" spans="1:15" s="110" customFormat="1" ht="24.95" customHeight="1" x14ac:dyDescent="0.2">
      <c r="A22" s="201" t="s">
        <v>152</v>
      </c>
      <c r="B22" s="199" t="s">
        <v>153</v>
      </c>
      <c r="C22" s="113">
        <v>6.6702854536209397</v>
      </c>
      <c r="D22" s="115">
        <v>40797</v>
      </c>
      <c r="E22" s="114">
        <v>40672</v>
      </c>
      <c r="F22" s="114">
        <v>40512</v>
      </c>
      <c r="G22" s="114">
        <v>39731</v>
      </c>
      <c r="H22" s="140">
        <v>39449</v>
      </c>
      <c r="I22" s="115">
        <v>1348</v>
      </c>
      <c r="J22" s="116">
        <v>3.4170701411949604</v>
      </c>
    </row>
    <row r="23" spans="1:15" s="110" customFormat="1" ht="24.95" customHeight="1" x14ac:dyDescent="0.2">
      <c r="A23" s="193" t="s">
        <v>154</v>
      </c>
      <c r="B23" s="199" t="s">
        <v>155</v>
      </c>
      <c r="C23" s="113">
        <v>5.3210883174766153</v>
      </c>
      <c r="D23" s="115">
        <v>32545</v>
      </c>
      <c r="E23" s="114">
        <v>32412</v>
      </c>
      <c r="F23" s="114">
        <v>32407</v>
      </c>
      <c r="G23" s="114">
        <v>31698</v>
      </c>
      <c r="H23" s="140">
        <v>31764</v>
      </c>
      <c r="I23" s="115">
        <v>781</v>
      </c>
      <c r="J23" s="116">
        <v>2.4587583427779878</v>
      </c>
    </row>
    <row r="24" spans="1:15" s="110" customFormat="1" ht="24.95" customHeight="1" x14ac:dyDescent="0.2">
      <c r="A24" s="193" t="s">
        <v>156</v>
      </c>
      <c r="B24" s="199" t="s">
        <v>221</v>
      </c>
      <c r="C24" s="113">
        <v>13.316699993296524</v>
      </c>
      <c r="D24" s="115">
        <v>81448</v>
      </c>
      <c r="E24" s="114">
        <v>81405</v>
      </c>
      <c r="F24" s="114">
        <v>100736</v>
      </c>
      <c r="G24" s="114">
        <v>100391</v>
      </c>
      <c r="H24" s="140">
        <v>99866</v>
      </c>
      <c r="I24" s="115">
        <v>-18418</v>
      </c>
      <c r="J24" s="116">
        <v>-18.442713235735887</v>
      </c>
    </row>
    <row r="25" spans="1:15" s="110" customFormat="1" ht="24.95" customHeight="1" x14ac:dyDescent="0.2">
      <c r="A25" s="193" t="s">
        <v>222</v>
      </c>
      <c r="B25" s="204" t="s">
        <v>159</v>
      </c>
      <c r="C25" s="113">
        <v>3.7652279263533255</v>
      </c>
      <c r="D25" s="115">
        <v>23029</v>
      </c>
      <c r="E25" s="114">
        <v>23820</v>
      </c>
      <c r="F25" s="114">
        <v>24039</v>
      </c>
      <c r="G25" s="114">
        <v>23188</v>
      </c>
      <c r="H25" s="140">
        <v>22847</v>
      </c>
      <c r="I25" s="115">
        <v>182</v>
      </c>
      <c r="J25" s="116">
        <v>0.79660349279992992</v>
      </c>
    </row>
    <row r="26" spans="1:15" s="110" customFormat="1" ht="24.95" customHeight="1" x14ac:dyDescent="0.2">
      <c r="A26" s="201">
        <v>782.78300000000002</v>
      </c>
      <c r="B26" s="203" t="s">
        <v>160</v>
      </c>
      <c r="C26" s="113">
        <v>1.7980030181991193</v>
      </c>
      <c r="D26" s="115">
        <v>10997</v>
      </c>
      <c r="E26" s="114">
        <v>11265</v>
      </c>
      <c r="F26" s="114">
        <v>12755</v>
      </c>
      <c r="G26" s="114">
        <v>12541</v>
      </c>
      <c r="H26" s="140">
        <v>13257</v>
      </c>
      <c r="I26" s="115">
        <v>-2260</v>
      </c>
      <c r="J26" s="116">
        <v>-17.047597495662668</v>
      </c>
    </row>
    <row r="27" spans="1:15" s="110" customFormat="1" ht="24.95" customHeight="1" x14ac:dyDescent="0.2">
      <c r="A27" s="193" t="s">
        <v>161</v>
      </c>
      <c r="B27" s="199" t="s">
        <v>223</v>
      </c>
      <c r="C27" s="113">
        <v>6.1201099370036767</v>
      </c>
      <c r="D27" s="115">
        <v>37432</v>
      </c>
      <c r="E27" s="114">
        <v>37368</v>
      </c>
      <c r="F27" s="114">
        <v>37218</v>
      </c>
      <c r="G27" s="114">
        <v>36545</v>
      </c>
      <c r="H27" s="140">
        <v>36556</v>
      </c>
      <c r="I27" s="115">
        <v>876</v>
      </c>
      <c r="J27" s="116">
        <v>2.396323448955028</v>
      </c>
    </row>
    <row r="28" spans="1:15" s="110" customFormat="1" ht="24.95" customHeight="1" x14ac:dyDescent="0.2">
      <c r="A28" s="193" t="s">
        <v>163</v>
      </c>
      <c r="B28" s="199" t="s">
        <v>164</v>
      </c>
      <c r="C28" s="113">
        <v>3.0796748977719934</v>
      </c>
      <c r="D28" s="115">
        <v>18836</v>
      </c>
      <c r="E28" s="114">
        <v>18854</v>
      </c>
      <c r="F28" s="114">
        <v>18493</v>
      </c>
      <c r="G28" s="114">
        <v>18261</v>
      </c>
      <c r="H28" s="140">
        <v>18217</v>
      </c>
      <c r="I28" s="115">
        <v>619</v>
      </c>
      <c r="J28" s="116">
        <v>3.3979250150957898</v>
      </c>
    </row>
    <row r="29" spans="1:15" s="110" customFormat="1" ht="24.95" customHeight="1" x14ac:dyDescent="0.2">
      <c r="A29" s="193">
        <v>86</v>
      </c>
      <c r="B29" s="199" t="s">
        <v>165</v>
      </c>
      <c r="C29" s="113">
        <v>5.1615128927460212</v>
      </c>
      <c r="D29" s="115">
        <v>31569</v>
      </c>
      <c r="E29" s="114">
        <v>31534</v>
      </c>
      <c r="F29" s="114">
        <v>31104</v>
      </c>
      <c r="G29" s="114">
        <v>30782</v>
      </c>
      <c r="H29" s="140">
        <v>30749</v>
      </c>
      <c r="I29" s="115">
        <v>820</v>
      </c>
      <c r="J29" s="116">
        <v>2.6667533903541578</v>
      </c>
    </row>
    <row r="30" spans="1:15" s="110" customFormat="1" ht="24.95" customHeight="1" x14ac:dyDescent="0.2">
      <c r="A30" s="193">
        <v>87.88</v>
      </c>
      <c r="B30" s="204" t="s">
        <v>166</v>
      </c>
      <c r="C30" s="113">
        <v>5.4693822828768699</v>
      </c>
      <c r="D30" s="115">
        <v>33452</v>
      </c>
      <c r="E30" s="114">
        <v>33370</v>
      </c>
      <c r="F30" s="114">
        <v>32831</v>
      </c>
      <c r="G30" s="114">
        <v>32166</v>
      </c>
      <c r="H30" s="140">
        <v>32112</v>
      </c>
      <c r="I30" s="115">
        <v>1340</v>
      </c>
      <c r="J30" s="116">
        <v>4.1728948679621327</v>
      </c>
    </row>
    <row r="31" spans="1:15" s="110" customFormat="1" ht="24.95" customHeight="1" x14ac:dyDescent="0.2">
      <c r="A31" s="193" t="s">
        <v>167</v>
      </c>
      <c r="B31" s="199" t="s">
        <v>168</v>
      </c>
      <c r="C31" s="113">
        <v>4.337966361631266</v>
      </c>
      <c r="D31" s="115">
        <v>26532</v>
      </c>
      <c r="E31" s="114">
        <v>26244</v>
      </c>
      <c r="F31" s="114">
        <v>26103</v>
      </c>
      <c r="G31" s="114">
        <v>25847</v>
      </c>
      <c r="H31" s="140">
        <v>25892</v>
      </c>
      <c r="I31" s="115">
        <v>640</v>
      </c>
      <c r="J31" s="116">
        <v>2.4718059632318865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8.9107178768620537E-2</v>
      </c>
      <c r="D34" s="115">
        <v>545</v>
      </c>
      <c r="E34" s="114">
        <v>573</v>
      </c>
      <c r="F34" s="114">
        <v>663</v>
      </c>
      <c r="G34" s="114">
        <v>657</v>
      </c>
      <c r="H34" s="140">
        <v>597</v>
      </c>
      <c r="I34" s="115">
        <v>-52</v>
      </c>
      <c r="J34" s="116">
        <v>-8.7102177554438853</v>
      </c>
    </row>
    <row r="35" spans="1:10" s="110" customFormat="1" ht="24.95" customHeight="1" x14ac:dyDescent="0.2">
      <c r="A35" s="292" t="s">
        <v>171</v>
      </c>
      <c r="B35" s="293" t="s">
        <v>172</v>
      </c>
      <c r="C35" s="113">
        <v>28.512825711263311</v>
      </c>
      <c r="D35" s="115">
        <v>174391</v>
      </c>
      <c r="E35" s="114">
        <v>174656</v>
      </c>
      <c r="F35" s="114">
        <v>165991</v>
      </c>
      <c r="G35" s="114">
        <v>164770</v>
      </c>
      <c r="H35" s="140">
        <v>163495</v>
      </c>
      <c r="I35" s="115">
        <v>10896</v>
      </c>
      <c r="J35" s="116">
        <v>6.6644239885011771</v>
      </c>
    </row>
    <row r="36" spans="1:10" s="110" customFormat="1" ht="24.95" customHeight="1" x14ac:dyDescent="0.2">
      <c r="A36" s="294" t="s">
        <v>173</v>
      </c>
      <c r="B36" s="295" t="s">
        <v>174</v>
      </c>
      <c r="C36" s="125">
        <v>71.396595615272801</v>
      </c>
      <c r="D36" s="143">
        <v>436678</v>
      </c>
      <c r="E36" s="144">
        <v>438280</v>
      </c>
      <c r="F36" s="144">
        <v>451396</v>
      </c>
      <c r="G36" s="144">
        <v>444708</v>
      </c>
      <c r="H36" s="145">
        <v>444247</v>
      </c>
      <c r="I36" s="143">
        <v>-7569</v>
      </c>
      <c r="J36" s="146">
        <v>-1.7037819051113456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2020-09-28T08:43:04Z</dcterms:created>
  <dcterms:modified xsi:type="dcterms:W3CDTF">2020-09-28T10:34:20Z</dcterms:modified>
</cp:coreProperties>
</file>