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I44" i="24"/>
  <c r="C44" i="24"/>
  <c r="M44" i="24" s="1"/>
  <c r="B44" i="24"/>
  <c r="D44" i="24" s="1"/>
  <c r="M43" i="24"/>
  <c r="H43" i="24"/>
  <c r="G43" i="24"/>
  <c r="F43" i="24"/>
  <c r="E43" i="24"/>
  <c r="C43" i="24"/>
  <c r="I43" i="24" s="1"/>
  <c r="B43" i="24"/>
  <c r="D43" i="24" s="1"/>
  <c r="I42" i="24"/>
  <c r="C42" i="24"/>
  <c r="M42" i="24" s="1"/>
  <c r="B42" i="24"/>
  <c r="D42" i="24" s="1"/>
  <c r="M41" i="24"/>
  <c r="K41" i="24"/>
  <c r="H41" i="24"/>
  <c r="G41" i="24"/>
  <c r="F41" i="24"/>
  <c r="E41" i="24"/>
  <c r="C41" i="24"/>
  <c r="I41" i="24" s="1"/>
  <c r="B41" i="24"/>
  <c r="D41" i="24" s="1"/>
  <c r="I40" i="24"/>
  <c r="C40" i="24"/>
  <c r="M40" i="24" s="1"/>
  <c r="B40" i="24"/>
  <c r="D40" i="24" s="1"/>
  <c r="M36" i="24"/>
  <c r="L36" i="24"/>
  <c r="K36" i="24"/>
  <c r="J36" i="24"/>
  <c r="I36" i="24"/>
  <c r="H36" i="24"/>
  <c r="G36" i="24"/>
  <c r="F36" i="24"/>
  <c r="E36" i="24"/>
  <c r="D36" i="24"/>
  <c r="K57" i="15"/>
  <c r="L57" i="15" s="1"/>
  <c r="C38" i="24"/>
  <c r="C37" i="24"/>
  <c r="C35" i="24"/>
  <c r="C34" i="24"/>
  <c r="G34" i="24" s="1"/>
  <c r="C33" i="24"/>
  <c r="C32" i="24"/>
  <c r="C31" i="24"/>
  <c r="C30" i="24"/>
  <c r="G30" i="24" s="1"/>
  <c r="C29" i="24"/>
  <c r="C28" i="24"/>
  <c r="G28" i="24" s="1"/>
  <c r="C27" i="24"/>
  <c r="C26" i="24"/>
  <c r="C25" i="24"/>
  <c r="C24" i="24"/>
  <c r="C23" i="24"/>
  <c r="C22" i="24"/>
  <c r="C21" i="24"/>
  <c r="C20" i="24"/>
  <c r="C19" i="24"/>
  <c r="C18" i="24"/>
  <c r="G18" i="24" s="1"/>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26" i="24" l="1"/>
  <c r="J26" i="24"/>
  <c r="H26" i="24"/>
  <c r="F26" i="24"/>
  <c r="D26" i="24"/>
  <c r="F17" i="24"/>
  <c r="D17" i="24"/>
  <c r="J17" i="24"/>
  <c r="H17" i="24"/>
  <c r="K17" i="24"/>
  <c r="K18" i="24"/>
  <c r="J18" i="24"/>
  <c r="H18" i="24"/>
  <c r="F18" i="24"/>
  <c r="D18" i="24"/>
  <c r="K16" i="24"/>
  <c r="J16" i="24"/>
  <c r="H16" i="24"/>
  <c r="F16" i="24"/>
  <c r="D16" i="24"/>
  <c r="F19" i="24"/>
  <c r="D19" i="24"/>
  <c r="J19" i="24"/>
  <c r="H19" i="24"/>
  <c r="K19" i="24"/>
  <c r="F29" i="24"/>
  <c r="D29" i="24"/>
  <c r="J29" i="24"/>
  <c r="H29" i="24"/>
  <c r="K29" i="24"/>
  <c r="F35" i="24"/>
  <c r="D35" i="24"/>
  <c r="J35" i="24"/>
  <c r="H35" i="24"/>
  <c r="K35" i="24"/>
  <c r="G17" i="24"/>
  <c r="M17" i="24"/>
  <c r="E17" i="24"/>
  <c r="L17" i="24"/>
  <c r="I17" i="24"/>
  <c r="G23" i="24"/>
  <c r="M23" i="24"/>
  <c r="E23" i="24"/>
  <c r="L23" i="24"/>
  <c r="I23" i="24"/>
  <c r="G33" i="24"/>
  <c r="M33" i="24"/>
  <c r="E33" i="24"/>
  <c r="L33" i="24"/>
  <c r="I33" i="24"/>
  <c r="F7" i="24"/>
  <c r="D7" i="24"/>
  <c r="J7" i="24"/>
  <c r="H7" i="24"/>
  <c r="K7" i="24"/>
  <c r="K8" i="24"/>
  <c r="J8" i="24"/>
  <c r="H8" i="24"/>
  <c r="F8" i="24"/>
  <c r="D8" i="24"/>
  <c r="F9" i="24"/>
  <c r="D9" i="24"/>
  <c r="J9" i="24"/>
  <c r="H9" i="24"/>
  <c r="K9" i="24"/>
  <c r="K32" i="24"/>
  <c r="J32" i="24"/>
  <c r="H32" i="24"/>
  <c r="F32" i="24"/>
  <c r="D32" i="24"/>
  <c r="B14" i="24"/>
  <c r="B6" i="24"/>
  <c r="K20" i="24"/>
  <c r="J20" i="24"/>
  <c r="H20" i="24"/>
  <c r="F20" i="24"/>
  <c r="D20" i="24"/>
  <c r="F23" i="24"/>
  <c r="D23" i="24"/>
  <c r="J23" i="24"/>
  <c r="H23" i="24"/>
  <c r="K23" i="24"/>
  <c r="H37" i="24"/>
  <c r="F37" i="24"/>
  <c r="D37" i="24"/>
  <c r="K37" i="24"/>
  <c r="J37" i="24"/>
  <c r="G7" i="24"/>
  <c r="M7" i="24"/>
  <c r="E7" i="24"/>
  <c r="L7" i="24"/>
  <c r="I7" i="24"/>
  <c r="I24" i="24"/>
  <c r="M24" i="24"/>
  <c r="E24" i="24"/>
  <c r="L24" i="24"/>
  <c r="G24" i="24"/>
  <c r="G27" i="24"/>
  <c r="M27" i="24"/>
  <c r="E27" i="24"/>
  <c r="L27" i="24"/>
  <c r="I27" i="24"/>
  <c r="K30" i="24"/>
  <c r="J30" i="24"/>
  <c r="H30" i="24"/>
  <c r="F30" i="24"/>
  <c r="D30" i="24"/>
  <c r="F33" i="24"/>
  <c r="D33" i="24"/>
  <c r="J33" i="24"/>
  <c r="H33" i="24"/>
  <c r="K33" i="24"/>
  <c r="I8" i="24"/>
  <c r="M8" i="24"/>
  <c r="E8" i="24"/>
  <c r="L8" i="24"/>
  <c r="G8" i="24"/>
  <c r="G9" i="24"/>
  <c r="M9" i="24"/>
  <c r="E9" i="24"/>
  <c r="L9" i="24"/>
  <c r="I9" i="24"/>
  <c r="G21" i="24"/>
  <c r="M21" i="24"/>
  <c r="E21" i="24"/>
  <c r="L21" i="24"/>
  <c r="I21" i="24"/>
  <c r="M38" i="24"/>
  <c r="E38" i="24"/>
  <c r="L38" i="24"/>
  <c r="G38" i="24"/>
  <c r="I38" i="24"/>
  <c r="F21" i="24"/>
  <c r="D21" i="24"/>
  <c r="J21" i="24"/>
  <c r="H21" i="24"/>
  <c r="K21" i="24"/>
  <c r="F27" i="24"/>
  <c r="D27" i="24"/>
  <c r="J27" i="24"/>
  <c r="H27" i="24"/>
  <c r="K27" i="24"/>
  <c r="D38" i="24"/>
  <c r="K38" i="24"/>
  <c r="J38" i="24"/>
  <c r="H38" i="24"/>
  <c r="F38" i="24"/>
  <c r="G15" i="24"/>
  <c r="M15" i="24"/>
  <c r="E15" i="24"/>
  <c r="L15" i="24"/>
  <c r="I15" i="24"/>
  <c r="G25" i="24"/>
  <c r="M25" i="24"/>
  <c r="E25" i="24"/>
  <c r="L25" i="24"/>
  <c r="I25" i="24"/>
  <c r="G31" i="24"/>
  <c r="M31" i="24"/>
  <c r="E31" i="24"/>
  <c r="L31" i="24"/>
  <c r="I31" i="24"/>
  <c r="F15" i="24"/>
  <c r="D15" i="24"/>
  <c r="J15" i="24"/>
  <c r="H15" i="24"/>
  <c r="K15" i="24"/>
  <c r="K24" i="24"/>
  <c r="J24" i="24"/>
  <c r="H24" i="24"/>
  <c r="F24" i="24"/>
  <c r="D24" i="24"/>
  <c r="K28" i="24"/>
  <c r="J28" i="24"/>
  <c r="H28" i="24"/>
  <c r="F28" i="24"/>
  <c r="D28" i="24"/>
  <c r="F31" i="24"/>
  <c r="D31" i="24"/>
  <c r="J31" i="24"/>
  <c r="H31" i="24"/>
  <c r="K31" i="24"/>
  <c r="K34" i="24"/>
  <c r="J34" i="24"/>
  <c r="H34" i="24"/>
  <c r="F34" i="24"/>
  <c r="D34" i="24"/>
  <c r="I16" i="24"/>
  <c r="M16" i="24"/>
  <c r="E16" i="24"/>
  <c r="L16" i="24"/>
  <c r="G16" i="24"/>
  <c r="G19" i="24"/>
  <c r="M19" i="24"/>
  <c r="E19" i="24"/>
  <c r="L19" i="24"/>
  <c r="I19" i="24"/>
  <c r="I32" i="24"/>
  <c r="M32" i="24"/>
  <c r="E32" i="24"/>
  <c r="L32" i="24"/>
  <c r="G32" i="24"/>
  <c r="G35" i="24"/>
  <c r="M35" i="24"/>
  <c r="E35" i="24"/>
  <c r="L35" i="24"/>
  <c r="I35" i="24"/>
  <c r="K22" i="24"/>
  <c r="J22" i="24"/>
  <c r="H22" i="24"/>
  <c r="F22" i="24"/>
  <c r="D22" i="24"/>
  <c r="F25" i="24"/>
  <c r="D25" i="24"/>
  <c r="J25" i="24"/>
  <c r="H25" i="24"/>
  <c r="K25" i="24"/>
  <c r="B45" i="24"/>
  <c r="B39" i="24"/>
  <c r="G29" i="24"/>
  <c r="M29" i="24"/>
  <c r="E29" i="24"/>
  <c r="L29" i="24"/>
  <c r="I29" i="24"/>
  <c r="I20" i="24"/>
  <c r="M20" i="24"/>
  <c r="E20" i="24"/>
  <c r="L20" i="24"/>
  <c r="I28" i="24"/>
  <c r="M28" i="24"/>
  <c r="E28" i="24"/>
  <c r="L28" i="24"/>
  <c r="I37" i="24"/>
  <c r="G37" i="24"/>
  <c r="L37" i="24"/>
  <c r="I18" i="24"/>
  <c r="M18" i="24"/>
  <c r="E18" i="24"/>
  <c r="L18" i="24"/>
  <c r="I26" i="24"/>
  <c r="M26" i="24"/>
  <c r="E26" i="24"/>
  <c r="L26" i="24"/>
  <c r="I34" i="24"/>
  <c r="M34" i="24"/>
  <c r="E34" i="24"/>
  <c r="L34"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20" i="24"/>
  <c r="G26" i="24"/>
  <c r="E37" i="24"/>
  <c r="C14" i="24"/>
  <c r="C6" i="24"/>
  <c r="I22" i="24"/>
  <c r="M22" i="24"/>
  <c r="E22" i="24"/>
  <c r="L22" i="24"/>
  <c r="I30" i="24"/>
  <c r="M30" i="24"/>
  <c r="E30" i="24"/>
  <c r="L30" i="24"/>
  <c r="C45" i="24"/>
  <c r="C39" i="24"/>
  <c r="G22" i="24"/>
  <c r="M37"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I77" i="24" s="1"/>
  <c r="F40" i="24"/>
  <c r="J41" i="24"/>
  <c r="F42" i="24"/>
  <c r="J43" i="24"/>
  <c r="F44" i="24"/>
  <c r="G40" i="24"/>
  <c r="G42" i="24"/>
  <c r="K43" i="24"/>
  <c r="G44" i="24"/>
  <c r="H40" i="24"/>
  <c r="L41" i="24"/>
  <c r="H42" i="24"/>
  <c r="L43" i="24"/>
  <c r="H44" i="24"/>
  <c r="J40" i="24"/>
  <c r="J42" i="24"/>
  <c r="J44" i="24"/>
  <c r="K40" i="24"/>
  <c r="K42" i="24"/>
  <c r="K44" i="24"/>
  <c r="L40" i="24"/>
  <c r="L42" i="24"/>
  <c r="L44" i="24"/>
  <c r="E40" i="24"/>
  <c r="E42" i="24"/>
  <c r="E44" i="24"/>
  <c r="I6" i="24" l="1"/>
  <c r="M6" i="24"/>
  <c r="E6" i="24"/>
  <c r="L6" i="24"/>
  <c r="G6" i="24"/>
  <c r="K6" i="24"/>
  <c r="J6" i="24"/>
  <c r="H6" i="24"/>
  <c r="F6" i="24"/>
  <c r="D6" i="24"/>
  <c r="I14" i="24"/>
  <c r="M14" i="24"/>
  <c r="E14" i="24"/>
  <c r="L14" i="24"/>
  <c r="G14" i="24"/>
  <c r="K14" i="24"/>
  <c r="J14" i="24"/>
  <c r="H14" i="24"/>
  <c r="F14" i="24"/>
  <c r="D14" i="24"/>
  <c r="H39" i="24"/>
  <c r="F39" i="24"/>
  <c r="D39" i="24"/>
  <c r="K39" i="24"/>
  <c r="J39" i="24"/>
  <c r="I78" i="24"/>
  <c r="I79" i="24"/>
  <c r="J79" i="24"/>
  <c r="J78" i="24"/>
  <c r="I39" i="24"/>
  <c r="G39" i="24"/>
  <c r="L39" i="24"/>
  <c r="M39" i="24"/>
  <c r="E39" i="24"/>
  <c r="H45" i="24"/>
  <c r="F45" i="24"/>
  <c r="D45" i="24"/>
  <c r="K45" i="24"/>
  <c r="J45" i="24"/>
  <c r="K79" i="24"/>
  <c r="K78" i="24"/>
  <c r="I45" i="24"/>
  <c r="G45" i="24"/>
  <c r="M45" i="24"/>
  <c r="L45" i="24"/>
  <c r="E45" i="24"/>
  <c r="I83" i="24" l="1"/>
  <c r="I82" i="24"/>
  <c r="I81" i="24"/>
</calcChain>
</file>

<file path=xl/sharedStrings.xml><?xml version="1.0" encoding="utf-8"?>
<sst xmlns="http://schemas.openxmlformats.org/spreadsheetml/2006/main" count="1659" uniqueCount="521">
  <si>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</si>
  <si>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</si>
  <si>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</si>
  <si>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</si>
  <si>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</si>
  <si>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</si>
  <si>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</si>
  <si>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</si>
  <si>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</si>
  <si>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</si>
  <si>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</si>
  <si>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</si>
  <si>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</si>
  <si>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Ulm (684)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</si>
  <si>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</si>
  <si>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</si>
  <si>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</si>
  <si>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</si>
  <si>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</si>
  <si>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</si>
  <si>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</si>
  <si>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</si>
  <si>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</si>
  <si>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</si>
  <si>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</si>
  <si>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</si>
  <si>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</si>
  <si>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</si>
  <si>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</si>
  <si>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</si>
  <si>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</si>
  <si>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</si>
  <si>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</si>
  <si>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</si>
  <si>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</si>
  <si>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</si>
  <si>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</si>
  <si>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</si>
  <si>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</si>
  <si>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</si>
  <si>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</si>
  <si>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</si>
  <si>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</si>
  <si>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</si>
  <si>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</si>
  <si>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</si>
  <si>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</si>
  <si>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</si>
  <si>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</si>
  <si>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</si>
  <si>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</si>
  <si>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</si>
  <si>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</si>
  <si>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</si>
  <si>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</si>
  <si>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</si>
  <si>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</si>
  <si>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</si>
  <si>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</si>
  <si>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</si>
  <si>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</si>
  <si>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</si>
  <si>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</si>
  <si>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</si>
  <si>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</si>
  <si>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</si>
  <si>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</si>
  <si>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</si>
  <si>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</si>
  <si>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</si>
  <si>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</si>
  <si>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</si>
  <si>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</si>
  <si>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</si>
  <si>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</si>
  <si>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</si>
  <si>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</si>
  <si>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</si>
  <si>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</si>
  <si>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</si>
  <si>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</si>
  <si>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</si>
  <si>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</si>
  <si>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</si>
  <si>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</si>
  <si>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</si>
  <si>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</si>
  <si>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</si>
  <si>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</si>
  <si>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</si>
  <si>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</si>
  <si>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</si>
  <si>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Ulm (684);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</si>
  <si>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</si>
  <si>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</si>
  <si>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</si>
  <si>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</si>
  <si>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</si>
  <si>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</si>
  <si>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</si>
  <si>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</si>
  <si>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</si>
  <si>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</si>
  <si>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</si>
  <si>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</si>
  <si>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</si>
  <si>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</si>
  <si>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</si>
  <si>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</si>
  <si>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</si>
  <si>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</si>
  <si>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</si>
  <si>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</si>
  <si>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</si>
  <si>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</si>
  <si>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</si>
  <si>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</si>
  <si>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</si>
  <si>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</si>
  <si>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</si>
  <si>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</si>
  <si>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</si>
  <si>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</si>
  <si>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</si>
  <si>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</si>
  <si>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</si>
  <si>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</si>
  <si>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</si>
  <si>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</si>
  <si>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</si>
  <si>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</si>
  <si>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</si>
  <si>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</si>
  <si>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</si>
  <si>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</si>
  <si>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</si>
  <si>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</si>
  <si>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</si>
  <si>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</si>
  <si>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</si>
  <si>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</si>
  <si>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</si>
  <si>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</si>
  <si>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</si>
  <si>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</si>
  <si>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</si>
  <si>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</si>
  <si>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</si>
  <si>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</si>
  <si>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</si>
  <si>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</si>
  <si>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</si>
  <si>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</si>
  <si>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</si>
  <si>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</si>
  <si>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</si>
  <si>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</si>
  <si>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</si>
  <si>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</si>
  <si>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</si>
  <si>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</si>
  <si>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</si>
  <si>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</si>
  <si>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</si>
  <si>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</si>
  <si>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</si>
  <si>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</si>
  <si>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</si>
  <si>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</si>
  <si>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</si>
  <si>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</si>
  <si>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</si>
  <si>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</si>
  <si>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</si>
  <si>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</si>
  <si>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</si>
  <si>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</si>
  <si>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</si>
  <si>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</si>
  <si>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</si>
  <si>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</si>
  <si>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</si>
  <si>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</si>
  <si>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Ulm (684)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</si>
  <si>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</si>
  <si>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</si>
  <si>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</si>
  <si>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</si>
  <si>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</si>
  <si>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</si>
  <si>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</si>
  <si>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</si>
  <si>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</si>
  <si>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</si>
  <si>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</si>
  <si>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</si>
  <si>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</si>
  <si>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</si>
  <si>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</si>
  <si>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</si>
  <si>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</si>
  <si>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</si>
  <si>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</si>
  <si>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</si>
  <si>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</si>
  <si>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</si>
  <si>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</si>
  <si>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</si>
  <si>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</si>
  <si>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</si>
  <si>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</si>
  <si>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</si>
  <si>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</si>
  <si>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</si>
  <si>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</si>
  <si>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</si>
  <si>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</si>
  <si>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</si>
  <si>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</si>
  <si>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</si>
  <si>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</si>
  <si>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</si>
  <si>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</si>
  <si>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</si>
  <si>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</si>
  <si>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</si>
  <si>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</si>
  <si>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</si>
  <si>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</si>
  <si>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</si>
  <si>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</si>
  <si>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</si>
  <si>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</si>
  <si>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</si>
  <si>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</si>
  <si>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</si>
  <si>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</si>
  <si>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</si>
  <si>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</si>
  <si>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</si>
  <si>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</si>
  <si>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</si>
  <si>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</si>
  <si>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</si>
  <si>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</si>
  <si>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</si>
  <si>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</si>
  <si>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</si>
  <si>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</si>
  <si>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</si>
  <si>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</si>
  <si>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</si>
  <si>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</si>
  <si>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</si>
  <si>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</si>
  <si>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</si>
  <si>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</si>
  <si>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</si>
  <si>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</si>
  <si>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</si>
  <si>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</si>
  <si>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</si>
  <si>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</si>
  <si>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</si>
  <si>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</si>
  <si>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</si>
  <si>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</si>
  <si>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</si>
  <si>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</si>
  <si>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</si>
  <si>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</si>
  <si>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</si>
  <si>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</si>
  <si>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</si>
  <si>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</si>
  <si>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</si>
  <si>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</si>
  <si>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</si>
  <si>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</si>
  <si>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</si>
  <si>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</si>
  <si>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</si>
  <si>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</si>
  <si>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</si>
  <si>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</si>
  <si>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</si>
  <si>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</si>
  <si>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</si>
  <si>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</si>
  <si>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</si>
  <si>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</si>
  <si>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</si>
  <si>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</si>
  <si>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</si>
  <si>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</si>
  <si>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</si>
  <si>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</si>
  <si>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</si>
  <si>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</si>
  <si>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</si>
  <si>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</si>
  <si>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</si>
  <si>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</si>
  <si>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</si>
  <si>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</si>
  <si>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</si>
  <si>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</si>
  <si>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</si>
  <si>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</si>
  <si>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</si>
  <si>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</si>
  <si>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</si>
  <si>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</si>
  <si>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</si>
  <si>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</si>
  <si>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</si>
  <si>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</si>
  <si>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</si>
  <si>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</si>
  <si>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</si>
  <si>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</si>
  <si>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</si>
  <si>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</si>
  <si>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</si>
  <si>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</si>
  <si>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</si>
  <si>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</si>
  <si>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Ulm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</si>
  <si>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</si>
  <si>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</si>
  <si>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</si>
  <si>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</si>
  <si>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</si>
  <si>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</si>
  <si>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</si>
  <si>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</si>
  <si>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</si>
  <si>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</si>
  <si>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</si>
  <si>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</si>
  <si>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</si>
  <si>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</si>
  <si>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</si>
  <si>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</si>
  <si>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</si>
  <si>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</si>
  <si>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</si>
  <si>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</si>
  <si>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</si>
  <si>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</si>
  <si>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</si>
  <si>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</si>
  <si>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</si>
  <si>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</si>
  <si>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</si>
  <si>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</si>
  <si>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</si>
  <si>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</si>
  <si>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</si>
  <si>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</si>
  <si>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</si>
  <si>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</si>
  <si>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</si>
  <si>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</si>
  <si>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</si>
  <si>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</si>
  <si>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</si>
  <si>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</si>
  <si>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</si>
  <si>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</si>
  <si>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</si>
  <si>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</si>
  <si>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</si>
  <si>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</si>
  <si>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Ulm (684);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</si>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</sst>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{D3F672CA-DEAA-4DF0-95EE-7C3B78F4C29B}</c15:txfldGUID>
                      <c15:f>Daten_Diagramme!$D$6</c15:f>
                      <c15:dlblFieldTableCache>
                        <c:ptCount val="1"/>
                        <c:pt idx="0">
                          <c:v>1.1</c:v>
                        </c:pt>
                      </c15:dlblFieldTableCache>
                    </c15:dlblFTEntry>
                  </c15:dlblFieldTable>
                  <c15:showDataLabelsRange val="0"/>
                </c:ext>
                <c:ext xmlns:c16="http://schemas.microsoft.com/office/drawing/2014/chart" uri="{C3380CC4-5D6E-409C-BE32-E72D297353CC}">
                  <c16:uniqueId val="{00000000-89A5-4E5A-9A36-5102F3E7A174}"/>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{E01B7023-610C-46E6-A8AF-3AAD113996CD}</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89A5-4E5A-9A36-5102F3E7A174}"/>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{B87A70B4-5D46-45E7-A4E5-1CFCCDB920E7}</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9A5-4E5A-9A36-5102F3E7A17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{CE1ED3A4-BD05-4216-B50D-60248489B392}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9A5-4E5A-9A36-5102F3E7A17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1.1147018088722878</c:v>
                </c:pt>
                <c:pt idx="1">
                  <c:v>0.77822269034374059</c:v>
                </c:pt>
                <c:pt idx="2">
                  <c:v>1.1186464311118853</c:v>
                </c:pt>
                <c:pt idx="3">
                  <c:v>1.0875687030768</c:v>
                </c:pt>
              </c:numCache>
            </c:numRef>
          </c:val>
          <c:extLst>
            <c:ext xmlns:c16="http://schemas.microsoft.com/office/drawing/2014/chart" uri="{C3380CC4-5D6E-409C-BE32-E72D297353CC}">
              <c16:uniqueId val="{00000004-89A5-4E5A-9A36-5102F3E7A17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{1937C33E-F238-4B68-8021-BA4B78C8A10A}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9A5-4E5A-9A36-5102F3E7A17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{6DF9D85F-81DB-4F0F-82D0-422AF6F99CB7}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9A5-4E5A-9A36-5102F3E7A17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{D8D1DE5C-AFFD-4816-9BFB-7BA2996DA441}</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9A5-4E5A-9A36-5102F3E7A17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{11656090-DD16-476F-A6C0-312B7862B3BC}</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9A5-4E5A-9A36-5102F3E7A17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9A5-4E5A-9A36-5102F3E7A17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9A5-4E5A-9A36-5102F3E7A17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{34DB4013-E115-4B59-A8CD-D3EB0D76BCEF}</c15:txfldGUID>
                      <c15:f>Daten_Diagramme!$E$6</c15:f>
                      <c15:dlblFieldTableCache>
                        <c:ptCount val="1"/>
                        <c:pt idx="0">
                          <c:v>-1.1</c:v>
                        </c:pt>
                      </c15:dlblFieldTableCache>
                    </c15:dlblFTEntry>
                  </c15:dlblFieldTable>
                  <c15:showDataLabelsRange val="0"/>
                </c:ext>
                <c:ext xmlns:c16="http://schemas.microsoft.com/office/drawing/2014/chart" uri="{C3380CC4-5D6E-409C-BE32-E72D297353CC}">
                  <c16:uniqueId val="{00000000-AC2E-47C3-8C0C-DC0694FB8808}"/>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{0001A583-49E6-4C0D-B8E9-96CCDF709CCD}</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AC2E-47C3-8C0C-DC0694FB8808}"/>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{F06782FC-021D-4DD2-A8C9-DD33A009BBB8}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C2E-47C3-8C0C-DC0694FB8808}"/>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{D421E360-51CD-45E4-AB7E-F1D3709B8E93}</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C2E-47C3-8C0C-DC0694FB880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-1.0723775781348854</c:v>
                </c:pt>
                <c:pt idx="1">
                  <c:v>-2.6975865719528453</c:v>
                </c:pt>
                <c:pt idx="2">
                  <c:v>-2.7637010795899166</c:v>
                </c:pt>
                <c:pt idx="3">
                  <c:v>-2.8655893304673015</c:v>
                </c:pt>
              </c:numCache>
            </c:numRef>
          </c:val>
          <c:extLst>
            <c:ext xmlns:c16="http://schemas.microsoft.com/office/drawing/2014/chart" uri="{C3380CC4-5D6E-409C-BE32-E72D297353CC}">
              <c16:uniqueId val="{00000004-AC2E-47C3-8C0C-DC0694FB8808}"/>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{3E9B0503-9FD7-493D-A38D-92B20DE4A2F7}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C2E-47C3-8C0C-DC0694FB8808}"/>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{2B077360-D5EB-44C4-B6ED-34C7078D20C3}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C2E-47C3-8C0C-DC0694FB8808}"/>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{C4EF1FD3-6FAF-45FD-92D0-FC0F5BBB81FA}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C2E-47C3-8C0C-DC0694FB8808}"/>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{3B64CCE4-AEE2-4230-B5F7-9E2B6FB57628}</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C2E-47C3-8C0C-DC0694FB880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C2E-47C3-8C0C-DC0694FB8808}"/>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C2E-47C3-8C0C-DC0694FB8808}"/>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{940902C0-9192-4EAF-BF13-42AB7C9DDBB7}</c15:txfldGUID>
                      <c15:f>Daten_Diagramme!$D$14</c15:f>
                      <c15:dlblFieldTableCache>
                        <c:ptCount val="1"/>
                        <c:pt idx="0">
                          <c:v>1.1</c:v>
                        </c:pt>
                      </c15:dlblFieldTableCache>
                    </c15:dlblFTEntry>
                  </c15:dlblFieldTable>
                  <c15:showDataLabelsRange val="0"/>
                </c:ext>
                <c:ext xmlns:c16="http://schemas.microsoft.com/office/drawing/2014/chart" uri="{C3380CC4-5D6E-409C-BE32-E72D297353CC}">
                  <c16:uniqueId val="{00000000-9D8C-45AD-BD3D-4D480207FB3B}"/>
                </c:ext>
              </c:extLst>
            </c:dLbl>
            <c:dLbl>
              <c:idx val="1"/>
              <c:tx>
                <c:strRef>
                  <c:f>Daten_Diagramme!$D$15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{14883E0B-5128-4D5C-8E2B-41FE3EFC2684}</c15:txfldGUID>
                      <c15:f>Daten_Diagramme!$D$15</c15:f>
                      <c15:dlblFieldTableCache>
                        <c:ptCount val="1"/>
                        <c:pt idx="0">
                          <c:v>1.7</c:v>
                        </c:pt>
                      </c15:dlblFieldTableCache>
                    </c15:dlblFTEntry>
                  </c15:dlblFieldTable>
                  <c15:showDataLabelsRange val="0"/>
                </c:ext>
                <c:ext xmlns:c16="http://schemas.microsoft.com/office/drawing/2014/chart" uri="{C3380CC4-5D6E-409C-BE32-E72D297353CC}">
                  <c16:uniqueId val="{00000001-9D8C-45AD-BD3D-4D480207FB3B}"/>
                </c:ext>
              </c:extLst>
            </c:dLbl>
            <c:dLbl>
              <c:idx val="2"/>
              <c:tx>
                <c:strRef>
                  <c:f>Daten_Diagramme!$D$16</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{B7C1E7E5-BDE5-4832-AE2F-E2E1EBEC084C}</c15:txfldGUID>
                      <c15:f>Daten_Diagramme!$D$16</c15:f>
                      <c15:dlblFieldTableCache>
                        <c:ptCount val="1"/>
                        <c:pt idx="0">
                          <c:v>3.0</c:v>
                        </c:pt>
                      </c15:dlblFieldTableCache>
                    </c15:dlblFTEntry>
                  </c15:dlblFieldTable>
                  <c15:showDataLabelsRange val="0"/>
                </c:ext>
                <c:ext xmlns:c16="http://schemas.microsoft.com/office/drawing/2014/chart" uri="{C3380CC4-5D6E-409C-BE32-E72D297353CC}">
                  <c16:uniqueId val="{00000002-9D8C-45AD-BD3D-4D480207FB3B}"/>
                </c:ext>
              </c:extLst>
            </c:dLbl>
            <c:dLbl>
              <c:idx val="3"/>
              <c:tx>
                <c:strRef>
                  <c:f>Daten_Diagramme!$D$17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{8C61E9BD-A72F-4BCD-A341-7E70DEF2FD03}</c15:txfldGUID>
                      <c15:f>Daten_Diagramme!$D$17</c15:f>
                      <c15:dlblFieldTableCache>
                        <c:ptCount val="1"/>
                        <c:pt idx="0">
                          <c:v>0.3</c:v>
                        </c:pt>
                      </c15:dlblFieldTableCache>
                    </c15:dlblFTEntry>
                  </c15:dlblFieldTable>
                  <c15:showDataLabelsRange val="0"/>
                </c:ext>
                <c:ext xmlns:c16="http://schemas.microsoft.com/office/drawing/2014/chart" uri="{C3380CC4-5D6E-409C-BE32-E72D297353CC}">
                  <c16:uniqueId val="{00000003-9D8C-45AD-BD3D-4D480207FB3B}"/>
                </c:ext>
              </c:extLst>
            </c:dLbl>
            <c:dLbl>
              <c:idx val="4"/>
              <c:tx>
                <c:strRef>
                  <c:f>Daten_Diagramme!$D$18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{7AEC1214-3C05-435E-9FFB-4B5922DECAF6}</c15:txfldGUID>
                      <c15:f>Daten_Diagramme!$D$18</c15:f>
                      <c15:dlblFieldTableCache>
                        <c:ptCount val="1"/>
                        <c:pt idx="0">
                          <c:v>1.3</c:v>
                        </c:pt>
                      </c15:dlblFieldTableCache>
                    </c15:dlblFTEntry>
                  </c15:dlblFieldTable>
                  <c15:showDataLabelsRange val="0"/>
                </c:ext>
                <c:ext xmlns:c16="http://schemas.microsoft.com/office/drawing/2014/chart" uri="{C3380CC4-5D6E-409C-BE32-E72D297353CC}">
                  <c16:uniqueId val="{00000004-9D8C-45AD-BD3D-4D480207FB3B}"/>
                </c:ext>
              </c:extLst>
            </c:dLbl>
            <c:dLbl>
              <c:idx val="5"/>
              <c:tx>
                <c:strRef>
                  <c:f>Daten_Diagramme!$D$19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{0AF8C599-9C41-4FB4-832D-D07F825E229E}</c15:txfldGUID>
                      <c15:f>Daten_Diagramme!$D$19</c15:f>
                      <c15:dlblFieldTableCache>
                        <c:ptCount val="1"/>
                        <c:pt idx="0">
                          <c:v>0.1</c:v>
                        </c:pt>
                      </c15:dlblFieldTableCache>
                    </c15:dlblFTEntry>
                  </c15:dlblFieldTable>
                  <c15:showDataLabelsRange val="0"/>
                </c:ext>
                <c:ext xmlns:c16="http://schemas.microsoft.com/office/drawing/2014/chart" uri="{C3380CC4-5D6E-409C-BE32-E72D297353CC}">
                  <c16:uniqueId val="{00000005-9D8C-45AD-BD3D-4D480207FB3B}"/>
                </c:ext>
              </c:extLst>
            </c:dLbl>
            <c:dLbl>
              <c:idx val="6"/>
              <c:tx>
                <c:strRef>
                  <c:f>Daten_Diagramme!$D$20</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{FECB597F-3D23-48ED-BDAF-FC25034CA2EE}</c15:txfldGUID>
                      <c15:f>Daten_Diagramme!$D$20</c15:f>
                      <c15:dlblFieldTableCache>
                        <c:ptCount val="1"/>
                        <c:pt idx="0">
                          <c:v>0.2</c:v>
                        </c:pt>
                      </c15:dlblFieldTableCache>
                    </c15:dlblFTEntry>
                  </c15:dlblFieldTable>
                  <c15:showDataLabelsRange val="0"/>
                </c:ext>
                <c:ext xmlns:c16="http://schemas.microsoft.com/office/drawing/2014/chart" uri="{C3380CC4-5D6E-409C-BE32-E72D297353CC}">
                  <c16:uniqueId val="{00000006-9D8C-45AD-BD3D-4D480207FB3B}"/>
                </c:ext>
              </c:extLst>
            </c:dLbl>
            <c:dLbl>
              <c:idx val="7"/>
              <c:tx>
                <c:strRef>
                  <c:f>Daten_Diagramme!$D$21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{7C5F2AC8-80A8-4457-B919-B2F067B0329D}</c15:txfldGUID>
                      <c15:f>Daten_Diagramme!$D$21</c15:f>
                      <c15:dlblFieldTableCache>
                        <c:ptCount val="1"/>
                        <c:pt idx="0">
                          <c:v>0.8</c:v>
                        </c:pt>
                      </c15:dlblFieldTableCache>
                    </c15:dlblFTEntry>
                  </c15:dlblFieldTable>
                  <c15:showDataLabelsRange val="0"/>
                </c:ext>
                <c:ext xmlns:c16="http://schemas.microsoft.com/office/drawing/2014/chart" uri="{C3380CC4-5D6E-409C-BE32-E72D297353CC}">
                  <c16:uniqueId val="{00000007-9D8C-45AD-BD3D-4D480207FB3B}"/>
                </c:ext>
              </c:extLst>
            </c:dLbl>
            <c:dLbl>
              <c:idx val="8"/>
              <c:tx>
                <c:strRef>
                  <c:f>Daten_Diagramme!$D$22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{43115365-55D2-47E2-9D85-63777E718181}</c15:txfldGUID>
                      <c15:f>Daten_Diagramme!$D$22</c15:f>
                      <c15:dlblFieldTableCache>
                        <c:ptCount val="1"/>
                        <c:pt idx="0">
                          <c:v>0.9</c:v>
                        </c:pt>
                      </c15:dlblFieldTableCache>
                    </c15:dlblFTEntry>
                  </c15:dlblFieldTable>
                  <c15:showDataLabelsRange val="0"/>
                </c:ext>
                <c:ext xmlns:c16="http://schemas.microsoft.com/office/drawing/2014/chart" uri="{C3380CC4-5D6E-409C-BE32-E72D297353CC}">
                  <c16:uniqueId val="{00000008-9D8C-45AD-BD3D-4D480207FB3B}"/>
                </c:ext>
              </c:extLst>
            </c:dLbl>
            <c:dLbl>
              <c:idx val="9"/>
              <c:tx>
                <c:strRef>
                  <c:f>Daten_Diagramme!$D$23</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{39467D3B-5102-48B4-8550-A3ADF1EF9FED}</c15:txfldGUID>
                      <c15:f>Daten_Diagramme!$D$23</c15:f>
                      <c15:dlblFieldTableCache>
                        <c:ptCount val="1"/>
                        <c:pt idx="0">
                          <c:v>3.2</c:v>
                        </c:pt>
                      </c15:dlblFieldTableCache>
                    </c15:dlblFTEntry>
                  </c15:dlblFieldTable>
                  <c15:showDataLabelsRange val="0"/>
                </c:ext>
                <c:ext xmlns:c16="http://schemas.microsoft.com/office/drawing/2014/chart" uri="{C3380CC4-5D6E-409C-BE32-E72D297353CC}">
                  <c16:uniqueId val="{00000009-9D8C-45AD-BD3D-4D480207FB3B}"/>
                </c:ext>
              </c:extLst>
            </c:dLbl>
            <c:dLbl>
              <c:idx val="10"/>
              <c:tx>
                <c:strRef>
                  <c:f>Daten_Diagramme!$D$24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{62574F76-79FF-4A34-80DE-48CEAD81C0EB}</c15:txfldGUID>
                      <c15:f>Daten_Diagramme!$D$24</c15:f>
                      <c15:dlblFieldTableCache>
                        <c:ptCount val="1"/>
                        <c:pt idx="0">
                          <c:v>3.6</c:v>
                        </c:pt>
                      </c15:dlblFieldTableCache>
                    </c15:dlblFTEntry>
                  </c15:dlblFieldTable>
                  <c15:showDataLabelsRange val="0"/>
                </c:ext>
                <c:ext xmlns:c16="http://schemas.microsoft.com/office/drawing/2014/chart" uri="{C3380CC4-5D6E-409C-BE32-E72D297353CC}">
                  <c16:uniqueId val="{0000000A-9D8C-45AD-BD3D-4D480207FB3B}"/>
                </c:ext>
              </c:extLst>
            </c:dLbl>
            <c:dLbl>
              <c:idx val="11"/>
              <c:tx>
                <c:strRef>
                  <c:f>Daten_Diagramme!$D$25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{E57F9264-2BC0-4F52-9350-A8709EC5B52B}</c15:txfldGUID>
                      <c15:f>Daten_Diagramme!$D$25</c15:f>
                      <c15:dlblFieldTableCache>
                        <c:ptCount val="1"/>
                        <c:pt idx="0">
                          <c:v>3.2</c:v>
                        </c:pt>
                      </c15:dlblFieldTableCache>
                    </c15:dlblFTEntry>
                  </c15:dlblFieldTable>
                  <c15:showDataLabelsRange val="0"/>
                </c:ext>
                <c:ext xmlns:c16="http://schemas.microsoft.com/office/drawing/2014/chart" uri="{C3380CC4-5D6E-409C-BE32-E72D297353CC}">
                  <c16:uniqueId val="{0000000B-9D8C-45AD-BD3D-4D480207FB3B}"/>
                </c:ext>
              </c:extLst>
            </c:dLbl>
            <c:dLbl>
              <c:idx val="12"/>
              <c:tx>
                <c:strRef>
                  <c:f>Daten_Diagramme!$D$26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{A8182F11-B96C-4F6E-AC36-B778DD2A0628}</c15:txfldGUID>
                      <c15:f>Daten_Diagramme!$D$26</c15:f>
                      <c15:dlblFieldTableCache>
                        <c:ptCount val="1"/>
                        <c:pt idx="0">
                          <c:v>-0.5</c:v>
                        </c:pt>
                      </c15:dlblFieldTableCache>
                    </c15:dlblFTEntry>
                  </c15:dlblFieldTable>
                  <c15:showDataLabelsRange val="0"/>
                </c:ext>
                <c:ext xmlns:c16="http://schemas.microsoft.com/office/drawing/2014/chart" uri="{C3380CC4-5D6E-409C-BE32-E72D297353CC}">
                  <c16:uniqueId val="{0000000C-9D8C-45AD-BD3D-4D480207FB3B}"/>
                </c:ext>
              </c:extLst>
            </c:dLbl>
            <c:dLbl>
              <c:idx val="13"/>
              <c:tx>
                <c:strRef>
                  <c:f>Daten_Diagramme!$D$27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{9AA01B30-1691-4D38-86EA-3A066D6774F1}</c15:txfldGUID>
                      <c15:f>Daten_Diagramme!$D$27</c15:f>
                      <c15:dlblFieldTableCache>
                        <c:ptCount val="1"/>
                        <c:pt idx="0">
                          <c:v>3.7</c:v>
                        </c:pt>
                      </c15:dlblFieldTableCache>
                    </c15:dlblFTEntry>
                  </c15:dlblFieldTable>
                  <c15:showDataLabelsRange val="0"/>
                </c:ext>
                <c:ext xmlns:c16="http://schemas.microsoft.com/office/drawing/2014/chart" uri="{C3380CC4-5D6E-409C-BE32-E72D297353CC}">
                  <c16:uniqueId val="{0000000D-9D8C-45AD-BD3D-4D480207FB3B}"/>
                </c:ext>
              </c:extLst>
            </c:dLbl>
            <c:dLbl>
              <c:idx val="14"/>
              <c:tx>
                <c:strRef>
                  <c:f>Daten_Diagramme!$D$28</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{37D117CC-D914-4D8E-84E8-9B9F0107FAA7}</c15:txfldGUID>
                      <c15:f>Daten_Diagramme!$D$28</c15:f>
                      <c15:dlblFieldTableCache>
                        <c:ptCount val="1"/>
                        <c:pt idx="0">
                          <c:v>7.4</c:v>
                        </c:pt>
                      </c15:dlblFieldTableCache>
                    </c15:dlblFTEntry>
                  </c15:dlblFieldTable>
                  <c15:showDataLabelsRange val="0"/>
                </c:ext>
                <c:ext xmlns:c16="http://schemas.microsoft.com/office/drawing/2014/chart" uri="{C3380CC4-5D6E-409C-BE32-E72D297353CC}">
                  <c16:uniqueId val="{0000000E-9D8C-45AD-BD3D-4D480207FB3B}"/>
                </c:ext>
              </c:extLst>
            </c:dLbl>
            <c:dLbl>
              <c:idx val="15"/>
              <c:tx>
                <c:strRef>
                  <c:f>Daten_Diagramme!$D$29</c:f>
                  <c:strCache>
                    <c:ptCount val="1"/>
                    <c:pt idx="0">
                      <c:v>-14.5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{05F240F6-087E-4F18-B960-B8A6DCB9B628}</c15:txfldGUID>
                      <c15:f>Daten_Diagramme!$D$29</c15:f>
                      <c15:dlblFieldTableCache>
                        <c:ptCount val="1"/>
                        <c:pt idx="0">
                          <c:v>-14.5</c:v>
                        </c:pt>
                      </c15:dlblFieldTableCache>
                    </c15:dlblFTEntry>
                  </c15:dlblFieldTable>
                  <c15:showDataLabelsRange val="0"/>
                </c:ext>
                <c:ext xmlns:c16="http://schemas.microsoft.com/office/drawing/2014/chart" uri="{C3380CC4-5D6E-409C-BE32-E72D297353CC}">
                  <c16:uniqueId val="{0000000F-9D8C-45AD-BD3D-4D480207FB3B}"/>
                </c:ext>
              </c:extLst>
            </c:dLbl>
            <c:dLbl>
              <c:idx val="16"/>
              <c:tx>
                <c:strRef>
                  <c:f>Daten_Diagramme!$D$30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{7332330D-3CB9-4D42-9993-4B342D47818B}</c15:txfldGUID>
                      <c15:f>Daten_Diagramme!$D$30</c15:f>
                      <c15:dlblFieldTableCache>
                        <c:ptCount val="1"/>
                        <c:pt idx="0">
                          <c:v>2.4</c:v>
                        </c:pt>
                      </c15:dlblFieldTableCache>
                    </c15:dlblFTEntry>
                  </c15:dlblFieldTable>
                  <c15:showDataLabelsRange val="0"/>
                </c:ext>
                <c:ext xmlns:c16="http://schemas.microsoft.com/office/drawing/2014/chart" uri="{C3380CC4-5D6E-409C-BE32-E72D297353CC}">
                  <c16:uniqueId val="{00000010-9D8C-45AD-BD3D-4D480207FB3B}"/>
                </c:ext>
              </c:extLst>
            </c:dLbl>
            <c:dLbl>
              <c:idx val="17"/>
              <c:tx>
                <c:strRef>
                  <c:f>Daten_Diagramme!$D$31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{D9C122D5-EA6F-49CB-B927-000623E88F84}</c15:txfldGUID>
                      <c15:f>Daten_Diagramme!$D$31</c15:f>
                      <c15:dlblFieldTableCache>
                        <c:ptCount val="1"/>
                        <c:pt idx="0">
                          <c:v>2.1</c:v>
                        </c:pt>
                      </c15:dlblFieldTableCache>
                    </c15:dlblFTEntry>
                  </c15:dlblFieldTable>
                  <c15:showDataLabelsRange val="0"/>
                </c:ext>
                <c:ext xmlns:c16="http://schemas.microsoft.com/office/drawing/2014/chart" uri="{C3380CC4-5D6E-409C-BE32-E72D297353CC}">
                  <c16:uniqueId val="{00000011-9D8C-45AD-BD3D-4D480207FB3B}"/>
                </c:ext>
              </c:extLst>
            </c:dLbl>
            <c:dLbl>
              <c:idx val="18"/>
              <c:tx>
                <c:strRef>
                  <c:f>Daten_Diagramme!$D$32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{85AB99FE-8E95-4D92-9B47-5B69B0CDD763}</c15:txfldGUID>
                      <c15:f>Daten_Diagramme!$D$32</c15:f>
                      <c15:dlblFieldTableCache>
                        <c:ptCount val="1"/>
                        <c:pt idx="0">
                          <c:v>1.2</c:v>
                        </c:pt>
                      </c15:dlblFieldTableCache>
                    </c15:dlblFTEntry>
                  </c15:dlblFieldTable>
                  <c15:showDataLabelsRange val="0"/>
                </c:ext>
                <c:ext xmlns:c16="http://schemas.microsoft.com/office/drawing/2014/chart" uri="{C3380CC4-5D6E-409C-BE32-E72D297353CC}">
                  <c16:uniqueId val="{00000012-9D8C-45AD-BD3D-4D480207FB3B}"/>
                </c:ext>
              </c:extLst>
            </c:dLbl>
            <c:dLbl>
              <c:idx val="19"/>
              <c:tx>
                <c:strRef>
                  <c:f>Daten_Diagramme!$D$33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{800658DE-24BA-40CA-A69D-4892270BCAAC}</c15:txfldGUID>
                      <c15:f>Daten_Diagramme!$D$33</c15:f>
                      <c15:dlblFieldTableCache>
                        <c:ptCount val="1"/>
                        <c:pt idx="0">
                          <c:v>3.0</c:v>
                        </c:pt>
                      </c15:dlblFieldTableCache>
                    </c15:dlblFTEntry>
                  </c15:dlblFieldTable>
                  <c15:showDataLabelsRange val="0"/>
                </c:ext>
                <c:ext xmlns:c16="http://schemas.microsoft.com/office/drawing/2014/chart" uri="{C3380CC4-5D6E-409C-BE32-E72D297353CC}">
                  <c16:uniqueId val="{00000013-9D8C-45AD-BD3D-4D480207FB3B}"/>
                </c:ext>
              </c:extLst>
            </c:dLbl>
            <c:dLbl>
              <c:idx val="20"/>
              <c:tx>
                <c:strRef>
                  <c:f>Daten_Diagramme!$D$34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{AFA4E765-A8B2-46E1-BC48-5A915B0FC634}</c15:txfldGUID>
                      <c15:f>Daten_Diagramme!$D$34</c15:f>
                      <c15:dlblFieldTableCache>
                        <c:ptCount val="1"/>
                        <c:pt idx="0">
                          <c:v>2.1</c:v>
                        </c:pt>
                      </c15:dlblFieldTableCache>
                    </c15:dlblFTEntry>
                  </c15:dlblFieldTable>
                  <c15:showDataLabelsRange val="0"/>
                </c:ext>
                <c:ext xmlns:c16="http://schemas.microsoft.com/office/drawing/2014/chart" uri="{C3380CC4-5D6E-409C-BE32-E72D297353CC}">
                  <c16:uniqueId val="{00000014-9D8C-45AD-BD3D-4D480207FB3B}"/>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{10C1F3CC-FD18-4F20-B5BB-9A090166599E}</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9D8C-45AD-BD3D-4D480207FB3B}"/>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{FCAC21FA-CF31-4A86-A092-F3DA7DA73376}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D8C-45AD-BD3D-4D480207FB3B}"/>
                </c:ext>
              </c:extLst>
            </c:dLbl>
            <c:dLbl>
              <c:idx val="23"/>
              <c:tx>
                <c:strRef>
                  <c:f>Daten_Diagramme!$D$37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{15A9C36D-20D5-46EE-A3DC-0F225AE94451}</c15:txfldGUID>
                      <c15:f>Daten_Diagramme!$D$37</c15:f>
                      <c15:dlblFieldTableCache>
                        <c:ptCount val="1"/>
                        <c:pt idx="0">
                          <c:v>1.7</c:v>
                        </c:pt>
                      </c15:dlblFieldTableCache>
                    </c15:dlblFTEntry>
                  </c15:dlblFieldTable>
                  <c15:showDataLabelsRange val="0"/>
                </c:ext>
                <c:ext xmlns:c16="http://schemas.microsoft.com/office/drawing/2014/chart" uri="{C3380CC4-5D6E-409C-BE32-E72D297353CC}">
                  <c16:uniqueId val="{00000017-9D8C-45AD-BD3D-4D480207FB3B}"/>
                </c:ext>
              </c:extLst>
            </c:dLbl>
            <c:dLbl>
              <c:idx val="24"/>
              <c:layout>
                <c:manualLayout>
                  <c:x val="4.7769028871392123E-3"/>
                  <c:y val="-4.6876052205785108E-5"/>
                </c:manualLayout>
              </c:layout>
              <c:tx>
                <c:strRef>
                  <c:f>Daten_Diagramme!$D$38</c:f>
                  <c:strCache>
                    <c:ptCount val="1"/>
                    <c:pt idx="0">
                      <c:v>0.5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{DB91265C-08FE-41B9-B241-A7501A9A9E37}</c15:txfldGUID>
                      <c15:f>Daten_Diagramme!$D$38</c15:f>
                      <c15:dlblFieldTableCache>
                        <c:ptCount val="1"/>
                        <c:pt idx="0">
                          <c:v>0.5</c:v>
                        </c:pt>
                      </c15:dlblFieldTableCache>
                    </c15:dlblFTEntry>
                  </c15:dlblFieldTable>
                  <c15:showDataLabelsRange val="0"/>
                </c:ext>
                <c:ext xmlns:c16="http://schemas.microsoft.com/office/drawing/2014/chart" uri="{C3380CC4-5D6E-409C-BE32-E72D297353CC}">
                  <c16:uniqueId val="{00000018-9D8C-45AD-BD3D-4D480207FB3B}"/>
                </c:ext>
              </c:extLst>
            </c:dLbl>
            <c:dLbl>
              <c:idx val="25"/>
              <c:tx>
                <c:strRef>
                  <c:f>Daten_Diagramme!$D$39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{A9B28506-6603-43F0-BA15-29B7D09A89A7}</c15:txfldGUID>
                      <c15:f>Daten_Diagramme!$D$39</c15:f>
                      <c15:dlblFieldTableCache>
                        <c:ptCount val="1"/>
                        <c:pt idx="0">
                          <c:v>1.6</c:v>
                        </c:pt>
                      </c15:dlblFieldTableCache>
                    </c15:dlblFTEntry>
                  </c15:dlblFieldTable>
                  <c15:showDataLabelsRange val="0"/>
                </c:ext>
                <c:ext xmlns:c16="http://schemas.microsoft.com/office/drawing/2014/chart" uri="{C3380CC4-5D6E-409C-BE32-E72D297353CC}">
                  <c16:uniqueId val="{00000019-9D8C-45AD-BD3D-4D480207FB3B}"/>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{21636362-B65A-4B10-A725-C86901DB9FEC}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D8C-45AD-BD3D-4D480207FB3B}"/>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{21E2A965-C019-4DD2-85D4-AF50A69137C7}</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D8C-45AD-BD3D-4D480207FB3B}"/>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{8B4E495C-51FA-4D63-8A89-685EED7FBF81}</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D8C-45AD-BD3D-4D480207FB3B}"/>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{CE650441-E9B5-4F1D-93A8-9C99EE7C44BE}</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D8C-45AD-BD3D-4D480207FB3B}"/>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{400A4503-B7BD-4655-8506-FEBB0284351E}</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D8C-45AD-BD3D-4D480207FB3B}"/>
                </c:ext>
              </c:extLst>
            </c:dLbl>
            <c:dLbl>
              <c:idx val="31"/>
              <c:tx>
                <c:strRef>
                  <c:f>Daten_Diagramme!$D$45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{6422BD67-67D1-476D-8008-DCBCD82E3090}</c15:txfldGUID>
                      <c15:f>Daten_Diagramme!$D$45</c15:f>
                      <c15:dlblFieldTableCache>
                        <c:ptCount val="1"/>
                        <c:pt idx="0">
                          <c:v>1.6</c:v>
                        </c:pt>
                      </c15:dlblFieldTableCache>
                    </c15:dlblFTEntry>
                  </c15:dlblFieldTable>
                  <c15:showDataLabelsRange val="0"/>
                </c:ext>
                <c:ext xmlns:c16="http://schemas.microsoft.com/office/drawing/2014/chart" uri="{C3380CC4-5D6E-409C-BE32-E72D297353CC}">
                  <c16:uniqueId val="{0000001F-9D8C-45AD-BD3D-4D480207FB3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1.1147018088722878</c:v>
                </c:pt>
                <c:pt idx="1">
                  <c:v>1.6583747927031509</c:v>
                </c:pt>
                <c:pt idx="2">
                  <c:v>2.9599100786811539</c:v>
                </c:pt>
                <c:pt idx="3">
                  <c:v>0.33864444769283242</c:v>
                </c:pt>
                <c:pt idx="4">
                  <c:v>1.2580491295015501</c:v>
                </c:pt>
                <c:pt idx="5">
                  <c:v>8.5493945632829679E-2</c:v>
                </c:pt>
                <c:pt idx="6">
                  <c:v>0.22483137646764925</c:v>
                </c:pt>
                <c:pt idx="7">
                  <c:v>0.84381827770662243</c:v>
                </c:pt>
                <c:pt idx="8">
                  <c:v>0.86898642902044887</c:v>
                </c:pt>
                <c:pt idx="9">
                  <c:v>3.2125902321649216</c:v>
                </c:pt>
                <c:pt idx="10">
                  <c:v>3.5535920092201305</c:v>
                </c:pt>
                <c:pt idx="11">
                  <c:v>3.1908415540129096</c:v>
                </c:pt>
                <c:pt idx="12">
                  <c:v>-0.48869883934025654</c:v>
                </c:pt>
                <c:pt idx="13">
                  <c:v>3.7292121619351586</c:v>
                </c:pt>
                <c:pt idx="14">
                  <c:v>7.3976915005246591</c:v>
                </c:pt>
                <c:pt idx="15">
                  <c:v>-14.470480827754109</c:v>
                </c:pt>
                <c:pt idx="16">
                  <c:v>2.3958333333333335</c:v>
                </c:pt>
                <c:pt idx="17">
                  <c:v>2.0744002781318809</c:v>
                </c:pt>
                <c:pt idx="18">
                  <c:v>1.1512388966806919</c:v>
                </c:pt>
                <c:pt idx="19">
                  <c:v>3.0040832199105578</c:v>
                </c:pt>
                <c:pt idx="20">
                  <c:v>2.0616708497669416</c:v>
                </c:pt>
                <c:pt idx="21">
                  <c:v>0</c:v>
                </c:pt>
                <c:pt idx="23">
                  <c:v>1.6583747927031509</c:v>
                </c:pt>
                <c:pt idx="24">
                  <c:v>0.47840545117000227</c:v>
                </c:pt>
                <c:pt idx="25">
                  <c:v>1.5586676161088693</c:v>
                </c:pt>
              </c:numCache>
            </c:numRef>
          </c:val>
          <c:extLst>
            <c:ext xmlns:c16="http://schemas.microsoft.com/office/drawing/2014/chart" uri="{C3380CC4-5D6E-409C-BE32-E72D297353CC}">
              <c16:uniqueId val="{00000020-9D8C-45AD-BD3D-4D480207FB3B}"/>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{1309F862-7FBC-4DC1-9D6E-07E7F309E46A}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D8C-45AD-BD3D-4D480207FB3B}"/>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{4AD24F41-D324-429F-B9A4-9FE704766A44}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D8C-45AD-BD3D-4D480207FB3B}"/>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{22750803-465E-490A-9E5F-7664A3DBBAE3}</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D8C-45AD-BD3D-4D480207FB3B}"/>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{0D24EF12-9862-41B8-B4FF-A23DAE26F22C}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D8C-45AD-BD3D-4D480207FB3B}"/>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{CABF02F4-4726-408E-B640-E059BFE2A5DF}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D8C-45AD-BD3D-4D480207FB3B}"/>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{FB18FDEA-4C84-470B-B55D-82C35DD114EF}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D8C-45AD-BD3D-4D480207FB3B}"/>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{6A500838-0DAD-405D-8E09-A74007CD1A54}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D8C-45AD-BD3D-4D480207FB3B}"/>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{BD3209F6-37F5-4A7B-9309-45FDD9806267}</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D8C-45AD-BD3D-4D480207FB3B}"/>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{0E95C3E9-6560-4ABB-AA7D-54CEA42D1C33}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D8C-45AD-BD3D-4D480207FB3B}"/>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{42684012-4432-48DE-BC45-FBA178CCD249}</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D8C-45AD-BD3D-4D480207FB3B}"/>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{440CE75C-E7F5-43C0-BA96-9E29ED5FC62D}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D8C-45AD-BD3D-4D480207FB3B}"/>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{6B9DE713-2728-4ADD-A3FF-6C799282EA12}</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D8C-45AD-BD3D-4D480207FB3B}"/>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{9E892106-99D8-4824-8DEB-082C48F37310}</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D8C-45AD-BD3D-4D480207FB3B}"/>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{2E5414EC-253A-43EF-BA1D-9DEF1D0E084E}</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D8C-45AD-BD3D-4D480207FB3B}"/>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{6502B722-DF16-45AD-9CA2-9EBDE643CE40}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D8C-45AD-BD3D-4D480207FB3B}"/>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{CCBF80F9-7B42-41A5-8A9A-49E6087C9822}</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D8C-45AD-BD3D-4D480207FB3B}"/>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{173C9EED-093F-44FE-901E-6D34CFD431D4}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D8C-45AD-BD3D-4D480207FB3B}"/>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{2AFEA45A-D81B-4B00-932C-FF13414F7F20}</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D8C-45AD-BD3D-4D480207FB3B}"/>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{B7AC5857-E822-40A6-AFDB-0EBC77DD1557}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D8C-45AD-BD3D-4D480207FB3B}"/>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{9326F157-5188-492B-B72D-72F13F3193D4}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D8C-45AD-BD3D-4D480207FB3B}"/>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{577F6515-19BD-48CD-A4BF-94B4758C1CE7}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D8C-45AD-BD3D-4D480207FB3B}"/>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{C05E5DDD-28C4-4FCA-AD27-FE15342E4994}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D8C-45AD-BD3D-4D480207FB3B}"/>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{2527C168-2206-437E-B9F9-A30C591F5342}</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D8C-45AD-BD3D-4D480207FB3B}"/>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{8B95A442-C2A1-45C7-BE2D-457AE26C5217}</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D8C-45AD-BD3D-4D480207FB3B}"/>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{4905EF66-2581-4BCE-AB19-8F2F6A2FF85B}</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D8C-45AD-BD3D-4D480207FB3B}"/>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{93037A44-6CE0-4F5C-96E8-E17EF56B1FC3}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D8C-45AD-BD3D-4D480207FB3B}"/>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{DC01A557-3900-4B0E-88A0-FB8247F78BD1}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D8C-45AD-BD3D-4D480207FB3B}"/>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{F7A7586E-1279-4C33-90F9-02A0E14CB0DA}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D8C-45AD-BD3D-4D480207FB3B}"/>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{9606C280-DFF8-472E-88C2-48CD40967B16}</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D8C-45AD-BD3D-4D480207FB3B}"/>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{87EE60F5-A7B9-4A8C-911E-0EBF7892D641}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D8C-45AD-BD3D-4D480207FB3B}"/>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{711509F9-8FFA-48C3-9FDA-C14CC1F58AAC}</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D8C-45AD-BD3D-4D480207FB3B}"/>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{4F617A10-54A8-4650-8885-13A4DBE889BB}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D8C-45AD-BD3D-4D480207FB3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9D8C-45AD-BD3D-4D480207FB3B}"/>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9D8C-45AD-BD3D-4D480207FB3B}"/>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{39631E27-871D-4A51-88E8-2E8CC93EC080}</c15:txfldGUID>
                      <c15:f>Daten_Diagramme!$E$14</c15:f>
                      <c15:dlblFieldTableCache>
                        <c:ptCount val="1"/>
                        <c:pt idx="0">
                          <c:v>-1.1</c:v>
                        </c:pt>
                      </c15:dlblFieldTableCache>
                    </c15:dlblFTEntry>
                  </c15:dlblFieldTable>
                  <c15:showDataLabelsRange val="0"/>
                </c:ext>
                <c:ext xmlns:c16="http://schemas.microsoft.com/office/drawing/2014/chart" uri="{C3380CC4-5D6E-409C-BE32-E72D297353CC}">
                  <c16:uniqueId val="{00000000-9532-4513-9BA5-C0B32788FCF1}"/>
                </c:ext>
              </c:extLst>
            </c:dLbl>
            <c:dLbl>
              <c:idx val="1"/>
              <c:tx>
                <c:strRef>
                  <c:f>Daten_Diagramme!$E$15</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{0F51E143-A248-49AC-8C95-9C55B434DA68}</c15:txfldGUID>
                      <c15:f>Daten_Diagramme!$E$15</c15:f>
                      <c15:dlblFieldTableCache>
                        <c:ptCount val="1"/>
                        <c:pt idx="0">
                          <c:v>4.6</c:v>
                        </c:pt>
                      </c15:dlblFieldTableCache>
                    </c15:dlblFTEntry>
                  </c15:dlblFieldTable>
                  <c15:showDataLabelsRange val="0"/>
                </c:ext>
                <c:ext xmlns:c16="http://schemas.microsoft.com/office/drawing/2014/chart" uri="{C3380CC4-5D6E-409C-BE32-E72D297353CC}">
                  <c16:uniqueId val="{00000001-9532-4513-9BA5-C0B32788FCF1}"/>
                </c:ext>
              </c:extLst>
            </c:dLbl>
            <c:dLbl>
              <c:idx val="2"/>
              <c:tx>
                <c:strRef>
                  <c:f>Daten_Diagramme!$E$16</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{5F712F76-D6EF-4E50-BAEE-483C7352351E}</c15:txfldGUID>
                      <c15:f>Daten_Diagramme!$E$16</c15:f>
                      <c15:dlblFieldTableCache>
                        <c:ptCount val="1"/>
                        <c:pt idx="0">
                          <c:v>10.9</c:v>
                        </c:pt>
                      </c15:dlblFieldTableCache>
                    </c15:dlblFTEntry>
                  </c15:dlblFieldTable>
                  <c15:showDataLabelsRange val="0"/>
                </c:ext>
                <c:ext xmlns:c16="http://schemas.microsoft.com/office/drawing/2014/chart" uri="{C3380CC4-5D6E-409C-BE32-E72D297353CC}">
                  <c16:uniqueId val="{00000002-9532-4513-9BA5-C0B32788FCF1}"/>
                </c:ext>
              </c:extLst>
            </c:dLbl>
            <c:dLbl>
              <c:idx val="3"/>
              <c:tx>
                <c:strRef>
                  <c:f>Daten_Diagramme!$E$17</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{95E39D00-E024-496C-8AE7-E1BEF684529F}</c15:txfldGUID>
                      <c15:f>Daten_Diagramme!$E$17</c15:f>
                      <c15:dlblFieldTableCache>
                        <c:ptCount val="1"/>
                        <c:pt idx="0">
                          <c:v>-8.0</c:v>
                        </c:pt>
                      </c15:dlblFieldTableCache>
                    </c15:dlblFTEntry>
                  </c15:dlblFieldTable>
                  <c15:showDataLabelsRange val="0"/>
                </c:ext>
                <c:ext xmlns:c16="http://schemas.microsoft.com/office/drawing/2014/chart" uri="{C3380CC4-5D6E-409C-BE32-E72D297353CC}">
                  <c16:uniqueId val="{00000003-9532-4513-9BA5-C0B32788FCF1}"/>
                </c:ext>
              </c:extLst>
            </c:dLbl>
            <c:dLbl>
              <c:idx val="4"/>
              <c:tx>
                <c:strRef>
                  <c:f>Daten_Diagramme!$E$18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{16F9B379-8EC8-4B69-BAB0-29DA74138B14}</c15:txfldGUID>
                      <c15:f>Daten_Diagramme!$E$18</c15:f>
                      <c15:dlblFieldTableCache>
                        <c:ptCount val="1"/>
                        <c:pt idx="0">
                          <c:v>-3.3</c:v>
                        </c:pt>
                      </c15:dlblFieldTableCache>
                    </c15:dlblFTEntry>
                  </c15:dlblFieldTable>
                  <c15:showDataLabelsRange val="0"/>
                </c:ext>
                <c:ext xmlns:c16="http://schemas.microsoft.com/office/drawing/2014/chart" uri="{C3380CC4-5D6E-409C-BE32-E72D297353CC}">
                  <c16:uniqueId val="{00000004-9532-4513-9BA5-C0B32788FCF1}"/>
                </c:ext>
              </c:extLst>
            </c:dLbl>
            <c:dLbl>
              <c:idx val="5"/>
              <c:tx>
                <c:strRef>
                  <c:f>Daten_Diagramme!$E$19</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{939E7700-DD25-4710-B9FF-DEB9AE23F82B}</c15:txfldGUID>
                      <c15:f>Daten_Diagramme!$E$19</c15:f>
                      <c15:dlblFieldTableCache>
                        <c:ptCount val="1"/>
                        <c:pt idx="0">
                          <c:v>-9.5</c:v>
                        </c:pt>
                      </c15:dlblFieldTableCache>
                    </c15:dlblFTEntry>
                  </c15:dlblFieldTable>
                  <c15:showDataLabelsRange val="0"/>
                </c:ext>
                <c:ext xmlns:c16="http://schemas.microsoft.com/office/drawing/2014/chart" uri="{C3380CC4-5D6E-409C-BE32-E72D297353CC}">
                  <c16:uniqueId val="{00000005-9532-4513-9BA5-C0B32788FCF1}"/>
                </c:ext>
              </c:extLst>
            </c:dLbl>
            <c:dLbl>
              <c:idx val="6"/>
              <c:tx>
                <c:strRef>
                  <c:f>Daten_Diagramme!$E$20</c:f>
                  <c:strCache>
                    <c:ptCount val="1"/>
                    <c:pt idx="0">
                      <c:v>-14.5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{CA64A215-DD8E-46E6-904B-6DD5D1DFDCED}</c15:txfldGUID>
                      <c15:f>Daten_Diagramme!$E$20</c15:f>
                      <c15:dlblFieldTableCache>
                        <c:ptCount val="1"/>
                        <c:pt idx="0">
                          <c:v>-14.5</c:v>
                        </c:pt>
                      </c15:dlblFieldTableCache>
                    </c15:dlblFTEntry>
                  </c15:dlblFieldTable>
                  <c15:showDataLabelsRange val="0"/>
                </c:ext>
                <c:ext xmlns:c16="http://schemas.microsoft.com/office/drawing/2014/chart" uri="{C3380CC4-5D6E-409C-BE32-E72D297353CC}">
                  <c16:uniqueId val="{00000006-9532-4513-9BA5-C0B32788FCF1}"/>
                </c:ext>
              </c:extLst>
            </c:dLbl>
            <c:dLbl>
              <c:idx val="7"/>
              <c:tx>
                <c:strRef>
                  <c:f>Daten_Diagramme!$E$21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{0ED982EB-E82A-42EE-9BA6-F64D3DE5E32A}</c15:txfldGUID>
                      <c15:f>Daten_Diagramme!$E$21</c15:f>
                      <c15:dlblFieldTableCache>
                        <c:ptCount val="1"/>
                        <c:pt idx="0">
                          <c:v>2.4</c:v>
                        </c:pt>
                      </c15:dlblFieldTableCache>
                    </c15:dlblFTEntry>
                  </c15:dlblFieldTable>
                  <c15:showDataLabelsRange val="0"/>
                </c:ext>
                <c:ext xmlns:c16="http://schemas.microsoft.com/office/drawing/2014/chart" uri="{C3380CC4-5D6E-409C-BE32-E72D297353CC}">
                  <c16:uniqueId val="{00000007-9532-4513-9BA5-C0B32788FCF1}"/>
                </c:ext>
              </c:extLst>
            </c:dLbl>
            <c:dLbl>
              <c:idx val="8"/>
              <c:tx>
                <c:strRef>
                  <c:f>Daten_Diagramme!$E$22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{129D1406-FEC9-465E-BFAD-66CC2CD0D561}</c15:txfldGUID>
                      <c15:f>Daten_Diagramme!$E$22</c15:f>
                      <c15:dlblFieldTableCache>
                        <c:ptCount val="1"/>
                        <c:pt idx="0">
                          <c:v>0.6</c:v>
                        </c:pt>
                      </c15:dlblFieldTableCache>
                    </c15:dlblFTEntry>
                  </c15:dlblFieldTable>
                  <c15:showDataLabelsRange val="0"/>
                </c:ext>
                <c:ext xmlns:c16="http://schemas.microsoft.com/office/drawing/2014/chart" uri="{C3380CC4-5D6E-409C-BE32-E72D297353CC}">
                  <c16:uniqueId val="{00000008-9532-4513-9BA5-C0B32788FCF1}"/>
                </c:ext>
              </c:extLst>
            </c:dLbl>
            <c:dLbl>
              <c:idx val="9"/>
              <c:tx>
                <c:strRef>
                  <c:f>Daten_Diagramme!$E$23</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{5DC4F786-A013-467D-AF5B-9734969F78FB}</c15:txfldGUID>
                      <c15:f>Daten_Diagramme!$E$23</c15:f>
                      <c15:dlblFieldTableCache>
                        <c:ptCount val="1"/>
                        <c:pt idx="0">
                          <c:v>-1.4</c:v>
                        </c:pt>
                      </c15:dlblFieldTableCache>
                    </c15:dlblFTEntry>
                  </c15:dlblFieldTable>
                  <c15:showDataLabelsRange val="0"/>
                </c:ext>
                <c:ext xmlns:c16="http://schemas.microsoft.com/office/drawing/2014/chart" uri="{C3380CC4-5D6E-409C-BE32-E72D297353CC}">
                  <c16:uniqueId val="{00000009-9532-4513-9BA5-C0B32788FCF1}"/>
                </c:ext>
              </c:extLst>
            </c:dLbl>
            <c:dLbl>
              <c:idx val="10"/>
              <c:tx>
                <c:strRef>
                  <c:f>Daten_Diagramme!$E$24</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{F6EA5DD8-37F6-47B5-AB07-504D8B9802E7}</c15:txfldGUID>
                      <c15:f>Daten_Diagramme!$E$24</c15:f>
                      <c15:dlblFieldTableCache>
                        <c:ptCount val="1"/>
                        <c:pt idx="0">
                          <c:v>-5.8</c:v>
                        </c:pt>
                      </c15:dlblFieldTableCache>
                    </c15:dlblFTEntry>
                  </c15:dlblFieldTable>
                  <c15:showDataLabelsRange val="0"/>
                </c:ext>
                <c:ext xmlns:c16="http://schemas.microsoft.com/office/drawing/2014/chart" uri="{C3380CC4-5D6E-409C-BE32-E72D297353CC}">
                  <c16:uniqueId val="{0000000A-9532-4513-9BA5-C0B32788FCF1}"/>
                </c:ext>
              </c:extLst>
            </c:dLbl>
            <c:dLbl>
              <c:idx val="11"/>
              <c:tx>
                <c:strRef>
                  <c:f>Daten_Diagramme!$E$25</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{A248FFCD-E70C-4936-8864-E814F34B9FC2}</c15:txfldGUID>
                      <c15:f>Daten_Diagramme!$E$25</c15:f>
                      <c15:dlblFieldTableCache>
                        <c:ptCount val="1"/>
                        <c:pt idx="0">
                          <c:v>-8.9</c:v>
                        </c:pt>
                      </c15:dlblFieldTableCache>
                    </c15:dlblFTEntry>
                  </c15:dlblFieldTable>
                  <c15:showDataLabelsRange val="0"/>
                </c:ext>
                <c:ext xmlns:c16="http://schemas.microsoft.com/office/drawing/2014/chart" uri="{C3380CC4-5D6E-409C-BE32-E72D297353CC}">
                  <c16:uniqueId val="{0000000B-9532-4513-9BA5-C0B32788FCF1}"/>
                </c:ext>
              </c:extLst>
            </c:dLbl>
            <c:dLbl>
              <c:idx val="12"/>
              <c:tx>
                <c:strRef>
                  <c:f>Daten_Diagramme!$E$26</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{DDA96677-4119-428C-ABA5-BD1671E6FB93}</c15:txfldGUID>
                      <c15:f>Daten_Diagramme!$E$26</c15:f>
                      <c15:dlblFieldTableCache>
                        <c:ptCount val="1"/>
                        <c:pt idx="0">
                          <c:v>-5.7</c:v>
                        </c:pt>
                      </c15:dlblFieldTableCache>
                    </c15:dlblFTEntry>
                  </c15:dlblFieldTable>
                  <c15:showDataLabelsRange val="0"/>
                </c:ext>
                <c:ext xmlns:c16="http://schemas.microsoft.com/office/drawing/2014/chart" uri="{C3380CC4-5D6E-409C-BE32-E72D297353CC}">
                  <c16:uniqueId val="{0000000C-9532-4513-9BA5-C0B32788FCF1}"/>
                </c:ext>
              </c:extLst>
            </c:dLbl>
            <c:dLbl>
              <c:idx val="13"/>
              <c:tx>
                <c:strRef>
                  <c:f>Daten_Diagramme!$E$27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{A68C47CB-1705-40E0-B0D4-F256B6A168D2}</c15:txfldGUID>
                      <c15:f>Daten_Diagramme!$E$27</c15:f>
                      <c15:dlblFieldTableCache>
                        <c:ptCount val="1"/>
                        <c:pt idx="0">
                          <c:v>-2.4</c:v>
                        </c:pt>
                      </c15:dlblFieldTableCache>
                    </c15:dlblFTEntry>
                  </c15:dlblFieldTable>
                  <c15:showDataLabelsRange val="0"/>
                </c:ext>
                <c:ext xmlns:c16="http://schemas.microsoft.com/office/drawing/2014/chart" uri="{C3380CC4-5D6E-409C-BE32-E72D297353CC}">
                  <c16:uniqueId val="{0000000D-9532-4513-9BA5-C0B32788FCF1}"/>
                </c:ext>
              </c:extLst>
            </c:dLbl>
            <c:dLbl>
              <c:idx val="14"/>
              <c:tx>
                <c:strRef>
                  <c:f>Daten_Diagramme!$E$28</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{4FAEFAAE-7E77-416E-B022-10FA72F9EBCE}</c15:txfldGUID>
                      <c15:f>Daten_Diagramme!$E$28</c15:f>
                      <c15:dlblFieldTableCache>
                        <c:ptCount val="1"/>
                        <c:pt idx="0">
                          <c:v>8.6</c:v>
                        </c:pt>
                      </c15:dlblFieldTableCache>
                    </c15:dlblFTEntry>
                  </c15:dlblFieldTable>
                  <c15:showDataLabelsRange val="0"/>
                </c:ext>
                <c:ext xmlns:c16="http://schemas.microsoft.com/office/drawing/2014/chart" uri="{C3380CC4-5D6E-409C-BE32-E72D297353CC}">
                  <c16:uniqueId val="{0000000E-9532-4513-9BA5-C0B32788FCF1}"/>
                </c:ext>
              </c:extLst>
            </c:dLbl>
            <c:dLbl>
              <c:idx val="15"/>
              <c:tx>
                <c:strRef>
                  <c:f>Daten_Diagramme!$E$29</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{A0872AFC-E8D5-4AD9-99E4-A6923CD07FE4}</c15:txfldGUID>
                      <c15:f>Daten_Diagramme!$E$29</c15:f>
                      <c15:dlblFieldTableCache>
                        <c:ptCount val="1"/>
                        <c:pt idx="0">
                          <c:v>-6.0</c:v>
                        </c:pt>
                      </c15:dlblFieldTableCache>
                    </c15:dlblFTEntry>
                  </c15:dlblFieldTable>
                  <c15:showDataLabelsRange val="0"/>
                </c:ext>
                <c:ext xmlns:c16="http://schemas.microsoft.com/office/drawing/2014/chart" uri="{C3380CC4-5D6E-409C-BE32-E72D297353CC}">
                  <c16:uniqueId val="{0000000F-9532-4513-9BA5-C0B32788FCF1}"/>
                </c:ext>
              </c:extLst>
            </c:dLbl>
            <c:dLbl>
              <c:idx val="16"/>
              <c:tx>
                <c:strRef>
                  <c:f>Daten_Diagramme!$E$30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{CEB1C6DA-9AB0-42EA-9D3C-5B658E9D5CFD}</c15:txfldGUID>
                      <c15:f>Daten_Diagramme!$E$30</c15:f>
                      <c15:dlblFieldTableCache>
                        <c:ptCount val="1"/>
                        <c:pt idx="0">
                          <c:v>1.9</c:v>
                        </c:pt>
                      </c15:dlblFieldTableCache>
                    </c15:dlblFTEntry>
                  </c15:dlblFieldTable>
                  <c15:showDataLabelsRange val="0"/>
                </c:ext>
                <c:ext xmlns:c16="http://schemas.microsoft.com/office/drawing/2014/chart" uri="{C3380CC4-5D6E-409C-BE32-E72D297353CC}">
                  <c16:uniqueId val="{00000010-9532-4513-9BA5-C0B32788FCF1}"/>
                </c:ext>
              </c:extLst>
            </c:dLbl>
            <c:dLbl>
              <c:idx val="17"/>
              <c:tx>
                <c:strRef>
                  <c:f>Daten_Diagramme!$E$31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{6CC23309-D732-4A10-A8A6-AC73DEA00B9A}</c15:txfldGUID>
                      <c15:f>Daten_Diagramme!$E$31</c15:f>
                      <c15:dlblFieldTableCache>
                        <c:ptCount val="1"/>
                        <c:pt idx="0">
                          <c:v>-0.3</c:v>
                        </c:pt>
                      </c15:dlblFieldTableCache>
                    </c15:dlblFTEntry>
                  </c15:dlblFieldTable>
                  <c15:showDataLabelsRange val="0"/>
                </c:ext>
                <c:ext xmlns:c16="http://schemas.microsoft.com/office/drawing/2014/chart" uri="{C3380CC4-5D6E-409C-BE32-E72D297353CC}">
                  <c16:uniqueId val="{00000011-9532-4513-9BA5-C0B32788FCF1}"/>
                </c:ext>
              </c:extLst>
            </c:dLbl>
            <c:dLbl>
              <c:idx val="18"/>
              <c:tx>
                <c:strRef>
                  <c:f>Daten_Diagramme!$E$32</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{95A2A013-3530-47FF-A059-BE9198D7A21B}</c15:txfldGUID>
                      <c15:f>Daten_Diagramme!$E$32</c15:f>
                      <c15:dlblFieldTableCache>
                        <c:ptCount val="1"/>
                        <c:pt idx="0">
                          <c:v>-3.5</c:v>
                        </c:pt>
                      </c15:dlblFieldTableCache>
                    </c15:dlblFTEntry>
                  </c15:dlblFieldTable>
                  <c15:showDataLabelsRange val="0"/>
                </c:ext>
                <c:ext xmlns:c16="http://schemas.microsoft.com/office/drawing/2014/chart" uri="{C3380CC4-5D6E-409C-BE32-E72D297353CC}">
                  <c16:uniqueId val="{00000012-9532-4513-9BA5-C0B32788FCF1}"/>
                </c:ext>
              </c:extLst>
            </c:dLbl>
            <c:dLbl>
              <c:idx val="19"/>
              <c:tx>
                <c:strRef>
                  <c:f>Daten_Diagramme!$E$33</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{89F90B1D-9433-4F80-95E1-FE5FF09C419A}</c15:txfldGUID>
                      <c15:f>Daten_Diagramme!$E$33</c15:f>
                      <c15:dlblFieldTableCache>
                        <c:ptCount val="1"/>
                        <c:pt idx="0">
                          <c:v>-1.4</c:v>
                        </c:pt>
                      </c15:dlblFieldTableCache>
                    </c15:dlblFTEntry>
                  </c15:dlblFieldTable>
                  <c15:showDataLabelsRange val="0"/>
                </c:ext>
                <c:ext xmlns:c16="http://schemas.microsoft.com/office/drawing/2014/chart" uri="{C3380CC4-5D6E-409C-BE32-E72D297353CC}">
                  <c16:uniqueId val="{00000013-9532-4513-9BA5-C0B32788FCF1}"/>
                </c:ext>
              </c:extLst>
            </c:dLbl>
            <c:dLbl>
              <c:idx val="20"/>
              <c:tx>
                <c:strRef>
                  <c:f>Daten_Diagramme!$E$34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{BEAC9C11-A5B2-424F-8533-C72A64CAFFB4}</c15:txfldGUID>
                      <c15:f>Daten_Diagramme!$E$34</c15:f>
                      <c15:dlblFieldTableCache>
                        <c:ptCount val="1"/>
                        <c:pt idx="0">
                          <c:v>-1.8</c:v>
                        </c:pt>
                      </c15:dlblFieldTableCache>
                    </c15:dlblFTEntry>
                  </c15:dlblFieldTable>
                  <c15:showDataLabelsRange val="0"/>
                </c:ext>
                <c:ext xmlns:c16="http://schemas.microsoft.com/office/drawing/2014/chart" uri="{C3380CC4-5D6E-409C-BE32-E72D297353CC}">
                  <c16:uniqueId val="{00000014-9532-4513-9BA5-C0B32788FCF1}"/>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{B6051420-EF79-44D6-923C-21236A28CAA4}</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9532-4513-9BA5-C0B32788FCF1}"/>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{190E4E02-58BF-4944-BA5B-650F3F01352C}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9532-4513-9BA5-C0B32788FCF1}"/>
                </c:ext>
              </c:extLst>
            </c:dLbl>
            <c:dLbl>
              <c:idx val="23"/>
              <c:tx>
                <c:strRef>
                  <c:f>Daten_Diagramme!$E$37</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{3FCB724B-DFBE-4F04-B71A-4BB3167E6520}</c15:txfldGUID>
                      <c15:f>Daten_Diagramme!$E$37</c15:f>
                      <c15:dlblFieldTableCache>
                        <c:ptCount val="1"/>
                        <c:pt idx="0">
                          <c:v>4.6</c:v>
                        </c:pt>
                      </c15:dlblFieldTableCache>
                    </c15:dlblFTEntry>
                  </c15:dlblFieldTable>
                  <c15:showDataLabelsRange val="0"/>
                </c:ext>
                <c:ext xmlns:c16="http://schemas.microsoft.com/office/drawing/2014/chart" uri="{C3380CC4-5D6E-409C-BE32-E72D297353CC}">
                  <c16:uniqueId val="{00000017-9532-4513-9BA5-C0B32788FCF1}"/>
                </c:ext>
              </c:extLst>
            </c:dLbl>
            <c:dLbl>
              <c:idx val="24"/>
              <c:tx>
                <c:strRef>
                  <c:f>Daten_Diagramme!$E$38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{1B4E1068-06B0-4F57-9AA3-F0B16BB8E2F9}</c15:txfldGUID>
                      <c15:f>Daten_Diagramme!$E$38</c15:f>
                      <c15:dlblFieldTableCache>
                        <c:ptCount val="1"/>
                        <c:pt idx="0">
                          <c:v>-4.1</c:v>
                        </c:pt>
                      </c15:dlblFieldTableCache>
                    </c15:dlblFTEntry>
                  </c15:dlblFieldTable>
                  <c15:showDataLabelsRange val="0"/>
                </c:ext>
                <c:ext xmlns:c16="http://schemas.microsoft.com/office/drawing/2014/chart" uri="{C3380CC4-5D6E-409C-BE32-E72D297353CC}">
                  <c16:uniqueId val="{00000018-9532-4513-9BA5-C0B32788FCF1}"/>
                </c:ext>
              </c:extLst>
            </c:dLbl>
            <c:dLbl>
              <c:idx val="25"/>
              <c:tx>
                <c:strRef>
                  <c:f>Daten_Diagramme!$E$39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{CBE3DA1F-4C77-4299-9ECC-22A6128E0950}</c15:txfldGUID>
                      <c15:f>Daten_Diagramme!$E$39</c15:f>
                      <c15:dlblFieldTableCache>
                        <c:ptCount val="1"/>
                        <c:pt idx="0">
                          <c:v>-0.6</c:v>
                        </c:pt>
                      </c15:dlblFieldTableCache>
                    </c15:dlblFTEntry>
                  </c15:dlblFieldTable>
                  <c15:showDataLabelsRange val="0"/>
                </c:ext>
                <c:ext xmlns:c16="http://schemas.microsoft.com/office/drawing/2014/chart" uri="{C3380CC4-5D6E-409C-BE32-E72D297353CC}">
                  <c16:uniqueId val="{00000019-9532-4513-9BA5-C0B32788FCF1}"/>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{7FC54C29-4C28-47C6-8B06-67AE1552D784}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9532-4513-9BA5-C0B32788FCF1}"/>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{260D64B4-AC1E-4123-BC95-EC634DD3C0C7}</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9532-4513-9BA5-C0B32788FCF1}"/>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{F6EA81D8-706E-40D7-A17E-A2BACF1E7FB3}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9532-4513-9BA5-C0B32788FCF1}"/>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{D2D586D6-3ABA-4E99-9826-746EF99A978E}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9532-4513-9BA5-C0B32788FCF1}"/>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{E01584A2-8831-4D4D-B5E9-9C8BC5F05D04}</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9532-4513-9BA5-C0B32788FCF1}"/>
                </c:ext>
              </c:extLst>
            </c:dLbl>
            <c:dLbl>
              <c:idx val="31"/>
              <c:tx>
                <c:strRef>
                  <c:f>Daten_Diagramme!$E$45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{040A67B3-25E3-4871-9F84-586665B34F23}</c15:txfldGUID>
                      <c15:f>Daten_Diagramme!$E$45</c15:f>
                      <c15:dlblFieldTableCache>
                        <c:ptCount val="1"/>
                        <c:pt idx="0">
                          <c:v>-0.6</c:v>
                        </c:pt>
                      </c15:dlblFieldTableCache>
                    </c15:dlblFTEntry>
                  </c15:dlblFieldTable>
                  <c15:showDataLabelsRange val="0"/>
                </c:ext>
                <c:ext xmlns:c16="http://schemas.microsoft.com/office/drawing/2014/chart" uri="{C3380CC4-5D6E-409C-BE32-E72D297353CC}">
                  <c16:uniqueId val="{0000001F-9532-4513-9BA5-C0B32788FCF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-1.0723775781348854</c:v>
                </c:pt>
                <c:pt idx="1">
                  <c:v>4.5676004872107185</c:v>
                </c:pt>
                <c:pt idx="2">
                  <c:v>10.860655737704919</c:v>
                </c:pt>
                <c:pt idx="3">
                  <c:v>-7.951247823563552</c:v>
                </c:pt>
                <c:pt idx="4">
                  <c:v>-3.2766486934881791</c:v>
                </c:pt>
                <c:pt idx="5">
                  <c:v>-9.4707520891364911</c:v>
                </c:pt>
                <c:pt idx="6">
                  <c:v>-14.478114478114477</c:v>
                </c:pt>
                <c:pt idx="7">
                  <c:v>2.4018944519621108</c:v>
                </c:pt>
                <c:pt idx="8">
                  <c:v>0.61895115912671617</c:v>
                </c:pt>
                <c:pt idx="9">
                  <c:v>-1.4116416869989543</c:v>
                </c:pt>
                <c:pt idx="10">
                  <c:v>-5.8057797448581097</c:v>
                </c:pt>
                <c:pt idx="11">
                  <c:v>-8.9408528198074286</c:v>
                </c:pt>
                <c:pt idx="12">
                  <c:v>-5.6634304207119737</c:v>
                </c:pt>
                <c:pt idx="13">
                  <c:v>-2.3859797297297298</c:v>
                </c:pt>
                <c:pt idx="14">
                  <c:v>8.5944363103953147</c:v>
                </c:pt>
                <c:pt idx="15">
                  <c:v>-6.0483870967741939</c:v>
                </c:pt>
                <c:pt idx="16">
                  <c:v>1.910828025477707</c:v>
                </c:pt>
                <c:pt idx="17">
                  <c:v>-0.31446540880503143</c:v>
                </c:pt>
                <c:pt idx="18">
                  <c:v>-3.4799554565701558</c:v>
                </c:pt>
                <c:pt idx="19">
                  <c:v>-1.4236902050113895</c:v>
                </c:pt>
                <c:pt idx="20">
                  <c:v>-1.8130405854956753</c:v>
                </c:pt>
                <c:pt idx="21">
                  <c:v>0</c:v>
                </c:pt>
                <c:pt idx="23">
                  <c:v>4.5676004872107185</c:v>
                </c:pt>
                <c:pt idx="24">
                  <c:v>-4.102167182662539</c:v>
                </c:pt>
                <c:pt idx="25">
                  <c:v>-0.64396526490389305</c:v>
                </c:pt>
              </c:numCache>
            </c:numRef>
          </c:val>
          <c:extLst>
            <c:ext xmlns:c16="http://schemas.microsoft.com/office/drawing/2014/chart" uri="{C3380CC4-5D6E-409C-BE32-E72D297353CC}">
              <c16:uniqueId val="{00000020-9532-4513-9BA5-C0B32788FCF1}"/>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{A5A8F448-0B42-4DD1-A7B0-765CC93FCE8A}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9532-4513-9BA5-C0B32788FCF1}"/>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{A06BEA85-2037-4845-972F-0E545A04D1BE}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9532-4513-9BA5-C0B32788FCF1}"/>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{7F24DC77-686D-4DB9-A442-207CC456B260}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9532-4513-9BA5-C0B32788FCF1}"/>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{6C0083C8-A758-4D48-A562-5150B542B76E}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9532-4513-9BA5-C0B32788FCF1}"/>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{A771A4CA-E81B-4021-9312-62A0D8C7F67D}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9532-4513-9BA5-C0B32788FCF1}"/>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{CCE7BCE5-633C-4ADE-B178-2FADCAEE0056}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9532-4513-9BA5-C0B32788FCF1}"/>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{30AAD274-F707-4595-AE1E-63734D5F26FC}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9532-4513-9BA5-C0B32788FCF1}"/>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{7D97EB44-1307-45E9-9CE3-0457F971E024}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9532-4513-9BA5-C0B32788FCF1}"/>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{0C296CF4-571B-4DC0-BDFF-E0EC2AD29C5D}</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9532-4513-9BA5-C0B32788FCF1}"/>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{11DC1EAC-F56F-4BF7-A352-6C8DF8878A2B}</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9532-4513-9BA5-C0B32788FCF1}"/>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{0835A05E-D9B0-4665-A3DD-0CD820D7C238}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9532-4513-9BA5-C0B32788FCF1}"/>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{12F468B4-B0B2-4720-8127-368A4283A3B2}</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9532-4513-9BA5-C0B32788FCF1}"/>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{A7541F53-0E87-4F98-90B5-965FF11E1349}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9532-4513-9BA5-C0B32788FCF1}"/>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{37035275-70AF-4AEC-BFB6-0C5D2548C33C}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9532-4513-9BA5-C0B32788FCF1}"/>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{BDF42D2B-9823-4921-A0DC-E497DF300EC9}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9532-4513-9BA5-C0B32788FCF1}"/>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{FC84CFC9-2D4F-4497-90B5-AED8A9410712}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9532-4513-9BA5-C0B32788FCF1}"/>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{C1F7202A-C5C1-4446-9D5E-624A48FE2BA1}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9532-4513-9BA5-C0B32788FCF1}"/>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{008A03D7-C61E-4C86-9C81-C8287FB0AD30}</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9532-4513-9BA5-C0B32788FCF1}"/>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{AD2ED349-C778-4219-AAB9-E7D15CFBFA61}</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9532-4513-9BA5-C0B32788FCF1}"/>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{9D8FFE22-D2EC-4743-BC5E-CEA65549A4A5}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9532-4513-9BA5-C0B32788FCF1}"/>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{85784CCB-A0D6-4221-8F39-D7E9CC580A6D}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9532-4513-9BA5-C0B32788FCF1}"/>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{EA8F37FE-ECFA-41A4-B917-50A5E3F46146}</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9532-4513-9BA5-C0B32788FCF1}"/>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{AB2543B4-7659-4D9C-8163-136061F54D3C}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9532-4513-9BA5-C0B32788FCF1}"/>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{8DAE07DE-3840-4950-B7D8-A439BAC4419E}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9532-4513-9BA5-C0B32788FCF1}"/>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{916A5BF3-0FAE-42FB-89E8-CFF66281DAA4}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9532-4513-9BA5-C0B32788FCF1}"/>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{E64198E0-DB99-4212-B64B-9BEB3437DF62}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9532-4513-9BA5-C0B32788FCF1}"/>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{DAA99DB1-4D72-4DEB-BCA9-93A841C068DC}</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9532-4513-9BA5-C0B32788FCF1}"/>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{2922C4B6-F189-46E4-9CCC-3B380FA2CE55}</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9532-4513-9BA5-C0B32788FCF1}"/>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{E8CCBA6A-1726-4FE3-AEA9-9C59297E9C11}</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9532-4513-9BA5-C0B32788FCF1}"/>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{2A07B789-8BAA-4F25-8F99-6B2C53E0FF27}</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9532-4513-9BA5-C0B32788FCF1}"/>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{E3F3165F-14D9-416F-9A09-FE4CDBE9672B}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9532-4513-9BA5-C0B32788FCF1}"/>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{E9956126-C1FE-4858-9923-330A0115137C}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9532-4513-9BA5-C0B32788FCF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9532-4513-9BA5-C0B32788FCF1}"/>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9532-4513-9BA5-C0B32788FCF1}"/>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{BEE06151-A122-483D-9247-B1FB00AD5033}</c15:txfldGUID>
                      <c15:f>Diagramm!$I$46</c15:f>
                      <c15:dlblFieldTableCache>
                        <c:ptCount val="1"/>
                      </c15:dlblFieldTableCache>
                    </c15:dlblFTEntry>
                  </c15:dlblFieldTable>
                  <c15:showDataLabelsRange val="0"/>
                </c:ext>
                <c:ext xmlns:c16="http://schemas.microsoft.com/office/drawing/2014/chart" uri="{C3380CC4-5D6E-409C-BE32-E72D297353CC}">
                  <c16:uniqueId val="{00000000-C8D9-4F18-9F1A-BC2E34BC10A2}"/>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{8EACE0C5-466F-4504-A83F-E1A52E8F342E}</c15:txfldGUID>
                      <c15:f>Diagramm!$I$47</c15:f>
                      <c15:dlblFieldTableCache>
                        <c:ptCount val="1"/>
                      </c15:dlblFieldTableCache>
                    </c15:dlblFTEntry>
                  </c15:dlblFieldTable>
                  <c15:showDataLabelsRange val="0"/>
                </c:ext>
                <c:ext xmlns:c16="http://schemas.microsoft.com/office/drawing/2014/chart" uri="{C3380CC4-5D6E-409C-BE32-E72D297353CC}">
                  <c16:uniqueId val="{00000001-C8D9-4F18-9F1A-BC2E34BC10A2}"/>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{F8957C71-881E-4E12-B1B4-F81D0ABD3966}</c15:txfldGUID>
                      <c15:f>Diagramm!$I$48</c15:f>
                      <c15:dlblFieldTableCache>
                        <c:ptCount val="1"/>
                      </c15:dlblFieldTableCache>
                    </c15:dlblFTEntry>
                  </c15:dlblFieldTable>
                  <c15:showDataLabelsRange val="0"/>
                </c:ext>
                <c:ext xmlns:c16="http://schemas.microsoft.com/office/drawing/2014/chart" uri="{C3380CC4-5D6E-409C-BE32-E72D297353CC}">
                  <c16:uniqueId val="{00000002-C8D9-4F18-9F1A-BC2E34BC10A2}"/>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{59432BE6-823D-43F2-BB1E-24AFB054FAA2}</c15:txfldGUID>
                      <c15:f>Diagramm!$I$49</c15:f>
                      <c15:dlblFieldTableCache>
                        <c:ptCount val="1"/>
                      </c15:dlblFieldTableCache>
                    </c15:dlblFTEntry>
                  </c15:dlblFieldTable>
                  <c15:showDataLabelsRange val="0"/>
                </c:ext>
                <c:ext xmlns:c16="http://schemas.microsoft.com/office/drawing/2014/chart" uri="{C3380CC4-5D6E-409C-BE32-E72D297353CC}">
                  <c16:uniqueId val="{00000003-C8D9-4F18-9F1A-BC2E34BC10A2}"/>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{8C6458EE-5E4C-4AD9-A9E5-A035422329CE}</c15:txfldGUID>
                      <c15:f>Diagramm!$I$50</c15:f>
                      <c15:dlblFieldTableCache>
                        <c:ptCount val="1"/>
                      </c15:dlblFieldTableCache>
                    </c15:dlblFTEntry>
                  </c15:dlblFieldTable>
                  <c15:showDataLabelsRange val="0"/>
                </c:ext>
                <c:ext xmlns:c16="http://schemas.microsoft.com/office/drawing/2014/chart" uri="{C3380CC4-5D6E-409C-BE32-E72D297353CC}">
                  <c16:uniqueId val="{00000004-C8D9-4F18-9F1A-BC2E34BC10A2}"/>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{AB1EAFA5-7DA1-4568-A8BB-CB67D6E5A5F6}</c15:txfldGUID>
                      <c15:f>Diagramm!$I$51</c15:f>
                      <c15:dlblFieldTableCache>
                        <c:ptCount val="1"/>
                      </c15:dlblFieldTableCache>
                    </c15:dlblFTEntry>
                  </c15:dlblFieldTable>
                  <c15:showDataLabelsRange val="0"/>
                </c:ext>
                <c:ext xmlns:c16="http://schemas.microsoft.com/office/drawing/2014/chart" uri="{C3380CC4-5D6E-409C-BE32-E72D297353CC}">
                  <c16:uniqueId val="{00000005-C8D9-4F18-9F1A-BC2E34BC10A2}"/>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{F389FBAE-E3E9-44CB-B0BE-147871987E63}</c15:txfldGUID>
                      <c15:f>Diagramm!$I$52</c15:f>
                      <c15:dlblFieldTableCache>
                        <c:ptCount val="1"/>
                      </c15:dlblFieldTableCache>
                    </c15:dlblFTEntry>
                  </c15:dlblFieldTable>
                  <c15:showDataLabelsRange val="0"/>
                </c:ext>
                <c:ext xmlns:c16="http://schemas.microsoft.com/office/drawing/2014/chart" uri="{C3380CC4-5D6E-409C-BE32-E72D297353CC}">
                  <c16:uniqueId val="{00000006-C8D9-4F18-9F1A-BC2E34BC10A2}"/>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{B3A4CE5F-EFA0-4D9E-8186-B56BA4E40FCB}</c15:txfldGUID>
                      <c15:f>Diagramm!$I$53</c15:f>
                      <c15:dlblFieldTableCache>
                        <c:ptCount val="1"/>
                      </c15:dlblFieldTableCache>
                    </c15:dlblFTEntry>
                  </c15:dlblFieldTable>
                  <c15:showDataLabelsRange val="0"/>
                </c:ext>
                <c:ext xmlns:c16="http://schemas.microsoft.com/office/drawing/2014/chart" uri="{C3380CC4-5D6E-409C-BE32-E72D297353CC}">
                  <c16:uniqueId val="{00000007-C8D9-4F18-9F1A-BC2E34BC10A2}"/>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{09E5ECFB-42BD-44AA-B3CA-3DEF0AF49E38}</c15:txfldGUID>
                      <c15:f>Diagramm!$I$54</c15:f>
                      <c15:dlblFieldTableCache>
                        <c:ptCount val="1"/>
                      </c15:dlblFieldTableCache>
                    </c15:dlblFTEntry>
                  </c15:dlblFieldTable>
                  <c15:showDataLabelsRange val="0"/>
                </c:ext>
                <c:ext xmlns:c16="http://schemas.microsoft.com/office/drawing/2014/chart" uri="{C3380CC4-5D6E-409C-BE32-E72D297353CC}">
                  <c16:uniqueId val="{00000008-C8D9-4F18-9F1A-BC2E34BC10A2}"/>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{FD3E3A13-93A8-4A07-A146-E055DBB4AEC5}</c15:txfldGUID>
                      <c15:f>Diagramm!$I$55</c15:f>
                      <c15:dlblFieldTableCache>
                        <c:ptCount val="1"/>
                      </c15:dlblFieldTableCache>
                    </c15:dlblFTEntry>
                  </c15:dlblFieldTable>
                  <c15:showDataLabelsRange val="0"/>
                </c:ext>
                <c:ext xmlns:c16="http://schemas.microsoft.com/office/drawing/2014/chart" uri="{C3380CC4-5D6E-409C-BE32-E72D297353CC}">
                  <c16:uniqueId val="{00000009-C8D9-4F18-9F1A-BC2E34BC10A2}"/>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{F9CD5C97-B86D-4E4E-BBB4-0708B22B67F3}</c15:txfldGUID>
                      <c15:f>Diagramm!$I$56</c15:f>
                      <c15:dlblFieldTableCache>
                        <c:ptCount val="1"/>
                      </c15:dlblFieldTableCache>
                    </c15:dlblFTEntry>
                  </c15:dlblFieldTable>
                  <c15:showDataLabelsRange val="0"/>
                </c:ext>
                <c:ext xmlns:c16="http://schemas.microsoft.com/office/drawing/2014/chart" uri="{C3380CC4-5D6E-409C-BE32-E72D297353CC}">
                  <c16:uniqueId val="{0000000A-C8D9-4F18-9F1A-BC2E34BC10A2}"/>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{59FA444B-7BE3-4AD0-A1BF-CD021D813334}</c15:txfldGUID>
                      <c15:f>Diagramm!$I$57</c15:f>
                      <c15:dlblFieldTableCache>
                        <c:ptCount val="1"/>
                      </c15:dlblFieldTableCache>
                    </c15:dlblFTEntry>
                  </c15:dlblFieldTable>
                  <c15:showDataLabelsRange val="0"/>
                </c:ext>
                <c:ext xmlns:c16="http://schemas.microsoft.com/office/drawing/2014/chart" uri="{C3380CC4-5D6E-409C-BE32-E72D297353CC}">
                  <c16:uniqueId val="{0000000B-C8D9-4F18-9F1A-BC2E34BC10A2}"/>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{07655413-B70A-428E-8FF6-D4BF9AEFC5F4}</c15:txfldGUID>
                      <c15:f>Diagramm!$I$58</c15:f>
                      <c15:dlblFieldTableCache>
                        <c:ptCount val="1"/>
                      </c15:dlblFieldTableCache>
                    </c15:dlblFTEntry>
                  </c15:dlblFieldTable>
                  <c15:showDataLabelsRange val="0"/>
                </c:ext>
                <c:ext xmlns:c16="http://schemas.microsoft.com/office/drawing/2014/chart" uri="{C3380CC4-5D6E-409C-BE32-E72D297353CC}">
                  <c16:uniqueId val="{0000000C-C8D9-4F18-9F1A-BC2E34BC10A2}"/>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{69301713-6003-4CCC-B3E7-F1986B9FEEEB}</c15:txfldGUID>
                      <c15:f>Diagramm!$I$59</c15:f>
                      <c15:dlblFieldTableCache>
                        <c:ptCount val="1"/>
                      </c15:dlblFieldTableCache>
                    </c15:dlblFTEntry>
                  </c15:dlblFieldTable>
                  <c15:showDataLabelsRange val="0"/>
                </c:ext>
                <c:ext xmlns:c16="http://schemas.microsoft.com/office/drawing/2014/chart" uri="{C3380CC4-5D6E-409C-BE32-E72D297353CC}">
                  <c16:uniqueId val="{0000000D-C8D9-4F18-9F1A-BC2E34BC10A2}"/>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{1E62F916-9B2C-407A-845A-04CB34253A67}</c15:txfldGUID>
                      <c15:f>Diagramm!$I$60</c15:f>
                      <c15:dlblFieldTableCache>
                        <c:ptCount val="1"/>
                      </c15:dlblFieldTableCache>
                    </c15:dlblFTEntry>
                  </c15:dlblFieldTable>
                  <c15:showDataLabelsRange val="0"/>
                </c:ext>
                <c:ext xmlns:c16="http://schemas.microsoft.com/office/drawing/2014/chart" uri="{C3380CC4-5D6E-409C-BE32-E72D297353CC}">
                  <c16:uniqueId val="{0000000E-C8D9-4F18-9F1A-BC2E34BC10A2}"/>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{763B5BCE-2644-405F-AA4B-BA67468495BA}</c15:txfldGUID>
                      <c15:f>Diagramm!$I$61</c15:f>
                      <c15:dlblFieldTableCache>
                        <c:ptCount val="1"/>
                      </c15:dlblFieldTableCache>
                    </c15:dlblFTEntry>
                  </c15:dlblFieldTable>
                  <c15:showDataLabelsRange val="0"/>
                </c:ext>
                <c:ext xmlns:c16="http://schemas.microsoft.com/office/drawing/2014/chart" uri="{C3380CC4-5D6E-409C-BE32-E72D297353CC}">
                  <c16:uniqueId val="{0000000F-C8D9-4F18-9F1A-BC2E34BC10A2}"/>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{318193A5-AAB0-4358-93F7-B7DD7D76864E}</c15:txfldGUID>
                      <c15:f>Diagramm!$I$62</c15:f>
                      <c15:dlblFieldTableCache>
                        <c:ptCount val="1"/>
                      </c15:dlblFieldTableCache>
                    </c15:dlblFTEntry>
                  </c15:dlblFieldTable>
                  <c15:showDataLabelsRange val="0"/>
                </c:ext>
                <c:ext xmlns:c16="http://schemas.microsoft.com/office/drawing/2014/chart" uri="{C3380CC4-5D6E-409C-BE32-E72D297353CC}">
                  <c16:uniqueId val="{00000010-C8D9-4F18-9F1A-BC2E34BC10A2}"/>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{331C1C06-443B-4668-8CB9-1CDEBB0E4347}</c15:txfldGUID>
                      <c15:f>Diagramm!$I$63</c15:f>
                      <c15:dlblFieldTableCache>
                        <c:ptCount val="1"/>
                      </c15:dlblFieldTableCache>
                    </c15:dlblFTEntry>
                  </c15:dlblFieldTable>
                  <c15:showDataLabelsRange val="0"/>
                </c:ext>
                <c:ext xmlns:c16="http://schemas.microsoft.com/office/drawing/2014/chart" uri="{C3380CC4-5D6E-409C-BE32-E72D297353CC}">
                  <c16:uniqueId val="{00000011-C8D9-4F18-9F1A-BC2E34BC10A2}"/>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{E3574A34-6AC2-4B11-8077-D63589299BC0}</c15:txfldGUID>
                      <c15:f>Diagramm!$I$64</c15:f>
                      <c15:dlblFieldTableCache>
                        <c:ptCount val="1"/>
                      </c15:dlblFieldTableCache>
                    </c15:dlblFTEntry>
                  </c15:dlblFieldTable>
                  <c15:showDataLabelsRange val="0"/>
                </c:ext>
                <c:ext xmlns:c16="http://schemas.microsoft.com/office/drawing/2014/chart" uri="{C3380CC4-5D6E-409C-BE32-E72D297353CC}">
                  <c16:uniqueId val="{00000012-C8D9-4F18-9F1A-BC2E34BC10A2}"/>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{31D21AAC-E1E4-4C2E-ABE0-87857C560EFA}</c15:txfldGUID>
                      <c15:f>Diagramm!$I$65</c15:f>
                      <c15:dlblFieldTableCache>
                        <c:ptCount val="1"/>
                      </c15:dlblFieldTableCache>
                    </c15:dlblFTEntry>
                  </c15:dlblFieldTable>
                  <c15:showDataLabelsRange val="0"/>
                </c:ext>
                <c:ext xmlns:c16="http://schemas.microsoft.com/office/drawing/2014/chart" uri="{C3380CC4-5D6E-409C-BE32-E72D297353CC}">
                  <c16:uniqueId val="{00000013-C8D9-4F18-9F1A-BC2E34BC10A2}"/>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{07AEEE36-B15E-44F8-AE69-AE6ACFB5B3C0}</c15:txfldGUID>
                      <c15:f>Diagramm!$I$66</c15:f>
                      <c15:dlblFieldTableCache>
                        <c:ptCount val="1"/>
                      </c15:dlblFieldTableCache>
                    </c15:dlblFTEntry>
                  </c15:dlblFieldTable>
                  <c15:showDataLabelsRange val="0"/>
                </c:ext>
                <c:ext xmlns:c16="http://schemas.microsoft.com/office/drawing/2014/chart" uri="{C3380CC4-5D6E-409C-BE32-E72D297353CC}">
                  <c16:uniqueId val="{00000014-C8D9-4F18-9F1A-BC2E34BC10A2}"/>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{CE5155CC-439D-4126-8D93-71F9920B1D2D}</c15:txfldGUID>
                      <c15:f>Diagramm!$I$67</c15:f>
                      <c15:dlblFieldTableCache>
                        <c:ptCount val="1"/>
                      </c15:dlblFieldTableCache>
                    </c15:dlblFTEntry>
                  </c15:dlblFieldTable>
                  <c15:showDataLabelsRange val="0"/>
                </c:ext>
                <c:ext xmlns:c16="http://schemas.microsoft.com/office/drawing/2014/chart" uri="{C3380CC4-5D6E-409C-BE32-E72D297353CC}">
                  <c16:uniqueId val="{00000015-C8D9-4F18-9F1A-BC2E34BC10A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8D9-4F18-9F1A-BC2E34BC10A2}"/>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{22C934A5-0D7E-430F-9FE7-C7B11355CE31}</c15:txfldGUID>
                      <c15:f>Diagramm!$K$46</c15:f>
                      <c15:dlblFieldTableCache>
                        <c:ptCount val="1"/>
                      </c15:dlblFieldTableCache>
                    </c15:dlblFTEntry>
                  </c15:dlblFieldTable>
                  <c15:showDataLabelsRange val="0"/>
                </c:ext>
                <c:ext xmlns:c16="http://schemas.microsoft.com/office/drawing/2014/chart" uri="{C3380CC4-5D6E-409C-BE32-E72D297353CC}">
                  <c16:uniqueId val="{00000017-C8D9-4F18-9F1A-BC2E34BC10A2}"/>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{EC14B784-76EC-41AA-905D-A0F8B94CD90E}</c15:txfldGUID>
                      <c15:f>Diagramm!$K$47</c15:f>
                      <c15:dlblFieldTableCache>
                        <c:ptCount val="1"/>
                      </c15:dlblFieldTableCache>
                    </c15:dlblFTEntry>
                  </c15:dlblFieldTable>
                  <c15:showDataLabelsRange val="0"/>
                </c:ext>
                <c:ext xmlns:c16="http://schemas.microsoft.com/office/drawing/2014/chart" uri="{C3380CC4-5D6E-409C-BE32-E72D297353CC}">
                  <c16:uniqueId val="{00000018-C8D9-4F18-9F1A-BC2E34BC10A2}"/>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{5BE88AB2-B2FB-4182-82A5-01FE1A373019}</c15:txfldGUID>
                      <c15:f>Diagramm!$K$48</c15:f>
                      <c15:dlblFieldTableCache>
                        <c:ptCount val="1"/>
                      </c15:dlblFieldTableCache>
                    </c15:dlblFTEntry>
                  </c15:dlblFieldTable>
                  <c15:showDataLabelsRange val="0"/>
                </c:ext>
                <c:ext xmlns:c16="http://schemas.microsoft.com/office/drawing/2014/chart" uri="{C3380CC4-5D6E-409C-BE32-E72D297353CC}">
                  <c16:uniqueId val="{00000019-C8D9-4F18-9F1A-BC2E34BC10A2}"/>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{C4B7E1FC-757F-45ED-97E0-6C698D291638}</c15:txfldGUID>
                      <c15:f>Diagramm!$K$49</c15:f>
                      <c15:dlblFieldTableCache>
                        <c:ptCount val="1"/>
                      </c15:dlblFieldTableCache>
                    </c15:dlblFTEntry>
                  </c15:dlblFieldTable>
                  <c15:showDataLabelsRange val="0"/>
                </c:ext>
                <c:ext xmlns:c16="http://schemas.microsoft.com/office/drawing/2014/chart" uri="{C3380CC4-5D6E-409C-BE32-E72D297353CC}">
                  <c16:uniqueId val="{0000001A-C8D9-4F18-9F1A-BC2E34BC10A2}"/>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{6F092FEA-CF7D-469C-8003-5EFFD33FBE7E}</c15:txfldGUID>
                      <c15:f>Diagramm!$K$50</c15:f>
                      <c15:dlblFieldTableCache>
                        <c:ptCount val="1"/>
                      </c15:dlblFieldTableCache>
                    </c15:dlblFTEntry>
                  </c15:dlblFieldTable>
                  <c15:showDataLabelsRange val="0"/>
                </c:ext>
                <c:ext xmlns:c16="http://schemas.microsoft.com/office/drawing/2014/chart" uri="{C3380CC4-5D6E-409C-BE32-E72D297353CC}">
                  <c16:uniqueId val="{0000001B-C8D9-4F18-9F1A-BC2E34BC10A2}"/>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{7B4D192E-E69E-4221-8A9C-1F4FEB3FB342}</c15:txfldGUID>
                      <c15:f>Diagramm!$K$51</c15:f>
                      <c15:dlblFieldTableCache>
                        <c:ptCount val="1"/>
                      </c15:dlblFieldTableCache>
                    </c15:dlblFTEntry>
                  </c15:dlblFieldTable>
                  <c15:showDataLabelsRange val="0"/>
                </c:ext>
                <c:ext xmlns:c16="http://schemas.microsoft.com/office/drawing/2014/chart" uri="{C3380CC4-5D6E-409C-BE32-E72D297353CC}">
                  <c16:uniqueId val="{0000001C-C8D9-4F18-9F1A-BC2E34BC10A2}"/>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{45432C53-C67C-4B43-8542-218B2B617F1E}</c15:txfldGUID>
                      <c15:f>Diagramm!$K$52</c15:f>
                      <c15:dlblFieldTableCache>
                        <c:ptCount val="1"/>
                      </c15:dlblFieldTableCache>
                    </c15:dlblFTEntry>
                  </c15:dlblFieldTable>
                  <c15:showDataLabelsRange val="0"/>
                </c:ext>
                <c:ext xmlns:c16="http://schemas.microsoft.com/office/drawing/2014/chart" uri="{C3380CC4-5D6E-409C-BE32-E72D297353CC}">
                  <c16:uniqueId val="{0000001D-C8D9-4F18-9F1A-BC2E34BC10A2}"/>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{D6997549-B657-44E5-AF84-7CEC8204366C}</c15:txfldGUID>
                      <c15:f>Diagramm!$K$53</c15:f>
                      <c15:dlblFieldTableCache>
                        <c:ptCount val="1"/>
                      </c15:dlblFieldTableCache>
                    </c15:dlblFTEntry>
                  </c15:dlblFieldTable>
                  <c15:showDataLabelsRange val="0"/>
                </c:ext>
                <c:ext xmlns:c16="http://schemas.microsoft.com/office/drawing/2014/chart" uri="{C3380CC4-5D6E-409C-BE32-E72D297353CC}">
                  <c16:uniqueId val="{0000001E-C8D9-4F18-9F1A-BC2E34BC10A2}"/>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{2B4665DB-C94E-4F46-9D51-ED7E097F86F0}</c15:txfldGUID>
                      <c15:f>Diagramm!$K$54</c15:f>
                      <c15:dlblFieldTableCache>
                        <c:ptCount val="1"/>
                      </c15:dlblFieldTableCache>
                    </c15:dlblFTEntry>
                  </c15:dlblFieldTable>
                  <c15:showDataLabelsRange val="0"/>
                </c:ext>
                <c:ext xmlns:c16="http://schemas.microsoft.com/office/drawing/2014/chart" uri="{C3380CC4-5D6E-409C-BE32-E72D297353CC}">
                  <c16:uniqueId val="{0000001F-C8D9-4F18-9F1A-BC2E34BC10A2}"/>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{C4EB5F8F-86A8-4A6B-808D-38ADDAB93702}</c15:txfldGUID>
                      <c15:f>Diagramm!$K$55</c15:f>
                      <c15:dlblFieldTableCache>
                        <c:ptCount val="1"/>
                      </c15:dlblFieldTableCache>
                    </c15:dlblFTEntry>
                  </c15:dlblFieldTable>
                  <c15:showDataLabelsRange val="0"/>
                </c:ext>
                <c:ext xmlns:c16="http://schemas.microsoft.com/office/drawing/2014/chart" uri="{C3380CC4-5D6E-409C-BE32-E72D297353CC}">
                  <c16:uniqueId val="{00000020-C8D9-4F18-9F1A-BC2E34BC10A2}"/>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{907FB24E-A784-483F-8DB3-1068D6123DC1}</c15:txfldGUID>
                      <c15:f>Diagramm!$K$56</c15:f>
                      <c15:dlblFieldTableCache>
                        <c:ptCount val="1"/>
                      </c15:dlblFieldTableCache>
                    </c15:dlblFTEntry>
                  </c15:dlblFieldTable>
                  <c15:showDataLabelsRange val="0"/>
                </c:ext>
                <c:ext xmlns:c16="http://schemas.microsoft.com/office/drawing/2014/chart" uri="{C3380CC4-5D6E-409C-BE32-E72D297353CC}">
                  <c16:uniqueId val="{00000021-C8D9-4F18-9F1A-BC2E34BC10A2}"/>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{96B6A68A-CC51-42BB-9100-EF141744F63B}</c15:txfldGUID>
                      <c15:f>Diagramm!$K$57</c15:f>
                      <c15:dlblFieldTableCache>
                        <c:ptCount val="1"/>
                      </c15:dlblFieldTableCache>
                    </c15:dlblFTEntry>
                  </c15:dlblFieldTable>
                  <c15:showDataLabelsRange val="0"/>
                </c:ext>
                <c:ext xmlns:c16="http://schemas.microsoft.com/office/drawing/2014/chart" uri="{C3380CC4-5D6E-409C-BE32-E72D297353CC}">
                  <c16:uniqueId val="{00000022-C8D9-4F18-9F1A-BC2E34BC10A2}"/>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{BC2A6DF9-A572-4DC2-8437-2E22F5A77481}</c15:txfldGUID>
                      <c15:f>Diagramm!$K$58</c15:f>
                      <c15:dlblFieldTableCache>
                        <c:ptCount val="1"/>
                      </c15:dlblFieldTableCache>
                    </c15:dlblFTEntry>
                  </c15:dlblFieldTable>
                  <c15:showDataLabelsRange val="0"/>
                </c:ext>
                <c:ext xmlns:c16="http://schemas.microsoft.com/office/drawing/2014/chart" uri="{C3380CC4-5D6E-409C-BE32-E72D297353CC}">
                  <c16:uniqueId val="{00000023-C8D9-4F18-9F1A-BC2E34BC10A2}"/>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{434E730B-4C7D-4025-96C9-DE57118C3D04}</c15:txfldGUID>
                      <c15:f>Diagramm!$K$59</c15:f>
                      <c15:dlblFieldTableCache>
                        <c:ptCount val="1"/>
                      </c15:dlblFieldTableCache>
                    </c15:dlblFTEntry>
                  </c15:dlblFieldTable>
                  <c15:showDataLabelsRange val="0"/>
                </c:ext>
                <c:ext xmlns:c16="http://schemas.microsoft.com/office/drawing/2014/chart" uri="{C3380CC4-5D6E-409C-BE32-E72D297353CC}">
                  <c16:uniqueId val="{00000024-C8D9-4F18-9F1A-BC2E34BC10A2}"/>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{2F4E1D53-B98C-4CD9-B858-516BDA6CBE3B}</c15:txfldGUID>
                      <c15:f>Diagramm!$K$60</c15:f>
                      <c15:dlblFieldTableCache>
                        <c:ptCount val="1"/>
                      </c15:dlblFieldTableCache>
                    </c15:dlblFTEntry>
                  </c15:dlblFieldTable>
                  <c15:showDataLabelsRange val="0"/>
                </c:ext>
                <c:ext xmlns:c16="http://schemas.microsoft.com/office/drawing/2014/chart" uri="{C3380CC4-5D6E-409C-BE32-E72D297353CC}">
                  <c16:uniqueId val="{00000025-C8D9-4F18-9F1A-BC2E34BC10A2}"/>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{591B7507-8622-41B7-8C74-221F96F46C0C}</c15:txfldGUID>
                      <c15:f>Diagramm!$K$61</c15:f>
                      <c15:dlblFieldTableCache>
                        <c:ptCount val="1"/>
                      </c15:dlblFieldTableCache>
                    </c15:dlblFTEntry>
                  </c15:dlblFieldTable>
                  <c15:showDataLabelsRange val="0"/>
                </c:ext>
                <c:ext xmlns:c16="http://schemas.microsoft.com/office/drawing/2014/chart" uri="{C3380CC4-5D6E-409C-BE32-E72D297353CC}">
                  <c16:uniqueId val="{00000026-C8D9-4F18-9F1A-BC2E34BC10A2}"/>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{DAE58955-98ED-4F9A-B090-276E8A84F717}</c15:txfldGUID>
                      <c15:f>Diagramm!$K$62</c15:f>
                      <c15:dlblFieldTableCache>
                        <c:ptCount val="1"/>
                      </c15:dlblFieldTableCache>
                    </c15:dlblFTEntry>
                  </c15:dlblFieldTable>
                  <c15:showDataLabelsRange val="0"/>
                </c:ext>
                <c:ext xmlns:c16="http://schemas.microsoft.com/office/drawing/2014/chart" uri="{C3380CC4-5D6E-409C-BE32-E72D297353CC}">
                  <c16:uniqueId val="{00000027-C8D9-4F18-9F1A-BC2E34BC10A2}"/>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{098C0B92-FFE0-4541-ADA3-ABE1904064C4}</c15:txfldGUID>
                      <c15:f>Diagramm!$K$63</c15:f>
                      <c15:dlblFieldTableCache>
                        <c:ptCount val="1"/>
                      </c15:dlblFieldTableCache>
                    </c15:dlblFTEntry>
                  </c15:dlblFieldTable>
                  <c15:showDataLabelsRange val="0"/>
                </c:ext>
                <c:ext xmlns:c16="http://schemas.microsoft.com/office/drawing/2014/chart" uri="{C3380CC4-5D6E-409C-BE32-E72D297353CC}">
                  <c16:uniqueId val="{00000028-C8D9-4F18-9F1A-BC2E34BC10A2}"/>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{3504618A-B8FD-4B89-98CC-D6FACCB093A2}</c15:txfldGUID>
                      <c15:f>Diagramm!$K$64</c15:f>
                      <c15:dlblFieldTableCache>
                        <c:ptCount val="1"/>
                      </c15:dlblFieldTableCache>
                    </c15:dlblFTEntry>
                  </c15:dlblFieldTable>
                  <c15:showDataLabelsRange val="0"/>
                </c:ext>
                <c:ext xmlns:c16="http://schemas.microsoft.com/office/drawing/2014/chart" uri="{C3380CC4-5D6E-409C-BE32-E72D297353CC}">
                  <c16:uniqueId val="{00000029-C8D9-4F18-9F1A-BC2E34BC10A2}"/>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{105D1A52-54A7-444D-9377-A2913638001C}</c15:txfldGUID>
                      <c15:f>Diagramm!$K$65</c15:f>
                      <c15:dlblFieldTableCache>
                        <c:ptCount val="1"/>
                      </c15:dlblFieldTableCache>
                    </c15:dlblFTEntry>
                  </c15:dlblFieldTable>
                  <c15:showDataLabelsRange val="0"/>
                </c:ext>
                <c:ext xmlns:c16="http://schemas.microsoft.com/office/drawing/2014/chart" uri="{C3380CC4-5D6E-409C-BE32-E72D297353CC}">
                  <c16:uniqueId val="{0000002A-C8D9-4F18-9F1A-BC2E34BC10A2}"/>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{66197B85-28F8-4E2D-9BB0-394AC3F1A2D0}</c15:txfldGUID>
                      <c15:f>Diagramm!$K$66</c15:f>
                      <c15:dlblFieldTableCache>
                        <c:ptCount val="1"/>
                      </c15:dlblFieldTableCache>
                    </c15:dlblFTEntry>
                  </c15:dlblFieldTable>
                  <c15:showDataLabelsRange val="0"/>
                </c:ext>
                <c:ext xmlns:c16="http://schemas.microsoft.com/office/drawing/2014/chart" uri="{C3380CC4-5D6E-409C-BE32-E72D297353CC}">
                  <c16:uniqueId val="{0000002B-C8D9-4F18-9F1A-BC2E34BC10A2}"/>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{E3101E97-FA1F-49A4-BFE3-CF85BC59C0C8}</c15:txfldGUID>
                      <c15:f>Diagramm!$K$67</c15:f>
                      <c15:dlblFieldTableCache>
                        <c:ptCount val="1"/>
                      </c15:dlblFieldTableCache>
                    </c15:dlblFTEntry>
                  </c15:dlblFieldTable>
                  <c15:showDataLabelsRange val="0"/>
                </c:ext>
                <c:ext xmlns:c16="http://schemas.microsoft.com/office/drawing/2014/chart" uri="{C3380CC4-5D6E-409C-BE32-E72D297353CC}">
                  <c16:uniqueId val="{0000002C-C8D9-4F18-9F1A-BC2E34BC10A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8D9-4F18-9F1A-BC2E34BC10A2}"/>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{FD3D7E1E-7EC9-4717-9CA3-6269F2D85B7E}</c15:txfldGUID>
                      <c15:f>Diagramm!$J$46</c15:f>
                      <c15:dlblFieldTableCache>
                        <c:ptCount val="1"/>
                      </c15:dlblFieldTableCache>
                    </c15:dlblFTEntry>
                  </c15:dlblFieldTable>
                  <c15:showDataLabelsRange val="0"/>
                </c:ext>
                <c:ext xmlns:c16="http://schemas.microsoft.com/office/drawing/2014/chart" uri="{C3380CC4-5D6E-409C-BE32-E72D297353CC}">
                  <c16:uniqueId val="{0000002E-C8D9-4F18-9F1A-BC2E34BC10A2}"/>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{8D3223D1-E0D3-418F-AD67-CD846CABBDA1}</c15:txfldGUID>
                      <c15:f>Diagramm!$J$47</c15:f>
                      <c15:dlblFieldTableCache>
                        <c:ptCount val="1"/>
                      </c15:dlblFieldTableCache>
                    </c15:dlblFTEntry>
                  </c15:dlblFieldTable>
                  <c15:showDataLabelsRange val="0"/>
                </c:ext>
                <c:ext xmlns:c16="http://schemas.microsoft.com/office/drawing/2014/chart" uri="{C3380CC4-5D6E-409C-BE32-E72D297353CC}">
                  <c16:uniqueId val="{0000002F-C8D9-4F18-9F1A-BC2E34BC10A2}"/>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{E4CDB6F5-8037-4669-BE78-9ECC9FB76CB3}</c15:txfldGUID>
                      <c15:f>Diagramm!$J$48</c15:f>
                      <c15:dlblFieldTableCache>
                        <c:ptCount val="1"/>
                      </c15:dlblFieldTableCache>
                    </c15:dlblFTEntry>
                  </c15:dlblFieldTable>
                  <c15:showDataLabelsRange val="0"/>
                </c:ext>
                <c:ext xmlns:c16="http://schemas.microsoft.com/office/drawing/2014/chart" uri="{C3380CC4-5D6E-409C-BE32-E72D297353CC}">
                  <c16:uniqueId val="{00000030-C8D9-4F18-9F1A-BC2E34BC10A2}"/>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{D0ECC7CE-5B98-4B72-83CA-0A12C2EEA38C}</c15:txfldGUID>
                      <c15:f>Diagramm!$J$49</c15:f>
                      <c15:dlblFieldTableCache>
                        <c:ptCount val="1"/>
                      </c15:dlblFieldTableCache>
                    </c15:dlblFTEntry>
                  </c15:dlblFieldTable>
                  <c15:showDataLabelsRange val="0"/>
                </c:ext>
                <c:ext xmlns:c16="http://schemas.microsoft.com/office/drawing/2014/chart" uri="{C3380CC4-5D6E-409C-BE32-E72D297353CC}">
                  <c16:uniqueId val="{00000031-C8D9-4F18-9F1A-BC2E34BC10A2}"/>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{941EF107-8FF7-43AE-B0DE-621349E18D0F}</c15:txfldGUID>
                      <c15:f>Diagramm!$J$50</c15:f>
                      <c15:dlblFieldTableCache>
                        <c:ptCount val="1"/>
                      </c15:dlblFieldTableCache>
                    </c15:dlblFTEntry>
                  </c15:dlblFieldTable>
                  <c15:showDataLabelsRange val="0"/>
                </c:ext>
                <c:ext xmlns:c16="http://schemas.microsoft.com/office/drawing/2014/chart" uri="{C3380CC4-5D6E-409C-BE32-E72D297353CC}">
                  <c16:uniqueId val="{00000032-C8D9-4F18-9F1A-BC2E34BC10A2}"/>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{AAABD6A2-8E6B-4810-85ED-C35903D86E82}</c15:txfldGUID>
                      <c15:f>Diagramm!$J$51</c15:f>
                      <c15:dlblFieldTableCache>
                        <c:ptCount val="1"/>
                      </c15:dlblFieldTableCache>
                    </c15:dlblFTEntry>
                  </c15:dlblFieldTable>
                  <c15:showDataLabelsRange val="0"/>
                </c:ext>
                <c:ext xmlns:c16="http://schemas.microsoft.com/office/drawing/2014/chart" uri="{C3380CC4-5D6E-409C-BE32-E72D297353CC}">
                  <c16:uniqueId val="{00000033-C8D9-4F18-9F1A-BC2E34BC10A2}"/>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{38523A16-1379-4A2C-8A59-5DB336C3ACB9}</c15:txfldGUID>
                      <c15:f>Diagramm!$J$52</c15:f>
                      <c15:dlblFieldTableCache>
                        <c:ptCount val="1"/>
                      </c15:dlblFieldTableCache>
                    </c15:dlblFTEntry>
                  </c15:dlblFieldTable>
                  <c15:showDataLabelsRange val="0"/>
                </c:ext>
                <c:ext xmlns:c16="http://schemas.microsoft.com/office/drawing/2014/chart" uri="{C3380CC4-5D6E-409C-BE32-E72D297353CC}">
                  <c16:uniqueId val="{00000034-C8D9-4F18-9F1A-BC2E34BC10A2}"/>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{6DA66772-ABC4-4B05-8024-F09DE1DED0A5}</c15:txfldGUID>
                      <c15:f>Diagramm!$J$53</c15:f>
                      <c15:dlblFieldTableCache>
                        <c:ptCount val="1"/>
                      </c15:dlblFieldTableCache>
                    </c15:dlblFTEntry>
                  </c15:dlblFieldTable>
                  <c15:showDataLabelsRange val="0"/>
                </c:ext>
                <c:ext xmlns:c16="http://schemas.microsoft.com/office/drawing/2014/chart" uri="{C3380CC4-5D6E-409C-BE32-E72D297353CC}">
                  <c16:uniqueId val="{00000035-C8D9-4F18-9F1A-BC2E34BC10A2}"/>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{0E58E158-8ED6-4B20-BAFD-BA22259691A0}</c15:txfldGUID>
                      <c15:f>Diagramm!$J$54</c15:f>
                      <c15:dlblFieldTableCache>
                        <c:ptCount val="1"/>
                      </c15:dlblFieldTableCache>
                    </c15:dlblFTEntry>
                  </c15:dlblFieldTable>
                  <c15:showDataLabelsRange val="0"/>
                </c:ext>
                <c:ext xmlns:c16="http://schemas.microsoft.com/office/drawing/2014/chart" uri="{C3380CC4-5D6E-409C-BE32-E72D297353CC}">
                  <c16:uniqueId val="{00000036-C8D9-4F18-9F1A-BC2E34BC10A2}"/>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{3A1C0B30-43F6-4DA9-94E3-FCA68D860ADD}</c15:txfldGUID>
                      <c15:f>Diagramm!$J$55</c15:f>
                      <c15:dlblFieldTableCache>
                        <c:ptCount val="1"/>
                      </c15:dlblFieldTableCache>
                    </c15:dlblFTEntry>
                  </c15:dlblFieldTable>
                  <c15:showDataLabelsRange val="0"/>
                </c:ext>
                <c:ext xmlns:c16="http://schemas.microsoft.com/office/drawing/2014/chart" uri="{C3380CC4-5D6E-409C-BE32-E72D297353CC}">
                  <c16:uniqueId val="{00000037-C8D9-4F18-9F1A-BC2E34BC10A2}"/>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{6650F640-0018-4BDA-8AC7-D288E7FA9FA6}</c15:txfldGUID>
                      <c15:f>Diagramm!$J$56</c15:f>
                      <c15:dlblFieldTableCache>
                        <c:ptCount val="1"/>
                      </c15:dlblFieldTableCache>
                    </c15:dlblFTEntry>
                  </c15:dlblFieldTable>
                  <c15:showDataLabelsRange val="0"/>
                </c:ext>
                <c:ext xmlns:c16="http://schemas.microsoft.com/office/drawing/2014/chart" uri="{C3380CC4-5D6E-409C-BE32-E72D297353CC}">
                  <c16:uniqueId val="{00000038-C8D9-4F18-9F1A-BC2E34BC10A2}"/>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{F3475C69-AC2C-49E2-A029-97D5553E2B7F}</c15:txfldGUID>
                      <c15:f>Diagramm!$J$57</c15:f>
                      <c15:dlblFieldTableCache>
                        <c:ptCount val="1"/>
                      </c15:dlblFieldTableCache>
                    </c15:dlblFTEntry>
                  </c15:dlblFieldTable>
                  <c15:showDataLabelsRange val="0"/>
                </c:ext>
                <c:ext xmlns:c16="http://schemas.microsoft.com/office/drawing/2014/chart" uri="{C3380CC4-5D6E-409C-BE32-E72D297353CC}">
                  <c16:uniqueId val="{00000039-C8D9-4F18-9F1A-BC2E34BC10A2}"/>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{503A77A9-926D-499E-B48D-ACAF982CDDEC}</c15:txfldGUID>
                      <c15:f>Diagramm!$J$58</c15:f>
                      <c15:dlblFieldTableCache>
                        <c:ptCount val="1"/>
                      </c15:dlblFieldTableCache>
                    </c15:dlblFTEntry>
                  </c15:dlblFieldTable>
                  <c15:showDataLabelsRange val="0"/>
                </c:ext>
                <c:ext xmlns:c16="http://schemas.microsoft.com/office/drawing/2014/chart" uri="{C3380CC4-5D6E-409C-BE32-E72D297353CC}">
                  <c16:uniqueId val="{0000003A-C8D9-4F18-9F1A-BC2E34BC10A2}"/>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{1F2AAED8-781A-4D06-88D1-11CBB5B9B764}</c15:txfldGUID>
                      <c15:f>Diagramm!$J$59</c15:f>
                      <c15:dlblFieldTableCache>
                        <c:ptCount val="1"/>
                      </c15:dlblFieldTableCache>
                    </c15:dlblFTEntry>
                  </c15:dlblFieldTable>
                  <c15:showDataLabelsRange val="0"/>
                </c:ext>
                <c:ext xmlns:c16="http://schemas.microsoft.com/office/drawing/2014/chart" uri="{C3380CC4-5D6E-409C-BE32-E72D297353CC}">
                  <c16:uniqueId val="{0000003B-C8D9-4F18-9F1A-BC2E34BC10A2}"/>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{7E961576-0CF7-4C7C-825D-619F959A0F57}</c15:txfldGUID>
                      <c15:f>Diagramm!$J$60</c15:f>
                      <c15:dlblFieldTableCache>
                        <c:ptCount val="1"/>
                      </c15:dlblFieldTableCache>
                    </c15:dlblFTEntry>
                  </c15:dlblFieldTable>
                  <c15:showDataLabelsRange val="0"/>
                </c:ext>
                <c:ext xmlns:c16="http://schemas.microsoft.com/office/drawing/2014/chart" uri="{C3380CC4-5D6E-409C-BE32-E72D297353CC}">
                  <c16:uniqueId val="{0000003C-C8D9-4F18-9F1A-BC2E34BC10A2}"/>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{D3364307-3FF6-48A7-AE1F-279247320509}</c15:txfldGUID>
                      <c15:f>Diagramm!$J$61</c15:f>
                      <c15:dlblFieldTableCache>
                        <c:ptCount val="1"/>
                      </c15:dlblFieldTableCache>
                    </c15:dlblFTEntry>
                  </c15:dlblFieldTable>
                  <c15:showDataLabelsRange val="0"/>
                </c:ext>
                <c:ext xmlns:c16="http://schemas.microsoft.com/office/drawing/2014/chart" uri="{C3380CC4-5D6E-409C-BE32-E72D297353CC}">
                  <c16:uniqueId val="{0000003D-C8D9-4F18-9F1A-BC2E34BC10A2}"/>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{CB0B58B7-58D6-40A1-8F5E-DEB407FEE34B}</c15:txfldGUID>
                      <c15:f>Diagramm!$J$62</c15:f>
                      <c15:dlblFieldTableCache>
                        <c:ptCount val="1"/>
                      </c15:dlblFieldTableCache>
                    </c15:dlblFTEntry>
                  </c15:dlblFieldTable>
                  <c15:showDataLabelsRange val="0"/>
                </c:ext>
                <c:ext xmlns:c16="http://schemas.microsoft.com/office/drawing/2014/chart" uri="{C3380CC4-5D6E-409C-BE32-E72D297353CC}">
                  <c16:uniqueId val="{0000003E-C8D9-4F18-9F1A-BC2E34BC10A2}"/>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{ECC2C861-3BE0-4592-A110-7CF5D55327EE}</c15:txfldGUID>
                      <c15:f>Diagramm!$J$63</c15:f>
                      <c15:dlblFieldTableCache>
                        <c:ptCount val="1"/>
                      </c15:dlblFieldTableCache>
                    </c15:dlblFTEntry>
                  </c15:dlblFieldTable>
                  <c15:showDataLabelsRange val="0"/>
                </c:ext>
                <c:ext xmlns:c16="http://schemas.microsoft.com/office/drawing/2014/chart" uri="{C3380CC4-5D6E-409C-BE32-E72D297353CC}">
                  <c16:uniqueId val="{0000003F-C8D9-4F18-9F1A-BC2E34BC10A2}"/>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{D0683F51-FD54-4FD7-884D-E1EC77EB404B}</c15:txfldGUID>
                      <c15:f>Diagramm!$J$64</c15:f>
                      <c15:dlblFieldTableCache>
                        <c:ptCount val="1"/>
                      </c15:dlblFieldTableCache>
                    </c15:dlblFTEntry>
                  </c15:dlblFieldTable>
                  <c15:showDataLabelsRange val="0"/>
                </c:ext>
                <c:ext xmlns:c16="http://schemas.microsoft.com/office/drawing/2014/chart" uri="{C3380CC4-5D6E-409C-BE32-E72D297353CC}">
                  <c16:uniqueId val="{00000040-C8D9-4F18-9F1A-BC2E34BC10A2}"/>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{8C409F2A-BAE1-464B-A484-99C936C4D1B9}</c15:txfldGUID>
                      <c15:f>Diagramm!$J$65</c15:f>
                      <c15:dlblFieldTableCache>
                        <c:ptCount val="1"/>
                      </c15:dlblFieldTableCache>
                    </c15:dlblFTEntry>
                  </c15:dlblFieldTable>
                  <c15:showDataLabelsRange val="0"/>
                </c:ext>
                <c:ext xmlns:c16="http://schemas.microsoft.com/office/drawing/2014/chart" uri="{C3380CC4-5D6E-409C-BE32-E72D297353CC}">
                  <c16:uniqueId val="{00000041-C8D9-4F18-9F1A-BC2E34BC10A2}"/>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{6D57D7FD-10C1-44C2-BACF-9CE0CFCAD39F}</c15:txfldGUID>
                      <c15:f>Diagramm!$J$66</c15:f>
                      <c15:dlblFieldTableCache>
                        <c:ptCount val="1"/>
                      </c15:dlblFieldTableCache>
                    </c15:dlblFTEntry>
                  </c15:dlblFieldTable>
                  <c15:showDataLabelsRange val="0"/>
                </c:ext>
                <c:ext xmlns:c16="http://schemas.microsoft.com/office/drawing/2014/chart" uri="{C3380CC4-5D6E-409C-BE32-E72D297353CC}">
                  <c16:uniqueId val="{00000042-C8D9-4F18-9F1A-BC2E34BC10A2}"/>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{5AFD3E36-728D-486B-A608-92CB2301FBC2}</c15:txfldGUID>
                      <c15:f>Diagramm!$J$67</c15:f>
                      <c15:dlblFieldTableCache>
                        <c:ptCount val="1"/>
                      </c15:dlblFieldTableCache>
                    </c15:dlblFTEntry>
                  </c15:dlblFieldTable>
                  <c15:showDataLabelsRange val="0"/>
                </c:ext>
                <c:ext xmlns:c16="http://schemas.microsoft.com/office/drawing/2014/chart" uri="{C3380CC4-5D6E-409C-BE32-E72D297353CC}">
                  <c16:uniqueId val="{00000043-C8D9-4F18-9F1A-BC2E34BC10A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8D9-4F18-9F1A-BC2E34BC10A2}"/>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C00-48E2-A8C6-2925323E48B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C00-48E2-A8C6-2925323E48B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C00-48E2-A8C6-2925323E48B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C00-48E2-A8C6-2925323E48B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C00-48E2-A8C6-2925323E48B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C00-48E2-A8C6-2925323E48B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C00-48E2-A8C6-2925323E48B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C00-48E2-A8C6-2925323E48B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C00-48E2-A8C6-2925323E48B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C00-48E2-A8C6-2925323E48B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C00-48E2-A8C6-2925323E48B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C00-48E2-A8C6-2925323E48B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C00-48E2-A8C6-2925323E48B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C00-48E2-A8C6-2925323E48B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C00-48E2-A8C6-2925323E48B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C00-48E2-A8C6-2925323E48B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C00-48E2-A8C6-2925323E48B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C00-48E2-A8C6-2925323E48B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C00-48E2-A8C6-2925323E48B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C00-48E2-A8C6-2925323E48B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C00-48E2-A8C6-2925323E48B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C00-48E2-A8C6-2925323E48B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C00-48E2-A8C6-2925323E48B7}"/>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C00-48E2-A8C6-2925323E48B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C00-48E2-A8C6-2925323E48B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C00-48E2-A8C6-2925323E48B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C00-48E2-A8C6-2925323E48B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C00-48E2-A8C6-2925323E48B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C00-48E2-A8C6-2925323E48B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C00-48E2-A8C6-2925323E48B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C00-48E2-A8C6-2925323E48B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C00-48E2-A8C6-2925323E48B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C00-48E2-A8C6-2925323E48B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C00-48E2-A8C6-2925323E48B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C00-48E2-A8C6-2925323E48B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C00-48E2-A8C6-2925323E48B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C00-48E2-A8C6-2925323E48B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C00-48E2-A8C6-2925323E48B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C00-48E2-A8C6-2925323E48B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C00-48E2-A8C6-2925323E48B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C00-48E2-A8C6-2925323E48B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C00-48E2-A8C6-2925323E48B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C00-48E2-A8C6-2925323E48B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C00-48E2-A8C6-2925323E48B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C00-48E2-A8C6-2925323E48B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C00-48E2-A8C6-2925323E48B7}"/>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C00-48E2-A8C6-2925323E48B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C00-48E2-A8C6-2925323E48B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C00-48E2-A8C6-2925323E48B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C00-48E2-A8C6-2925323E48B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C00-48E2-A8C6-2925323E48B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C00-48E2-A8C6-2925323E48B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C00-48E2-A8C6-2925323E48B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C00-48E2-A8C6-2925323E48B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C00-48E2-A8C6-2925323E48B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C00-48E2-A8C6-2925323E48B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C00-48E2-A8C6-2925323E48B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C00-48E2-A8C6-2925323E48B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C00-48E2-A8C6-2925323E48B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C00-48E2-A8C6-2925323E48B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C00-48E2-A8C6-2925323E48B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C00-48E2-A8C6-2925323E48B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C00-48E2-A8C6-2925323E48B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C00-48E2-A8C6-2925323E48B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C00-48E2-A8C6-2925323E48B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C00-48E2-A8C6-2925323E48B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C00-48E2-A8C6-2925323E48B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C00-48E2-A8C6-2925323E48B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C00-48E2-A8C6-2925323E48B7}"/>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100.65935627501599</c:v>
                </c:pt>
                <c:pt idx="2">
                  <c:v>102.41385027117921</c:v>
                </c:pt>
                <c:pt idx="3">
                  <c:v>101.90607015133932</c:v>
                </c:pt>
                <c:pt idx="4">
                  <c:v>102.1774862042015</c:v>
                </c:pt>
                <c:pt idx="5">
                  <c:v>102.82452691660944</c:v>
                </c:pt>
                <c:pt idx="6">
                  <c:v>104.71922885631054</c:v>
                </c:pt>
                <c:pt idx="7">
                  <c:v>104.38149823555882</c:v>
                </c:pt>
                <c:pt idx="8">
                  <c:v>104.95654027425812</c:v>
                </c:pt>
                <c:pt idx="9">
                  <c:v>105.89631243634985</c:v>
                </c:pt>
                <c:pt idx="10">
                  <c:v>107.85117116263648</c:v>
                </c:pt>
                <c:pt idx="11">
                  <c:v>107.66359567060606</c:v>
                </c:pt>
                <c:pt idx="12">
                  <c:v>108.27179499325013</c:v>
                </c:pt>
                <c:pt idx="13">
                  <c:v>108.77057527887644</c:v>
                </c:pt>
                <c:pt idx="14">
                  <c:v>110.47249129621297</c:v>
                </c:pt>
                <c:pt idx="15">
                  <c:v>110.2801790493333</c:v>
                </c:pt>
                <c:pt idx="16">
                  <c:v>110.46254411102953</c:v>
                </c:pt>
                <c:pt idx="17">
                  <c:v>110.86185254482155</c:v>
                </c:pt>
                <c:pt idx="18">
                  <c:v>112.58318925704</c:v>
                </c:pt>
                <c:pt idx="19">
                  <c:v>112.58650498543447</c:v>
                </c:pt>
                <c:pt idx="20">
                  <c:v>112.86265779314593</c:v>
                </c:pt>
                <c:pt idx="21">
                  <c:v>113.14307368022168</c:v>
                </c:pt>
                <c:pt idx="22">
                  <c:v>114.56315278402766</c:v>
                </c:pt>
                <c:pt idx="23">
                  <c:v>114.24010610330862</c:v>
                </c:pt>
                <c:pt idx="24">
                  <c:v>114.12073988110745</c:v>
                </c:pt>
              </c:numCache>
            </c:numRef>
          </c:val>
          <c:smooth val="0"/>
          <c:extLst>
            <c:ext xmlns:c16="http://schemas.microsoft.com/office/drawing/2014/chart" uri="{C3380CC4-5D6E-409C-BE32-E72D297353CC}">
              <c16:uniqueId val="{00000000-134B-47E3-A8D0-4F64F4A78F7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102.59761278575763</c:v>
                </c:pt>
                <c:pt idx="2">
                  <c:v>104.99696540562411</c:v>
                </c:pt>
                <c:pt idx="3">
                  <c:v>104.04612583451345</c:v>
                </c:pt>
                <c:pt idx="4">
                  <c:v>102.35889136152134</c:v>
                </c:pt>
                <c:pt idx="5">
                  <c:v>104.0906332186931</c:v>
                </c:pt>
                <c:pt idx="6">
                  <c:v>106.51021646773215</c:v>
                </c:pt>
                <c:pt idx="7">
                  <c:v>106.07323487760469</c:v>
                </c:pt>
                <c:pt idx="8">
                  <c:v>105.48654663160025</c:v>
                </c:pt>
                <c:pt idx="9">
                  <c:v>107.14141209791626</c:v>
                </c:pt>
                <c:pt idx="10">
                  <c:v>110.1314990896217</c:v>
                </c:pt>
                <c:pt idx="11">
                  <c:v>109.9251466720615</c:v>
                </c:pt>
                <c:pt idx="12">
                  <c:v>109.94537730123406</c:v>
                </c:pt>
                <c:pt idx="13">
                  <c:v>112.47420594780498</c:v>
                </c:pt>
                <c:pt idx="14">
                  <c:v>115.58972284038033</c:v>
                </c:pt>
                <c:pt idx="15">
                  <c:v>113.28343111470767</c:v>
                </c:pt>
                <c:pt idx="16">
                  <c:v>113.3522152538944</c:v>
                </c:pt>
                <c:pt idx="17">
                  <c:v>116.19664171555735</c:v>
                </c:pt>
                <c:pt idx="18">
                  <c:v>118.98037628970262</c:v>
                </c:pt>
                <c:pt idx="19">
                  <c:v>119.00060691887518</c:v>
                </c:pt>
                <c:pt idx="20">
                  <c:v>119.28383572729111</c:v>
                </c:pt>
                <c:pt idx="21">
                  <c:v>121.20979162451953</c:v>
                </c:pt>
                <c:pt idx="22">
                  <c:v>123.98138782116123</c:v>
                </c:pt>
                <c:pt idx="23">
                  <c:v>123.86405017196034</c:v>
                </c:pt>
                <c:pt idx="24">
                  <c:v>121.24620675703015</c:v>
                </c:pt>
              </c:numCache>
            </c:numRef>
          </c:val>
          <c:smooth val="0"/>
          <c:extLst>
            <c:ext xmlns:c16="http://schemas.microsoft.com/office/drawing/2014/chart" uri="{C3380CC4-5D6E-409C-BE32-E72D297353CC}">
              <c16:uniqueId val="{00000001-134B-47E3-A8D0-4F64F4A78F7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103.48549583989207</c:v>
                </c:pt>
                <c:pt idx="2">
                  <c:v>101.22835619518777</c:v>
                </c:pt>
                <c:pt idx="3">
                  <c:v>103.88464133123453</c:v>
                </c:pt>
                <c:pt idx="4">
                  <c:v>100.33449516527998</c:v>
                </c:pt>
                <c:pt idx="5">
                  <c:v>102.74904429952778</c:v>
                </c:pt>
                <c:pt idx="6">
                  <c:v>99.347874971891159</c:v>
                </c:pt>
                <c:pt idx="7">
                  <c:v>101.72588261749493</c:v>
                </c:pt>
                <c:pt idx="8">
                  <c:v>99.69642455588037</c:v>
                </c:pt>
                <c:pt idx="9">
                  <c:v>102.5185518326962</c:v>
                </c:pt>
                <c:pt idx="10">
                  <c:v>99.603665392399364</c:v>
                </c:pt>
                <c:pt idx="11">
                  <c:v>101.04283786822576</c:v>
                </c:pt>
                <c:pt idx="12">
                  <c:v>99.162356644929162</c:v>
                </c:pt>
                <c:pt idx="13">
                  <c:v>101.57128401169328</c:v>
                </c:pt>
                <c:pt idx="14">
                  <c:v>98.802563525972559</c:v>
                </c:pt>
                <c:pt idx="15">
                  <c:v>99.316955250730828</c:v>
                </c:pt>
                <c:pt idx="16">
                  <c:v>96.756240161906902</c:v>
                </c:pt>
                <c:pt idx="17">
                  <c:v>99.075219248931873</c:v>
                </c:pt>
                <c:pt idx="18">
                  <c:v>95.258039127501675</c:v>
                </c:pt>
                <c:pt idx="19">
                  <c:v>97.01765234989881</c:v>
                </c:pt>
                <c:pt idx="20">
                  <c:v>94.847650101191817</c:v>
                </c:pt>
                <c:pt idx="21">
                  <c:v>97.413986957499446</c:v>
                </c:pt>
                <c:pt idx="22">
                  <c:v>93.495615021362724</c:v>
                </c:pt>
                <c:pt idx="23">
                  <c:v>94.676186192939056</c:v>
                </c:pt>
                <c:pt idx="24">
                  <c:v>91.578592309422078</c:v>
                </c:pt>
              </c:numCache>
            </c:numRef>
          </c:val>
          <c:smooth val="0"/>
          <c:extLst>
            <c:ext xmlns:c16="http://schemas.microsoft.com/office/drawing/2014/chart" uri="{C3380CC4-5D6E-409C-BE32-E72D297353CC}">
              <c16:uniqueId val="{00000002-134B-47E3-A8D0-4F64F4A78F7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34B-47E3-A8D0-4F64F4A78F76}"/>
                </c:ext>
              </c:extLst>
            </c:dLbl>
            <c:dLbl>
              <c:idx val="1"/>
              <c:delete val="1"/>
              <c:extLst>
                <c:ext xmlns:c15="http://schemas.microsoft.com/office/drawing/2012/chart" uri="{CE6537A1-D6FC-4f65-9D91-7224C49458BB}"/>
                <c:ext xmlns:c16="http://schemas.microsoft.com/office/drawing/2014/chart" uri="{C3380CC4-5D6E-409C-BE32-E72D297353CC}">
                  <c16:uniqueId val="{00000004-134B-47E3-A8D0-4F64F4A78F76}"/>
                </c:ext>
              </c:extLst>
            </c:dLbl>
            <c:dLbl>
              <c:idx val="2"/>
              <c:delete val="1"/>
              <c:extLst>
                <c:ext xmlns:c15="http://schemas.microsoft.com/office/drawing/2012/chart" uri="{CE6537A1-D6FC-4f65-9D91-7224C49458BB}"/>
                <c:ext xmlns:c16="http://schemas.microsoft.com/office/drawing/2014/chart" uri="{C3380CC4-5D6E-409C-BE32-E72D297353CC}">
                  <c16:uniqueId val="{00000005-134B-47E3-A8D0-4F64F4A78F76}"/>
                </c:ext>
              </c:extLst>
            </c:dLbl>
            <c:dLbl>
              <c:idx val="3"/>
              <c:delete val="1"/>
              <c:extLst>
                <c:ext xmlns:c15="http://schemas.microsoft.com/office/drawing/2012/chart" uri="{CE6537A1-D6FC-4f65-9D91-7224C49458BB}"/>
                <c:ext xmlns:c16="http://schemas.microsoft.com/office/drawing/2014/chart" uri="{C3380CC4-5D6E-409C-BE32-E72D297353CC}">
                  <c16:uniqueId val="{00000006-134B-47E3-A8D0-4F64F4A78F76}"/>
                </c:ext>
              </c:extLst>
            </c:dLbl>
            <c:dLbl>
              <c:idx val="4"/>
              <c:delete val="1"/>
              <c:extLst>
                <c:ext xmlns:c15="http://schemas.microsoft.com/office/drawing/2012/chart" uri="{CE6537A1-D6FC-4f65-9D91-7224C49458BB}"/>
                <c:ext xmlns:c16="http://schemas.microsoft.com/office/drawing/2014/chart" uri="{C3380CC4-5D6E-409C-BE32-E72D297353CC}">
                  <c16:uniqueId val="{00000007-134B-47E3-A8D0-4F64F4A78F76}"/>
                </c:ext>
              </c:extLst>
            </c:dLbl>
            <c:dLbl>
              <c:idx val="5"/>
              <c:delete val="1"/>
              <c:extLst>
                <c:ext xmlns:c15="http://schemas.microsoft.com/office/drawing/2012/chart" uri="{CE6537A1-D6FC-4f65-9D91-7224C49458BB}"/>
                <c:ext xmlns:c16="http://schemas.microsoft.com/office/drawing/2014/chart" uri="{C3380CC4-5D6E-409C-BE32-E72D297353CC}">
                  <c16:uniqueId val="{00000008-134B-47E3-A8D0-4F64F4A78F76}"/>
                </c:ext>
              </c:extLst>
            </c:dLbl>
            <c:dLbl>
              <c:idx val="6"/>
              <c:delete val="1"/>
              <c:extLst>
                <c:ext xmlns:c15="http://schemas.microsoft.com/office/drawing/2012/chart" uri="{CE6537A1-D6FC-4f65-9D91-7224C49458BB}"/>
                <c:ext xmlns:c16="http://schemas.microsoft.com/office/drawing/2014/chart" uri="{C3380CC4-5D6E-409C-BE32-E72D297353CC}">
                  <c16:uniqueId val="{00000009-134B-47E3-A8D0-4F64F4A78F76}"/>
                </c:ext>
              </c:extLst>
            </c:dLbl>
            <c:dLbl>
              <c:idx val="7"/>
              <c:delete val="1"/>
              <c:extLst>
                <c:ext xmlns:c15="http://schemas.microsoft.com/office/drawing/2012/chart" uri="{CE6537A1-D6FC-4f65-9D91-7224C49458BB}"/>
                <c:ext xmlns:c16="http://schemas.microsoft.com/office/drawing/2014/chart" uri="{C3380CC4-5D6E-409C-BE32-E72D297353CC}">
                  <c16:uniqueId val="{0000000A-134B-47E3-A8D0-4F64F4A78F76}"/>
                </c:ext>
              </c:extLst>
            </c:dLbl>
            <c:dLbl>
              <c:idx val="8"/>
              <c:delete val="1"/>
              <c:extLst>
                <c:ext xmlns:c15="http://schemas.microsoft.com/office/drawing/2012/chart" uri="{CE6537A1-D6FC-4f65-9D91-7224C49458BB}"/>
                <c:ext xmlns:c16="http://schemas.microsoft.com/office/drawing/2014/chart" uri="{C3380CC4-5D6E-409C-BE32-E72D297353CC}">
                  <c16:uniqueId val="{0000000B-134B-47E3-A8D0-4F64F4A78F76}"/>
                </c:ext>
              </c:extLst>
            </c:dLbl>
            <c:dLbl>
              <c:idx val="9"/>
              <c:delete val="1"/>
              <c:extLst>
                <c:ext xmlns:c15="http://schemas.microsoft.com/office/drawing/2012/chart" uri="{CE6537A1-D6FC-4f65-9D91-7224C49458BB}"/>
                <c:ext xmlns:c16="http://schemas.microsoft.com/office/drawing/2014/chart" uri="{C3380CC4-5D6E-409C-BE32-E72D297353CC}">
                  <c16:uniqueId val="{0000000C-134B-47E3-A8D0-4F64F4A78F76}"/>
                </c:ext>
              </c:extLst>
            </c:dLbl>
            <c:dLbl>
              <c:idx val="10"/>
              <c:delete val="1"/>
              <c:extLst>
                <c:ext xmlns:c15="http://schemas.microsoft.com/office/drawing/2012/chart" uri="{CE6537A1-D6FC-4f65-9D91-7224C49458BB}"/>
                <c:ext xmlns:c16="http://schemas.microsoft.com/office/drawing/2014/chart" uri="{C3380CC4-5D6E-409C-BE32-E72D297353CC}">
                  <c16:uniqueId val="{0000000D-134B-47E3-A8D0-4F64F4A78F76}"/>
                </c:ext>
              </c:extLst>
            </c:dLbl>
            <c:dLbl>
              <c:idx val="11"/>
              <c:delete val="1"/>
              <c:extLst>
                <c:ext xmlns:c15="http://schemas.microsoft.com/office/drawing/2012/chart" uri="{CE6537A1-D6FC-4f65-9D91-7224C49458BB}"/>
                <c:ext xmlns:c16="http://schemas.microsoft.com/office/drawing/2014/chart" uri="{C3380CC4-5D6E-409C-BE32-E72D297353CC}">
                  <c16:uniqueId val="{0000000E-134B-47E3-A8D0-4F64F4A78F76}"/>
                </c:ext>
              </c:extLst>
            </c:dLbl>
            <c:dLbl>
              <c:idx val="12"/>
              <c:delete val="1"/>
              <c:extLst>
                <c:ext xmlns:c15="http://schemas.microsoft.com/office/drawing/2012/chart" uri="{CE6537A1-D6FC-4f65-9D91-7224C49458BB}"/>
                <c:ext xmlns:c16="http://schemas.microsoft.com/office/drawing/2014/chart" uri="{C3380CC4-5D6E-409C-BE32-E72D297353CC}">
                  <c16:uniqueId val="{0000000F-134B-47E3-A8D0-4F64F4A78F7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34B-47E3-A8D0-4F64F4A78F76}"/>
                </c:ext>
              </c:extLst>
            </c:dLbl>
            <c:dLbl>
              <c:idx val="14"/>
              <c:delete val="1"/>
              <c:extLst>
                <c:ext xmlns:c15="http://schemas.microsoft.com/office/drawing/2012/chart" uri="{CE6537A1-D6FC-4f65-9D91-7224C49458BB}"/>
                <c:ext xmlns:c16="http://schemas.microsoft.com/office/drawing/2014/chart" uri="{C3380CC4-5D6E-409C-BE32-E72D297353CC}">
                  <c16:uniqueId val="{00000011-134B-47E3-A8D0-4F64F4A78F76}"/>
                </c:ext>
              </c:extLst>
            </c:dLbl>
            <c:dLbl>
              <c:idx val="15"/>
              <c:delete val="1"/>
              <c:extLst>
                <c:ext xmlns:c15="http://schemas.microsoft.com/office/drawing/2012/chart" uri="{CE6537A1-D6FC-4f65-9D91-7224C49458BB}"/>
                <c:ext xmlns:c16="http://schemas.microsoft.com/office/drawing/2014/chart" uri="{C3380CC4-5D6E-409C-BE32-E72D297353CC}">
                  <c16:uniqueId val="{00000012-134B-47E3-A8D0-4F64F4A78F76}"/>
                </c:ext>
              </c:extLst>
            </c:dLbl>
            <c:dLbl>
              <c:idx val="16"/>
              <c:delete val="1"/>
              <c:extLst>
                <c:ext xmlns:c15="http://schemas.microsoft.com/office/drawing/2012/chart" uri="{CE6537A1-D6FC-4f65-9D91-7224C49458BB}"/>
                <c:ext xmlns:c16="http://schemas.microsoft.com/office/drawing/2014/chart" uri="{C3380CC4-5D6E-409C-BE32-E72D297353CC}">
                  <c16:uniqueId val="{00000013-134B-47E3-A8D0-4F64F4A78F76}"/>
                </c:ext>
              </c:extLst>
            </c:dLbl>
            <c:dLbl>
              <c:idx val="17"/>
              <c:delete val="1"/>
              <c:extLst>
                <c:ext xmlns:c15="http://schemas.microsoft.com/office/drawing/2012/chart" uri="{CE6537A1-D6FC-4f65-9D91-7224C49458BB}"/>
                <c:ext xmlns:c16="http://schemas.microsoft.com/office/drawing/2014/chart" uri="{C3380CC4-5D6E-409C-BE32-E72D297353CC}">
                  <c16:uniqueId val="{00000014-134B-47E3-A8D0-4F64F4A78F76}"/>
                </c:ext>
              </c:extLst>
            </c:dLbl>
            <c:dLbl>
              <c:idx val="18"/>
              <c:delete val="1"/>
              <c:extLst>
                <c:ext xmlns:c15="http://schemas.microsoft.com/office/drawing/2012/chart" uri="{CE6537A1-D6FC-4f65-9D91-7224C49458BB}"/>
                <c:ext xmlns:c16="http://schemas.microsoft.com/office/drawing/2014/chart" uri="{C3380CC4-5D6E-409C-BE32-E72D297353CC}">
                  <c16:uniqueId val="{00000015-134B-47E3-A8D0-4F64F4A78F76}"/>
                </c:ext>
              </c:extLst>
            </c:dLbl>
            <c:dLbl>
              <c:idx val="19"/>
              <c:delete val="1"/>
              <c:extLst>
                <c:ext xmlns:c15="http://schemas.microsoft.com/office/drawing/2012/chart" uri="{CE6537A1-D6FC-4f65-9D91-7224C49458BB}"/>
                <c:ext xmlns:c16="http://schemas.microsoft.com/office/drawing/2014/chart" uri="{C3380CC4-5D6E-409C-BE32-E72D297353CC}">
                  <c16:uniqueId val="{00000016-134B-47E3-A8D0-4F64F4A78F76}"/>
                </c:ext>
              </c:extLst>
            </c:dLbl>
            <c:dLbl>
              <c:idx val="20"/>
              <c:delete val="1"/>
              <c:extLst>
                <c:ext xmlns:c15="http://schemas.microsoft.com/office/drawing/2012/chart" uri="{CE6537A1-D6FC-4f65-9D91-7224C49458BB}"/>
                <c:ext xmlns:c16="http://schemas.microsoft.com/office/drawing/2014/chart" uri="{C3380CC4-5D6E-409C-BE32-E72D297353CC}">
                  <c16:uniqueId val="{00000017-134B-47E3-A8D0-4F64F4A78F76}"/>
                </c:ext>
              </c:extLst>
            </c:dLbl>
            <c:dLbl>
              <c:idx val="21"/>
              <c:delete val="1"/>
              <c:extLst>
                <c:ext xmlns:c15="http://schemas.microsoft.com/office/drawing/2012/chart" uri="{CE6537A1-D6FC-4f65-9D91-7224C49458BB}"/>
                <c:ext xmlns:c16="http://schemas.microsoft.com/office/drawing/2014/chart" uri="{C3380CC4-5D6E-409C-BE32-E72D297353CC}">
                  <c16:uniqueId val="{00000018-134B-47E3-A8D0-4F64F4A78F76}"/>
                </c:ext>
              </c:extLst>
            </c:dLbl>
            <c:dLbl>
              <c:idx val="22"/>
              <c:delete val="1"/>
              <c:extLst>
                <c:ext xmlns:c15="http://schemas.microsoft.com/office/drawing/2012/chart" uri="{CE6537A1-D6FC-4f65-9D91-7224C49458BB}"/>
                <c:ext xmlns:c16="http://schemas.microsoft.com/office/drawing/2014/chart" uri="{C3380CC4-5D6E-409C-BE32-E72D297353CC}">
                  <c16:uniqueId val="{00000019-134B-47E3-A8D0-4F64F4A78F76}"/>
                </c:ext>
              </c:extLst>
            </c:dLbl>
            <c:dLbl>
              <c:idx val="23"/>
              <c:delete val="1"/>
              <c:extLst>
                <c:ext xmlns:c15="http://schemas.microsoft.com/office/drawing/2012/chart" uri="{CE6537A1-D6FC-4f65-9D91-7224C49458BB}"/>
                <c:ext xmlns:c16="http://schemas.microsoft.com/office/drawing/2014/chart" uri="{C3380CC4-5D6E-409C-BE32-E72D297353CC}">
                  <c16:uniqueId val="{0000001A-134B-47E3-A8D0-4F64F4A78F76}"/>
                </c:ext>
              </c:extLst>
            </c:dLbl>
            <c:dLbl>
              <c:idx val="24"/>
              <c:delete val="1"/>
              <c:extLst>
                <c:ext xmlns:c15="http://schemas.microsoft.com/office/drawing/2012/chart" uri="{CE6537A1-D6FC-4f65-9D91-7224C49458BB}"/>
                <c:ext xmlns:c16="http://schemas.microsoft.com/office/drawing/2014/chart" uri="{C3380CC4-5D6E-409C-BE32-E72D297353CC}">
                  <c16:uniqueId val="{0000001B-134B-47E3-A8D0-4F64F4A78F7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34B-47E3-A8D0-4F64F4A78F7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Ulm (684)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240926</v>
      </c>
      <c r="F11" s="238">
        <v>241178</v>
      </c>
      <c r="G11" s="238">
        <v>241860</v>
      </c>
      <c r="H11" s="238">
        <v>238862</v>
      </c>
      <c r="I11" s="265">
        <v>238270</v>
      </c>
      <c r="J11" s="263">
        <v>2656</v>
      </c>
      <c r="K11" s="266">
        <v>1.1147018088722878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15.966728373027403</v>
      </c>
      <c r="E13" s="115">
        <v>38468</v>
      </c>
      <c r="F13" s="114">
        <v>38167</v>
      </c>
      <c r="G13" s="114">
        <v>38789</v>
      </c>
      <c r="H13" s="114">
        <v>38990</v>
      </c>
      <c r="I13" s="140">
        <v>38626</v>
      </c>
      <c r="J13" s="115">
        <v>-158</v>
      </c>
      <c r="K13" s="116">
        <v>-0.40905089835861852</v>
      </c>
    </row>
    <row r="14" spans="1:255" ht="14.1" customHeight="1" x14ac:dyDescent="0.2">
      <c r="A14" s="306" t="s">
        <v>230</v>
      </c>
      <c r="B14" s="307"/>
      <c r="C14" s="308"/>
      <c r="D14" s="113">
        <v>56.988037820741638</v>
      </c>
      <c r="E14" s="115">
        <v>137299</v>
      </c>
      <c r="F14" s="114">
        <v>137971</v>
      </c>
      <c r="G14" s="114">
        <v>138478</v>
      </c>
      <c r="H14" s="114">
        <v>136048</v>
      </c>
      <c r="I14" s="140">
        <v>136211</v>
      </c>
      <c r="J14" s="115">
        <v>1088</v>
      </c>
      <c r="K14" s="116">
        <v>0.79876074619524118</v>
      </c>
    </row>
    <row r="15" spans="1:255" ht="14.1" customHeight="1" x14ac:dyDescent="0.2">
      <c r="A15" s="306" t="s">
        <v>231</v>
      </c>
      <c r="B15" s="307"/>
      <c r="C15" s="308"/>
      <c r="D15" s="113">
        <v>14.157459136830395</v>
      </c>
      <c r="E15" s="115">
        <v>34109</v>
      </c>
      <c r="F15" s="114">
        <v>34012</v>
      </c>
      <c r="G15" s="114">
        <v>33874</v>
      </c>
      <c r="H15" s="114">
        <v>33395</v>
      </c>
      <c r="I15" s="140">
        <v>33293</v>
      </c>
      <c r="J15" s="115">
        <v>816</v>
      </c>
      <c r="K15" s="116">
        <v>2.450965668458835</v>
      </c>
    </row>
    <row r="16" spans="1:255" ht="14.1" customHeight="1" x14ac:dyDescent="0.2">
      <c r="A16" s="306" t="s">
        <v>232</v>
      </c>
      <c r="B16" s="307"/>
      <c r="C16" s="308"/>
      <c r="D16" s="113">
        <v>12.68190232685555</v>
      </c>
      <c r="E16" s="115">
        <v>30554</v>
      </c>
      <c r="F16" s="114">
        <v>30510</v>
      </c>
      <c r="G16" s="114">
        <v>30190</v>
      </c>
      <c r="H16" s="114">
        <v>29929</v>
      </c>
      <c r="I16" s="140">
        <v>29630</v>
      </c>
      <c r="J16" s="115">
        <v>924</v>
      </c>
      <c r="K16" s="116">
        <v>3.1184610192372597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0.4960029220590555</v>
      </c>
      <c r="E18" s="115">
        <v>1195</v>
      </c>
      <c r="F18" s="114">
        <v>1269</v>
      </c>
      <c r="G18" s="114">
        <v>1304</v>
      </c>
      <c r="H18" s="114">
        <v>1294</v>
      </c>
      <c r="I18" s="140">
        <v>1269</v>
      </c>
      <c r="J18" s="115">
        <v>-74</v>
      </c>
      <c r="K18" s="116">
        <v>-5.8313632781717892</v>
      </c>
    </row>
    <row r="19" spans="1:255" ht="14.1" customHeight="1" x14ac:dyDescent="0.2">
      <c r="A19" s="306" t="s">
        <v>235</v>
      </c>
      <c r="B19" s="307" t="s">
        <v>236</v>
      </c>
      <c r="C19" s="308"/>
      <c r="D19" s="113">
        <v>0.32748644812099981</v>
      </c>
      <c r="E19" s="115">
        <v>789</v>
      </c>
      <c r="F19" s="114">
        <v>784</v>
      </c>
      <c r="G19" s="114">
        <v>814</v>
      </c>
      <c r="H19" s="114">
        <v>802</v>
      </c>
      <c r="I19" s="140">
        <v>784</v>
      </c>
      <c r="J19" s="115">
        <v>5</v>
      </c>
      <c r="K19" s="116">
        <v>0.63775510204081631</v>
      </c>
    </row>
    <row r="20" spans="1:255" ht="14.1" customHeight="1" x14ac:dyDescent="0.2">
      <c r="A20" s="306">
        <v>12</v>
      </c>
      <c r="B20" s="307" t="s">
        <v>237</v>
      </c>
      <c r="C20" s="308"/>
      <c r="D20" s="113">
        <v>0.59727883250458647</v>
      </c>
      <c r="E20" s="115">
        <v>1439</v>
      </c>
      <c r="F20" s="114">
        <v>1348</v>
      </c>
      <c r="G20" s="114">
        <v>1454</v>
      </c>
      <c r="H20" s="114">
        <v>1417</v>
      </c>
      <c r="I20" s="140">
        <v>1376</v>
      </c>
      <c r="J20" s="115">
        <v>63</v>
      </c>
      <c r="K20" s="116">
        <v>4.5784883720930232</v>
      </c>
    </row>
    <row r="21" spans="1:255" ht="14.1" customHeight="1" x14ac:dyDescent="0.2">
      <c r="A21" s="306">
        <v>21</v>
      </c>
      <c r="B21" s="307" t="s">
        <v>238</v>
      </c>
      <c r="C21" s="308"/>
      <c r="D21" s="113">
        <v>0.3200152743996082</v>
      </c>
      <c r="E21" s="115">
        <v>771</v>
      </c>
      <c r="F21" s="114">
        <v>778</v>
      </c>
      <c r="G21" s="114">
        <v>804</v>
      </c>
      <c r="H21" s="114">
        <v>802</v>
      </c>
      <c r="I21" s="140">
        <v>793</v>
      </c>
      <c r="J21" s="115">
        <v>-22</v>
      </c>
      <c r="K21" s="116">
        <v>-2.7742749054224465</v>
      </c>
    </row>
    <row r="22" spans="1:255" ht="14.1" customHeight="1" x14ac:dyDescent="0.2">
      <c r="A22" s="306">
        <v>22</v>
      </c>
      <c r="B22" s="307" t="s">
        <v>239</v>
      </c>
      <c r="C22" s="308"/>
      <c r="D22" s="113">
        <v>2.1118517719133676</v>
      </c>
      <c r="E22" s="115">
        <v>5088</v>
      </c>
      <c r="F22" s="114">
        <v>5152</v>
      </c>
      <c r="G22" s="114">
        <v>5209</v>
      </c>
      <c r="H22" s="114">
        <v>5229</v>
      </c>
      <c r="I22" s="140">
        <v>5150</v>
      </c>
      <c r="J22" s="115">
        <v>-62</v>
      </c>
      <c r="K22" s="116">
        <v>-1.203883495145631</v>
      </c>
    </row>
    <row r="23" spans="1:255" ht="14.1" customHeight="1" x14ac:dyDescent="0.2">
      <c r="A23" s="306">
        <v>23</v>
      </c>
      <c r="B23" s="307" t="s">
        <v>240</v>
      </c>
      <c r="C23" s="308"/>
      <c r="D23" s="113">
        <v>0.67572615657919854</v>
      </c>
      <c r="E23" s="115">
        <v>1628</v>
      </c>
      <c r="F23" s="114">
        <v>1649</v>
      </c>
      <c r="G23" s="114">
        <v>1679</v>
      </c>
      <c r="H23" s="114">
        <v>1659</v>
      </c>
      <c r="I23" s="140">
        <v>1651</v>
      </c>
      <c r="J23" s="115">
        <v>-23</v>
      </c>
      <c r="K23" s="116">
        <v>-1.3930950938824955</v>
      </c>
    </row>
    <row r="24" spans="1:255" ht="14.1" customHeight="1" x14ac:dyDescent="0.2">
      <c r="A24" s="306">
        <v>24</v>
      </c>
      <c r="B24" s="307" t="s">
        <v>241</v>
      </c>
      <c r="C24" s="308"/>
      <c r="D24" s="113">
        <v>6.795862630019176</v>
      </c>
      <c r="E24" s="115">
        <v>16373</v>
      </c>
      <c r="F24" s="114">
        <v>16665</v>
      </c>
      <c r="G24" s="114">
        <v>17040</v>
      </c>
      <c r="H24" s="114">
        <v>17089</v>
      </c>
      <c r="I24" s="140">
        <v>17212</v>
      </c>
      <c r="J24" s="115">
        <v>-839</v>
      </c>
      <c r="K24" s="116">
        <v>-4.8745061584940741</v>
      </c>
    </row>
    <row r="25" spans="1:255" ht="14.1" customHeight="1" x14ac:dyDescent="0.2">
      <c r="A25" s="306">
        <v>25</v>
      </c>
      <c r="B25" s="307" t="s">
        <v>242</v>
      </c>
      <c r="C25" s="308"/>
      <c r="D25" s="113">
        <v>7.8364311033263325</v>
      </c>
      <c r="E25" s="115">
        <v>18880</v>
      </c>
      <c r="F25" s="114">
        <v>18962</v>
      </c>
      <c r="G25" s="114">
        <v>19120</v>
      </c>
      <c r="H25" s="114">
        <v>18831</v>
      </c>
      <c r="I25" s="140">
        <v>18833</v>
      </c>
      <c r="J25" s="115">
        <v>47</v>
      </c>
      <c r="K25" s="116">
        <v>0.24956193914936547</v>
      </c>
    </row>
    <row r="26" spans="1:255" ht="14.1" customHeight="1" x14ac:dyDescent="0.2">
      <c r="A26" s="306">
        <v>26</v>
      </c>
      <c r="B26" s="307" t="s">
        <v>243</v>
      </c>
      <c r="C26" s="308"/>
      <c r="D26" s="113">
        <v>3.8924815088450395</v>
      </c>
      <c r="E26" s="115">
        <v>9378</v>
      </c>
      <c r="F26" s="114">
        <v>9493</v>
      </c>
      <c r="G26" s="114">
        <v>9570</v>
      </c>
      <c r="H26" s="114">
        <v>9313</v>
      </c>
      <c r="I26" s="140">
        <v>9337</v>
      </c>
      <c r="J26" s="115">
        <v>41</v>
      </c>
      <c r="K26" s="116">
        <v>0.43911320552640032</v>
      </c>
    </row>
    <row r="27" spans="1:255" ht="14.1" customHeight="1" x14ac:dyDescent="0.2">
      <c r="A27" s="306">
        <v>27</v>
      </c>
      <c r="B27" s="307" t="s">
        <v>244</v>
      </c>
      <c r="C27" s="308"/>
      <c r="D27" s="113">
        <v>5.014402762674016</v>
      </c>
      <c r="E27" s="115">
        <v>12081</v>
      </c>
      <c r="F27" s="114">
        <v>12138</v>
      </c>
      <c r="G27" s="114">
        <v>12045</v>
      </c>
      <c r="H27" s="114">
        <v>11871</v>
      </c>
      <c r="I27" s="140">
        <v>11890</v>
      </c>
      <c r="J27" s="115">
        <v>191</v>
      </c>
      <c r="K27" s="116">
        <v>1.6063919259882253</v>
      </c>
    </row>
    <row r="28" spans="1:255" ht="14.1" customHeight="1" x14ac:dyDescent="0.2">
      <c r="A28" s="306">
        <v>28</v>
      </c>
      <c r="B28" s="307" t="s">
        <v>245</v>
      </c>
      <c r="C28" s="308"/>
      <c r="D28" s="113">
        <v>0.50305903057370316</v>
      </c>
      <c r="E28" s="115">
        <v>1212</v>
      </c>
      <c r="F28" s="114">
        <v>1142</v>
      </c>
      <c r="G28" s="114">
        <v>1147</v>
      </c>
      <c r="H28" s="114">
        <v>1173</v>
      </c>
      <c r="I28" s="140">
        <v>1167</v>
      </c>
      <c r="J28" s="115">
        <v>45</v>
      </c>
      <c r="K28" s="116">
        <v>3.8560411311053984</v>
      </c>
    </row>
    <row r="29" spans="1:255" ht="14.1" customHeight="1" x14ac:dyDescent="0.2">
      <c r="A29" s="306">
        <v>29</v>
      </c>
      <c r="B29" s="307" t="s">
        <v>246</v>
      </c>
      <c r="C29" s="308"/>
      <c r="D29" s="113">
        <v>2.0902683811626805</v>
      </c>
      <c r="E29" s="115">
        <v>5036</v>
      </c>
      <c r="F29" s="114">
        <v>5059</v>
      </c>
      <c r="G29" s="114">
        <v>5032</v>
      </c>
      <c r="H29" s="114">
        <v>4950</v>
      </c>
      <c r="I29" s="140">
        <v>4916</v>
      </c>
      <c r="J29" s="115">
        <v>120</v>
      </c>
      <c r="K29" s="116">
        <v>2.4410089503661512</v>
      </c>
    </row>
    <row r="30" spans="1:255" ht="14.1" customHeight="1" x14ac:dyDescent="0.2">
      <c r="A30" s="306" t="s">
        <v>247</v>
      </c>
      <c r="B30" s="307" t="s">
        <v>248</v>
      </c>
      <c r="C30" s="308"/>
      <c r="D30" s="113">
        <v>0.87495745581630879</v>
      </c>
      <c r="E30" s="115">
        <v>2108</v>
      </c>
      <c r="F30" s="114">
        <v>2076</v>
      </c>
      <c r="G30" s="114">
        <v>2064</v>
      </c>
      <c r="H30" s="114">
        <v>2007</v>
      </c>
      <c r="I30" s="140">
        <v>1981</v>
      </c>
      <c r="J30" s="115">
        <v>127</v>
      </c>
      <c r="K30" s="116">
        <v>6.4109035840484605</v>
      </c>
    </row>
    <row r="31" spans="1:255" ht="14.1" customHeight="1" x14ac:dyDescent="0.2">
      <c r="A31" s="306" t="s">
        <v>249</v>
      </c>
      <c r="B31" s="307" t="s">
        <v>250</v>
      </c>
      <c r="C31" s="308"/>
      <c r="D31" s="113">
        <v>1.173804404671974</v>
      </c>
      <c r="E31" s="115">
        <v>2828</v>
      </c>
      <c r="F31" s="114">
        <v>2880</v>
      </c>
      <c r="G31" s="114">
        <v>2865</v>
      </c>
      <c r="H31" s="114">
        <v>2845</v>
      </c>
      <c r="I31" s="140">
        <v>2838</v>
      </c>
      <c r="J31" s="115">
        <v>-10</v>
      </c>
      <c r="K31" s="116">
        <v>-0.35236081747709652</v>
      </c>
    </row>
    <row r="32" spans="1:255" ht="14.1" customHeight="1" x14ac:dyDescent="0.2">
      <c r="A32" s="306">
        <v>31</v>
      </c>
      <c r="B32" s="307" t="s">
        <v>251</v>
      </c>
      <c r="C32" s="308"/>
      <c r="D32" s="113">
        <v>0.74919269817288292</v>
      </c>
      <c r="E32" s="115">
        <v>1805</v>
      </c>
      <c r="F32" s="114">
        <v>1776</v>
      </c>
      <c r="G32" s="114">
        <v>1757</v>
      </c>
      <c r="H32" s="114">
        <v>1731</v>
      </c>
      <c r="I32" s="140">
        <v>1719</v>
      </c>
      <c r="J32" s="115">
        <v>86</v>
      </c>
      <c r="K32" s="116">
        <v>5.002908667830134</v>
      </c>
    </row>
    <row r="33" spans="1:11" ht="14.1" customHeight="1" x14ac:dyDescent="0.2">
      <c r="A33" s="306">
        <v>32</v>
      </c>
      <c r="B33" s="307" t="s">
        <v>252</v>
      </c>
      <c r="C33" s="308"/>
      <c r="D33" s="113">
        <v>1.7876858454463196</v>
      </c>
      <c r="E33" s="115">
        <v>4307</v>
      </c>
      <c r="F33" s="114">
        <v>4272</v>
      </c>
      <c r="G33" s="114">
        <v>4380</v>
      </c>
      <c r="H33" s="114">
        <v>4309</v>
      </c>
      <c r="I33" s="140">
        <v>4275</v>
      </c>
      <c r="J33" s="115">
        <v>32</v>
      </c>
      <c r="K33" s="116">
        <v>0.74853801169590639</v>
      </c>
    </row>
    <row r="34" spans="1:11" ht="14.1" customHeight="1" x14ac:dyDescent="0.2">
      <c r="A34" s="306">
        <v>33</v>
      </c>
      <c r="B34" s="307" t="s">
        <v>253</v>
      </c>
      <c r="C34" s="308"/>
      <c r="D34" s="113">
        <v>1.2348189900633391</v>
      </c>
      <c r="E34" s="115">
        <v>2975</v>
      </c>
      <c r="F34" s="114">
        <v>2989</v>
      </c>
      <c r="G34" s="114">
        <v>3106</v>
      </c>
      <c r="H34" s="114">
        <v>3047</v>
      </c>
      <c r="I34" s="140">
        <v>3034</v>
      </c>
      <c r="J34" s="115">
        <v>-59</v>
      </c>
      <c r="K34" s="116">
        <v>-1.944627554383652</v>
      </c>
    </row>
    <row r="35" spans="1:11" ht="14.1" customHeight="1" x14ac:dyDescent="0.2">
      <c r="A35" s="306">
        <v>34</v>
      </c>
      <c r="B35" s="307" t="s">
        <v>254</v>
      </c>
      <c r="C35" s="308"/>
      <c r="D35" s="113">
        <v>1.681014087313117</v>
      </c>
      <c r="E35" s="115">
        <v>4050</v>
      </c>
      <c r="F35" s="114">
        <v>4065</v>
      </c>
      <c r="G35" s="114">
        <v>4066</v>
      </c>
      <c r="H35" s="114">
        <v>4023</v>
      </c>
      <c r="I35" s="140">
        <v>4006</v>
      </c>
      <c r="J35" s="115">
        <v>44</v>
      </c>
      <c r="K35" s="116">
        <v>1.0983524712930604</v>
      </c>
    </row>
    <row r="36" spans="1:11" ht="14.1" customHeight="1" x14ac:dyDescent="0.2">
      <c r="A36" s="306">
        <v>41</v>
      </c>
      <c r="B36" s="307" t="s">
        <v>255</v>
      </c>
      <c r="C36" s="308"/>
      <c r="D36" s="113">
        <v>1.8370786050488532</v>
      </c>
      <c r="E36" s="115">
        <v>4426</v>
      </c>
      <c r="F36" s="114">
        <v>4442</v>
      </c>
      <c r="G36" s="114">
        <v>4472</v>
      </c>
      <c r="H36" s="114">
        <v>4444</v>
      </c>
      <c r="I36" s="140">
        <v>4462</v>
      </c>
      <c r="J36" s="115">
        <v>-36</v>
      </c>
      <c r="K36" s="116">
        <v>-0.80681308830121024</v>
      </c>
    </row>
    <row r="37" spans="1:11" ht="14.1" customHeight="1" x14ac:dyDescent="0.2">
      <c r="A37" s="306">
        <v>42</v>
      </c>
      <c r="B37" s="307" t="s">
        <v>256</v>
      </c>
      <c r="C37" s="308"/>
      <c r="D37" s="113">
        <v>8.218291093530794E-2</v>
      </c>
      <c r="E37" s="115">
        <v>198</v>
      </c>
      <c r="F37" s="114">
        <v>200</v>
      </c>
      <c r="G37" s="114">
        <v>197</v>
      </c>
      <c r="H37" s="114">
        <v>192</v>
      </c>
      <c r="I37" s="140">
        <v>194</v>
      </c>
      <c r="J37" s="115">
        <v>4</v>
      </c>
      <c r="K37" s="116">
        <v>2.0618556701030926</v>
      </c>
    </row>
    <row r="38" spans="1:11" ht="14.1" customHeight="1" x14ac:dyDescent="0.2">
      <c r="A38" s="306">
        <v>43</v>
      </c>
      <c r="B38" s="307" t="s">
        <v>257</v>
      </c>
      <c r="C38" s="308"/>
      <c r="D38" s="113">
        <v>2.9029660559673927</v>
      </c>
      <c r="E38" s="115">
        <v>6994</v>
      </c>
      <c r="F38" s="114">
        <v>6944</v>
      </c>
      <c r="G38" s="114">
        <v>6818</v>
      </c>
      <c r="H38" s="114">
        <v>6623</v>
      </c>
      <c r="I38" s="140">
        <v>6500</v>
      </c>
      <c r="J38" s="115">
        <v>494</v>
      </c>
      <c r="K38" s="116">
        <v>7.6</v>
      </c>
    </row>
    <row r="39" spans="1:11" ht="14.1" customHeight="1" x14ac:dyDescent="0.2">
      <c r="A39" s="306">
        <v>51</v>
      </c>
      <c r="B39" s="307" t="s">
        <v>258</v>
      </c>
      <c r="C39" s="308"/>
      <c r="D39" s="113">
        <v>6.9805666470202468</v>
      </c>
      <c r="E39" s="115">
        <v>16818</v>
      </c>
      <c r="F39" s="114">
        <v>16638</v>
      </c>
      <c r="G39" s="114">
        <v>16846</v>
      </c>
      <c r="H39" s="114">
        <v>16656</v>
      </c>
      <c r="I39" s="140">
        <v>16682</v>
      </c>
      <c r="J39" s="115">
        <v>136</v>
      </c>
      <c r="K39" s="116">
        <v>0.8152499700275746</v>
      </c>
    </row>
    <row r="40" spans="1:11" ht="14.1" customHeight="1" x14ac:dyDescent="0.2">
      <c r="A40" s="306" t="s">
        <v>259</v>
      </c>
      <c r="B40" s="307" t="s">
        <v>260</v>
      </c>
      <c r="C40" s="308"/>
      <c r="D40" s="113">
        <v>6.1296829731950888</v>
      </c>
      <c r="E40" s="115">
        <v>14768</v>
      </c>
      <c r="F40" s="114">
        <v>14599</v>
      </c>
      <c r="G40" s="114">
        <v>14814</v>
      </c>
      <c r="H40" s="114">
        <v>14764</v>
      </c>
      <c r="I40" s="140">
        <v>14785</v>
      </c>
      <c r="J40" s="115">
        <v>-17</v>
      </c>
      <c r="K40" s="116">
        <v>-0.11498140006763612</v>
      </c>
    </row>
    <row r="41" spans="1:11" ht="14.1" customHeight="1" x14ac:dyDescent="0.2">
      <c r="A41" s="306"/>
      <c r="B41" s="307" t="s">
        <v>261</v>
      </c>
      <c r="C41" s="308"/>
      <c r="D41" s="113">
        <v>5.6029652258369786</v>
      </c>
      <c r="E41" s="115">
        <v>13499</v>
      </c>
      <c r="F41" s="114">
        <v>13325</v>
      </c>
      <c r="G41" s="114">
        <v>13577</v>
      </c>
      <c r="H41" s="114">
        <v>13526</v>
      </c>
      <c r="I41" s="140">
        <v>13535</v>
      </c>
      <c r="J41" s="115">
        <v>-36</v>
      </c>
      <c r="K41" s="116">
        <v>-0.26597709641669748</v>
      </c>
    </row>
    <row r="42" spans="1:11" ht="14.1" customHeight="1" x14ac:dyDescent="0.2">
      <c r="A42" s="306">
        <v>52</v>
      </c>
      <c r="B42" s="307" t="s">
        <v>262</v>
      </c>
      <c r="C42" s="308"/>
      <c r="D42" s="113">
        <v>3.3159559366776521</v>
      </c>
      <c r="E42" s="115">
        <v>7989</v>
      </c>
      <c r="F42" s="114">
        <v>7873</v>
      </c>
      <c r="G42" s="114">
        <v>8027</v>
      </c>
      <c r="H42" s="114">
        <v>7957</v>
      </c>
      <c r="I42" s="140">
        <v>7791</v>
      </c>
      <c r="J42" s="115">
        <v>198</v>
      </c>
      <c r="K42" s="116">
        <v>2.5413939160569887</v>
      </c>
    </row>
    <row r="43" spans="1:11" ht="14.1" customHeight="1" x14ac:dyDescent="0.2">
      <c r="A43" s="306" t="s">
        <v>263</v>
      </c>
      <c r="B43" s="307" t="s">
        <v>264</v>
      </c>
      <c r="C43" s="308"/>
      <c r="D43" s="113">
        <v>2.6609830404356525</v>
      </c>
      <c r="E43" s="115">
        <v>6411</v>
      </c>
      <c r="F43" s="114">
        <v>6333</v>
      </c>
      <c r="G43" s="114">
        <v>6418</v>
      </c>
      <c r="H43" s="114">
        <v>6328</v>
      </c>
      <c r="I43" s="140">
        <v>6176</v>
      </c>
      <c r="J43" s="115">
        <v>235</v>
      </c>
      <c r="K43" s="116">
        <v>3.8050518134715028</v>
      </c>
    </row>
    <row r="44" spans="1:11" ht="14.1" customHeight="1" x14ac:dyDescent="0.2">
      <c r="A44" s="306">
        <v>53</v>
      </c>
      <c r="B44" s="307" t="s">
        <v>265</v>
      </c>
      <c r="C44" s="308"/>
      <c r="D44" s="113">
        <v>0.63754015755875248</v>
      </c>
      <c r="E44" s="115">
        <v>1536</v>
      </c>
      <c r="F44" s="114">
        <v>1534</v>
      </c>
      <c r="G44" s="114">
        <v>1517</v>
      </c>
      <c r="H44" s="114">
        <v>1515</v>
      </c>
      <c r="I44" s="140">
        <v>1527</v>
      </c>
      <c r="J44" s="115">
        <v>9</v>
      </c>
      <c r="K44" s="116">
        <v>0.58939096267190572</v>
      </c>
    </row>
    <row r="45" spans="1:11" ht="14.1" customHeight="1" x14ac:dyDescent="0.2">
      <c r="A45" s="306" t="s">
        <v>266</v>
      </c>
      <c r="B45" s="307" t="s">
        <v>267</v>
      </c>
      <c r="C45" s="308"/>
      <c r="D45" s="113">
        <v>0.56656400720553202</v>
      </c>
      <c r="E45" s="115">
        <v>1365</v>
      </c>
      <c r="F45" s="114">
        <v>1372</v>
      </c>
      <c r="G45" s="114">
        <v>1356</v>
      </c>
      <c r="H45" s="114">
        <v>1353</v>
      </c>
      <c r="I45" s="140">
        <v>1365</v>
      </c>
      <c r="J45" s="115">
        <v>0</v>
      </c>
      <c r="K45" s="116">
        <v>0</v>
      </c>
    </row>
    <row r="46" spans="1:11" ht="14.1" customHeight="1" x14ac:dyDescent="0.2">
      <c r="A46" s="306">
        <v>54</v>
      </c>
      <c r="B46" s="307" t="s">
        <v>268</v>
      </c>
      <c r="C46" s="308"/>
      <c r="D46" s="113">
        <v>2.3720976565418428</v>
      </c>
      <c r="E46" s="115">
        <v>5715</v>
      </c>
      <c r="F46" s="114">
        <v>5673</v>
      </c>
      <c r="G46" s="114">
        <v>5706</v>
      </c>
      <c r="H46" s="114">
        <v>5687</v>
      </c>
      <c r="I46" s="140">
        <v>5531</v>
      </c>
      <c r="J46" s="115">
        <v>184</v>
      </c>
      <c r="K46" s="116">
        <v>3.3267040318206473</v>
      </c>
    </row>
    <row r="47" spans="1:11" ht="14.1" customHeight="1" x14ac:dyDescent="0.2">
      <c r="A47" s="306">
        <v>61</v>
      </c>
      <c r="B47" s="307" t="s">
        <v>269</v>
      </c>
      <c r="C47" s="308"/>
      <c r="D47" s="113">
        <v>3.395233391165752</v>
      </c>
      <c r="E47" s="115">
        <v>8180</v>
      </c>
      <c r="F47" s="114">
        <v>8226</v>
      </c>
      <c r="G47" s="114">
        <v>8248</v>
      </c>
      <c r="H47" s="114">
        <v>8103</v>
      </c>
      <c r="I47" s="140">
        <v>8121</v>
      </c>
      <c r="J47" s="115">
        <v>59</v>
      </c>
      <c r="K47" s="116">
        <v>0.72651151336042363</v>
      </c>
    </row>
    <row r="48" spans="1:11" ht="14.1" customHeight="1" x14ac:dyDescent="0.2">
      <c r="A48" s="306">
        <v>62</v>
      </c>
      <c r="B48" s="307" t="s">
        <v>270</v>
      </c>
      <c r="C48" s="308"/>
      <c r="D48" s="113">
        <v>4.9081460697475574</v>
      </c>
      <c r="E48" s="115">
        <v>11825</v>
      </c>
      <c r="F48" s="114">
        <v>11841</v>
      </c>
      <c r="G48" s="114">
        <v>11820</v>
      </c>
      <c r="H48" s="114">
        <v>11788</v>
      </c>
      <c r="I48" s="140">
        <v>11838</v>
      </c>
      <c r="J48" s="115">
        <v>-13</v>
      </c>
      <c r="K48" s="116">
        <v>-0.10981584727149857</v>
      </c>
    </row>
    <row r="49" spans="1:11" ht="14.1" customHeight="1" x14ac:dyDescent="0.2">
      <c r="A49" s="306">
        <v>63</v>
      </c>
      <c r="B49" s="307" t="s">
        <v>271</v>
      </c>
      <c r="C49" s="308"/>
      <c r="D49" s="113">
        <v>1.7474245203921537</v>
      </c>
      <c r="E49" s="115">
        <v>4210</v>
      </c>
      <c r="F49" s="114">
        <v>4278</v>
      </c>
      <c r="G49" s="114">
        <v>4278</v>
      </c>
      <c r="H49" s="114">
        <v>4147</v>
      </c>
      <c r="I49" s="140">
        <v>4077</v>
      </c>
      <c r="J49" s="115">
        <v>133</v>
      </c>
      <c r="K49" s="116">
        <v>3.2622025999509443</v>
      </c>
    </row>
    <row r="50" spans="1:11" ht="14.1" customHeight="1" x14ac:dyDescent="0.2">
      <c r="A50" s="306" t="s">
        <v>272</v>
      </c>
      <c r="B50" s="307" t="s">
        <v>273</v>
      </c>
      <c r="C50" s="308"/>
      <c r="D50" s="113">
        <v>0.36940803400214173</v>
      </c>
      <c r="E50" s="115">
        <v>890</v>
      </c>
      <c r="F50" s="114">
        <v>918</v>
      </c>
      <c r="G50" s="114">
        <v>930</v>
      </c>
      <c r="H50" s="114">
        <v>865</v>
      </c>
      <c r="I50" s="140">
        <v>850</v>
      </c>
      <c r="J50" s="115">
        <v>40</v>
      </c>
      <c r="K50" s="116">
        <v>4.7058823529411766</v>
      </c>
    </row>
    <row r="51" spans="1:11" ht="14.1" customHeight="1" x14ac:dyDescent="0.2">
      <c r="A51" s="306" t="s">
        <v>274</v>
      </c>
      <c r="B51" s="307" t="s">
        <v>275</v>
      </c>
      <c r="C51" s="308"/>
      <c r="D51" s="113">
        <v>1.150975818301055</v>
      </c>
      <c r="E51" s="115">
        <v>2773</v>
      </c>
      <c r="F51" s="114">
        <v>2803</v>
      </c>
      <c r="G51" s="114">
        <v>2794</v>
      </c>
      <c r="H51" s="114">
        <v>2735</v>
      </c>
      <c r="I51" s="140">
        <v>2685</v>
      </c>
      <c r="J51" s="115">
        <v>88</v>
      </c>
      <c r="K51" s="116">
        <v>3.2774674115456239</v>
      </c>
    </row>
    <row r="52" spans="1:11" ht="14.1" customHeight="1" x14ac:dyDescent="0.2">
      <c r="A52" s="306">
        <v>71</v>
      </c>
      <c r="B52" s="307" t="s">
        <v>276</v>
      </c>
      <c r="C52" s="308"/>
      <c r="D52" s="113">
        <v>11.489835053086839</v>
      </c>
      <c r="E52" s="115">
        <v>27682</v>
      </c>
      <c r="F52" s="114">
        <v>27601</v>
      </c>
      <c r="G52" s="114">
        <v>27664</v>
      </c>
      <c r="H52" s="114">
        <v>27345</v>
      </c>
      <c r="I52" s="140">
        <v>27372</v>
      </c>
      <c r="J52" s="115">
        <v>310</v>
      </c>
      <c r="K52" s="116">
        <v>1.1325442057577086</v>
      </c>
    </row>
    <row r="53" spans="1:11" ht="14.1" customHeight="1" x14ac:dyDescent="0.2">
      <c r="A53" s="306" t="s">
        <v>277</v>
      </c>
      <c r="B53" s="307" t="s">
        <v>278</v>
      </c>
      <c r="C53" s="308"/>
      <c r="D53" s="113">
        <v>4.5233806230958882</v>
      </c>
      <c r="E53" s="115">
        <v>10898</v>
      </c>
      <c r="F53" s="114">
        <v>10870</v>
      </c>
      <c r="G53" s="114">
        <v>10901</v>
      </c>
      <c r="H53" s="114">
        <v>10652</v>
      </c>
      <c r="I53" s="140">
        <v>10669</v>
      </c>
      <c r="J53" s="115">
        <v>229</v>
      </c>
      <c r="K53" s="116">
        <v>2.1464054738026057</v>
      </c>
    </row>
    <row r="54" spans="1:11" ht="14.1" customHeight="1" x14ac:dyDescent="0.2">
      <c r="A54" s="306" t="s">
        <v>279</v>
      </c>
      <c r="B54" s="307" t="s">
        <v>280</v>
      </c>
      <c r="C54" s="308"/>
      <c r="D54" s="113">
        <v>5.8412126545080234</v>
      </c>
      <c r="E54" s="115">
        <v>14073</v>
      </c>
      <c r="F54" s="114">
        <v>14034</v>
      </c>
      <c r="G54" s="114">
        <v>14083</v>
      </c>
      <c r="H54" s="114">
        <v>14061</v>
      </c>
      <c r="I54" s="140">
        <v>14104</v>
      </c>
      <c r="J54" s="115">
        <v>-31</v>
      </c>
      <c r="K54" s="116">
        <v>-0.21979580260918888</v>
      </c>
    </row>
    <row r="55" spans="1:11" ht="14.1" customHeight="1" x14ac:dyDescent="0.2">
      <c r="A55" s="306">
        <v>72</v>
      </c>
      <c r="B55" s="307" t="s">
        <v>281</v>
      </c>
      <c r="C55" s="308"/>
      <c r="D55" s="113">
        <v>3.150344919186804</v>
      </c>
      <c r="E55" s="115">
        <v>7590</v>
      </c>
      <c r="F55" s="114">
        <v>7598</v>
      </c>
      <c r="G55" s="114">
        <v>7592</v>
      </c>
      <c r="H55" s="114">
        <v>7435</v>
      </c>
      <c r="I55" s="140">
        <v>7442</v>
      </c>
      <c r="J55" s="115">
        <v>148</v>
      </c>
      <c r="K55" s="116">
        <v>1.9887127116366567</v>
      </c>
    </row>
    <row r="56" spans="1:11" ht="14.1" customHeight="1" x14ac:dyDescent="0.2">
      <c r="A56" s="306" t="s">
        <v>282</v>
      </c>
      <c r="B56" s="307" t="s">
        <v>283</v>
      </c>
      <c r="C56" s="308"/>
      <c r="D56" s="113">
        <v>1.6166789802678001</v>
      </c>
      <c r="E56" s="115">
        <v>3895</v>
      </c>
      <c r="F56" s="114">
        <v>3897</v>
      </c>
      <c r="G56" s="114">
        <v>3906</v>
      </c>
      <c r="H56" s="114">
        <v>3817</v>
      </c>
      <c r="I56" s="140">
        <v>3847</v>
      </c>
      <c r="J56" s="115">
        <v>48</v>
      </c>
      <c r="K56" s="116">
        <v>1.2477255003899141</v>
      </c>
    </row>
    <row r="57" spans="1:11" ht="14.1" customHeight="1" x14ac:dyDescent="0.2">
      <c r="A57" s="306" t="s">
        <v>284</v>
      </c>
      <c r="B57" s="307" t="s">
        <v>285</v>
      </c>
      <c r="C57" s="308"/>
      <c r="D57" s="113">
        <v>1.1601072528494227</v>
      </c>
      <c r="E57" s="115">
        <v>2795</v>
      </c>
      <c r="F57" s="114">
        <v>2794</v>
      </c>
      <c r="G57" s="114">
        <v>2769</v>
      </c>
      <c r="H57" s="114">
        <v>2737</v>
      </c>
      <c r="I57" s="140">
        <v>2719</v>
      </c>
      <c r="J57" s="115">
        <v>76</v>
      </c>
      <c r="K57" s="116">
        <v>2.7951452739977931</v>
      </c>
    </row>
    <row r="58" spans="1:11" ht="14.1" customHeight="1" x14ac:dyDescent="0.2">
      <c r="A58" s="306">
        <v>73</v>
      </c>
      <c r="B58" s="307" t="s">
        <v>286</v>
      </c>
      <c r="C58" s="308"/>
      <c r="D58" s="113">
        <v>2.491636436084109</v>
      </c>
      <c r="E58" s="115">
        <v>6003</v>
      </c>
      <c r="F58" s="114">
        <v>5980</v>
      </c>
      <c r="G58" s="114">
        <v>5917</v>
      </c>
      <c r="H58" s="114">
        <v>5725</v>
      </c>
      <c r="I58" s="140">
        <v>5682</v>
      </c>
      <c r="J58" s="115">
        <v>321</v>
      </c>
      <c r="K58" s="116">
        <v>5.6494192185850052</v>
      </c>
    </row>
    <row r="59" spans="1:11" ht="14.1" customHeight="1" x14ac:dyDescent="0.2">
      <c r="A59" s="306" t="s">
        <v>287</v>
      </c>
      <c r="B59" s="307" t="s">
        <v>288</v>
      </c>
      <c r="C59" s="308"/>
      <c r="D59" s="113">
        <v>1.8972630600267302</v>
      </c>
      <c r="E59" s="115">
        <v>4571</v>
      </c>
      <c r="F59" s="114">
        <v>4558</v>
      </c>
      <c r="G59" s="114">
        <v>4503</v>
      </c>
      <c r="H59" s="114">
        <v>4331</v>
      </c>
      <c r="I59" s="140">
        <v>4301</v>
      </c>
      <c r="J59" s="115">
        <v>270</v>
      </c>
      <c r="K59" s="116">
        <v>6.2776098581725179</v>
      </c>
    </row>
    <row r="60" spans="1:11" ht="14.1" customHeight="1" x14ac:dyDescent="0.2">
      <c r="A60" s="306">
        <v>81</v>
      </c>
      <c r="B60" s="307" t="s">
        <v>289</v>
      </c>
      <c r="C60" s="308"/>
      <c r="D60" s="113">
        <v>9.0895129624864062</v>
      </c>
      <c r="E60" s="115">
        <v>21899</v>
      </c>
      <c r="F60" s="114">
        <v>21823</v>
      </c>
      <c r="G60" s="114">
        <v>21534</v>
      </c>
      <c r="H60" s="114">
        <v>21361</v>
      </c>
      <c r="I60" s="140">
        <v>21384</v>
      </c>
      <c r="J60" s="115">
        <v>515</v>
      </c>
      <c r="K60" s="116">
        <v>2.4083426861204638</v>
      </c>
    </row>
    <row r="61" spans="1:11" ht="14.1" customHeight="1" x14ac:dyDescent="0.2">
      <c r="A61" s="306" t="s">
        <v>290</v>
      </c>
      <c r="B61" s="307" t="s">
        <v>291</v>
      </c>
      <c r="C61" s="308"/>
      <c r="D61" s="113">
        <v>1.9279778853257847</v>
      </c>
      <c r="E61" s="115">
        <v>4645</v>
      </c>
      <c r="F61" s="114">
        <v>4638</v>
      </c>
      <c r="G61" s="114">
        <v>4651</v>
      </c>
      <c r="H61" s="114">
        <v>4460</v>
      </c>
      <c r="I61" s="140">
        <v>4513</v>
      </c>
      <c r="J61" s="115">
        <v>132</v>
      </c>
      <c r="K61" s="116">
        <v>2.9248836693995126</v>
      </c>
    </row>
    <row r="62" spans="1:11" ht="14.1" customHeight="1" x14ac:dyDescent="0.2">
      <c r="A62" s="306" t="s">
        <v>292</v>
      </c>
      <c r="B62" s="307" t="s">
        <v>293</v>
      </c>
      <c r="C62" s="308"/>
      <c r="D62" s="113">
        <v>2.9224741206843596</v>
      </c>
      <c r="E62" s="115">
        <v>7041</v>
      </c>
      <c r="F62" s="114">
        <v>7104</v>
      </c>
      <c r="G62" s="114">
        <v>6904</v>
      </c>
      <c r="H62" s="114">
        <v>6834</v>
      </c>
      <c r="I62" s="140">
        <v>6873</v>
      </c>
      <c r="J62" s="115">
        <v>168</v>
      </c>
      <c r="K62" s="116">
        <v>2.4443474465298998</v>
      </c>
    </row>
    <row r="63" spans="1:11" ht="14.1" customHeight="1" x14ac:dyDescent="0.2">
      <c r="A63" s="306"/>
      <c r="B63" s="307" t="s">
        <v>294</v>
      </c>
      <c r="C63" s="308"/>
      <c r="D63" s="113">
        <v>2.4617517411985421</v>
      </c>
      <c r="E63" s="115">
        <v>5931</v>
      </c>
      <c r="F63" s="114">
        <v>5980</v>
      </c>
      <c r="G63" s="114">
        <v>5831</v>
      </c>
      <c r="H63" s="114">
        <v>5775</v>
      </c>
      <c r="I63" s="140">
        <v>5823</v>
      </c>
      <c r="J63" s="115">
        <v>108</v>
      </c>
      <c r="K63" s="116">
        <v>1.8547140649149922</v>
      </c>
    </row>
    <row r="64" spans="1:11" ht="14.1" customHeight="1" x14ac:dyDescent="0.2">
      <c r="A64" s="306" t="s">
        <v>295</v>
      </c>
      <c r="B64" s="307" t="s">
        <v>296</v>
      </c>
      <c r="C64" s="308"/>
      <c r="D64" s="113">
        <v>0.83635639158911868</v>
      </c>
      <c r="E64" s="115">
        <v>2015</v>
      </c>
      <c r="F64" s="114">
        <v>1978</v>
      </c>
      <c r="G64" s="114">
        <v>1955</v>
      </c>
      <c r="H64" s="114">
        <v>1951</v>
      </c>
      <c r="I64" s="140">
        <v>1931</v>
      </c>
      <c r="J64" s="115">
        <v>84</v>
      </c>
      <c r="K64" s="116">
        <v>4.350077679958571</v>
      </c>
    </row>
    <row r="65" spans="1:11" ht="14.1" customHeight="1" x14ac:dyDescent="0.2">
      <c r="A65" s="306" t="s">
        <v>297</v>
      </c>
      <c r="B65" s="307" t="s">
        <v>298</v>
      </c>
      <c r="C65" s="308"/>
      <c r="D65" s="113">
        <v>0.58980765878319485</v>
      </c>
      <c r="E65" s="115">
        <v>1421</v>
      </c>
      <c r="F65" s="114">
        <v>1404</v>
      </c>
      <c r="G65" s="114">
        <v>1376</v>
      </c>
      <c r="H65" s="114">
        <v>1490</v>
      </c>
      <c r="I65" s="140">
        <v>1491</v>
      </c>
      <c r="J65" s="115">
        <v>-70</v>
      </c>
      <c r="K65" s="116">
        <v>-4.694835680751174</v>
      </c>
    </row>
    <row r="66" spans="1:11" ht="14.1" customHeight="1" x14ac:dyDescent="0.2">
      <c r="A66" s="306">
        <v>82</v>
      </c>
      <c r="B66" s="307" t="s">
        <v>299</v>
      </c>
      <c r="C66" s="308"/>
      <c r="D66" s="113">
        <v>2.1981853349161153</v>
      </c>
      <c r="E66" s="115">
        <v>5296</v>
      </c>
      <c r="F66" s="114">
        <v>5334</v>
      </c>
      <c r="G66" s="114">
        <v>5306</v>
      </c>
      <c r="H66" s="114">
        <v>5132</v>
      </c>
      <c r="I66" s="140">
        <v>5173</v>
      </c>
      <c r="J66" s="115">
        <v>123</v>
      </c>
      <c r="K66" s="116">
        <v>2.3777305238739608</v>
      </c>
    </row>
    <row r="67" spans="1:11" ht="14.1" customHeight="1" x14ac:dyDescent="0.2">
      <c r="A67" s="306" t="s">
        <v>300</v>
      </c>
      <c r="B67" s="307" t="s">
        <v>301</v>
      </c>
      <c r="C67" s="308"/>
      <c r="D67" s="113">
        <v>1.3921287034193073</v>
      </c>
      <c r="E67" s="115">
        <v>3354</v>
      </c>
      <c r="F67" s="114">
        <v>3369</v>
      </c>
      <c r="G67" s="114">
        <v>3363</v>
      </c>
      <c r="H67" s="114">
        <v>3237</v>
      </c>
      <c r="I67" s="140">
        <v>3267</v>
      </c>
      <c r="J67" s="115">
        <v>87</v>
      </c>
      <c r="K67" s="116">
        <v>2.6629935720844813</v>
      </c>
    </row>
    <row r="68" spans="1:11" ht="14.1" customHeight="1" x14ac:dyDescent="0.2">
      <c r="A68" s="306" t="s">
        <v>302</v>
      </c>
      <c r="B68" s="307" t="s">
        <v>303</v>
      </c>
      <c r="C68" s="308"/>
      <c r="D68" s="113">
        <v>0.3818599902044611</v>
      </c>
      <c r="E68" s="115">
        <v>920</v>
      </c>
      <c r="F68" s="114">
        <v>946</v>
      </c>
      <c r="G68" s="114">
        <v>928</v>
      </c>
      <c r="H68" s="114">
        <v>916</v>
      </c>
      <c r="I68" s="140">
        <v>928</v>
      </c>
      <c r="J68" s="115">
        <v>-8</v>
      </c>
      <c r="K68" s="116">
        <v>-0.86206896551724133</v>
      </c>
    </row>
    <row r="69" spans="1:11" ht="14.1" customHeight="1" x14ac:dyDescent="0.2">
      <c r="A69" s="306">
        <v>83</v>
      </c>
      <c r="B69" s="307" t="s">
        <v>304</v>
      </c>
      <c r="C69" s="308"/>
      <c r="D69" s="113">
        <v>4.1066551555249333</v>
      </c>
      <c r="E69" s="115">
        <v>9894</v>
      </c>
      <c r="F69" s="114">
        <v>9915</v>
      </c>
      <c r="G69" s="114">
        <v>9786</v>
      </c>
      <c r="H69" s="114">
        <v>9634</v>
      </c>
      <c r="I69" s="140">
        <v>9597</v>
      </c>
      <c r="J69" s="115">
        <v>297</v>
      </c>
      <c r="K69" s="116">
        <v>3.0947170990934669</v>
      </c>
    </row>
    <row r="70" spans="1:11" ht="14.1" customHeight="1" x14ac:dyDescent="0.2">
      <c r="A70" s="306" t="s">
        <v>305</v>
      </c>
      <c r="B70" s="307" t="s">
        <v>306</v>
      </c>
      <c r="C70" s="308"/>
      <c r="D70" s="113">
        <v>3.4686999327594363</v>
      </c>
      <c r="E70" s="115">
        <v>8357</v>
      </c>
      <c r="F70" s="114">
        <v>8386</v>
      </c>
      <c r="G70" s="114">
        <v>8269</v>
      </c>
      <c r="H70" s="114">
        <v>8109</v>
      </c>
      <c r="I70" s="140">
        <v>8083</v>
      </c>
      <c r="J70" s="115">
        <v>274</v>
      </c>
      <c r="K70" s="116">
        <v>3.3898305084745761</v>
      </c>
    </row>
    <row r="71" spans="1:11" ht="14.1" customHeight="1" x14ac:dyDescent="0.2">
      <c r="A71" s="306"/>
      <c r="B71" s="307" t="s">
        <v>307</v>
      </c>
      <c r="C71" s="308"/>
      <c r="D71" s="113">
        <v>2.2699916156828239</v>
      </c>
      <c r="E71" s="115">
        <v>5469</v>
      </c>
      <c r="F71" s="114">
        <v>5492</v>
      </c>
      <c r="G71" s="114">
        <v>5436</v>
      </c>
      <c r="H71" s="114">
        <v>5276</v>
      </c>
      <c r="I71" s="140">
        <v>5289</v>
      </c>
      <c r="J71" s="115">
        <v>180</v>
      </c>
      <c r="K71" s="116">
        <v>3.403289846851957</v>
      </c>
    </row>
    <row r="72" spans="1:11" ht="14.1" customHeight="1" x14ac:dyDescent="0.2">
      <c r="A72" s="306">
        <v>84</v>
      </c>
      <c r="B72" s="307" t="s">
        <v>308</v>
      </c>
      <c r="C72" s="308"/>
      <c r="D72" s="113">
        <v>1.73870815105053</v>
      </c>
      <c r="E72" s="115">
        <v>4189</v>
      </c>
      <c r="F72" s="114">
        <v>4235</v>
      </c>
      <c r="G72" s="114">
        <v>4149</v>
      </c>
      <c r="H72" s="114">
        <v>4214</v>
      </c>
      <c r="I72" s="140">
        <v>4122</v>
      </c>
      <c r="J72" s="115">
        <v>67</v>
      </c>
      <c r="K72" s="116">
        <v>1.6254245511887433</v>
      </c>
    </row>
    <row r="73" spans="1:11" ht="14.1" customHeight="1" x14ac:dyDescent="0.2">
      <c r="A73" s="306" t="s">
        <v>309</v>
      </c>
      <c r="B73" s="307" t="s">
        <v>310</v>
      </c>
      <c r="C73" s="308"/>
      <c r="D73" s="113">
        <v>0.23824742867104423</v>
      </c>
      <c r="E73" s="115">
        <v>574</v>
      </c>
      <c r="F73" s="114">
        <v>561</v>
      </c>
      <c r="G73" s="114">
        <v>567</v>
      </c>
      <c r="H73" s="114">
        <v>609</v>
      </c>
      <c r="I73" s="140">
        <v>603</v>
      </c>
      <c r="J73" s="115">
        <v>-29</v>
      </c>
      <c r="K73" s="116">
        <v>-4.8092868988391375</v>
      </c>
    </row>
    <row r="74" spans="1:11" ht="14.1" customHeight="1" x14ac:dyDescent="0.2">
      <c r="A74" s="306" t="s">
        <v>311</v>
      </c>
      <c r="B74" s="307" t="s">
        <v>312</v>
      </c>
      <c r="C74" s="308"/>
      <c r="D74" s="113">
        <v>0.25152951528685158</v>
      </c>
      <c r="E74" s="115">
        <v>606</v>
      </c>
      <c r="F74" s="114">
        <v>610</v>
      </c>
      <c r="G74" s="114">
        <v>609</v>
      </c>
      <c r="H74" s="114">
        <v>612</v>
      </c>
      <c r="I74" s="140">
        <v>616</v>
      </c>
      <c r="J74" s="115">
        <v>-10</v>
      </c>
      <c r="K74" s="116">
        <v>-1.6233766233766234</v>
      </c>
    </row>
    <row r="75" spans="1:11" ht="14.1" customHeight="1" x14ac:dyDescent="0.2">
      <c r="A75" s="306" t="s">
        <v>313</v>
      </c>
      <c r="B75" s="307" t="s">
        <v>314</v>
      </c>
      <c r="C75" s="308"/>
      <c r="D75" s="113">
        <v>0.83220573952167887</v>
      </c>
      <c r="E75" s="115">
        <v>2005</v>
      </c>
      <c r="F75" s="114">
        <v>2064</v>
      </c>
      <c r="G75" s="114">
        <v>1983</v>
      </c>
      <c r="H75" s="114">
        <v>2017</v>
      </c>
      <c r="I75" s="140">
        <v>1942</v>
      </c>
      <c r="J75" s="115">
        <v>63</v>
      </c>
      <c r="K75" s="116">
        <v>3.2440782698249229</v>
      </c>
    </row>
    <row r="76" spans="1:11" ht="14.1" customHeight="1" x14ac:dyDescent="0.2">
      <c r="A76" s="306">
        <v>91</v>
      </c>
      <c r="B76" s="307" t="s">
        <v>315</v>
      </c>
      <c r="C76" s="308"/>
      <c r="D76" s="113">
        <v>8.2597976142051915E-2</v>
      </c>
      <c r="E76" s="115">
        <v>199</v>
      </c>
      <c r="F76" s="114">
        <v>189</v>
      </c>
      <c r="G76" s="114">
        <v>188</v>
      </c>
      <c r="H76" s="114">
        <v>185</v>
      </c>
      <c r="I76" s="140">
        <v>183</v>
      </c>
      <c r="J76" s="115">
        <v>16</v>
      </c>
      <c r="K76" s="116">
        <v>8.7431693989071047</v>
      </c>
    </row>
    <row r="77" spans="1:11" ht="14.1" customHeight="1" x14ac:dyDescent="0.2">
      <c r="A77" s="306">
        <v>92</v>
      </c>
      <c r="B77" s="307" t="s">
        <v>316</v>
      </c>
      <c r="C77" s="308"/>
      <c r="D77" s="113">
        <v>1.0982625370445698</v>
      </c>
      <c r="E77" s="115">
        <v>2646</v>
      </c>
      <c r="F77" s="114">
        <v>2650</v>
      </c>
      <c r="G77" s="114">
        <v>2633</v>
      </c>
      <c r="H77" s="114">
        <v>2577</v>
      </c>
      <c r="I77" s="140">
        <v>2557</v>
      </c>
      <c r="J77" s="115">
        <v>89</v>
      </c>
      <c r="K77" s="116">
        <v>3.4806413766132187</v>
      </c>
    </row>
    <row r="78" spans="1:11" ht="14.1" customHeight="1" x14ac:dyDescent="0.2">
      <c r="A78" s="306">
        <v>93</v>
      </c>
      <c r="B78" s="307" t="s">
        <v>317</v>
      </c>
      <c r="C78" s="308"/>
      <c r="D78" s="113">
        <v>0.13448112698504935</v>
      </c>
      <c r="E78" s="115">
        <v>324</v>
      </c>
      <c r="F78" s="114">
        <v>326</v>
      </c>
      <c r="G78" s="114">
        <v>321</v>
      </c>
      <c r="H78" s="114">
        <v>314</v>
      </c>
      <c r="I78" s="140">
        <v>317</v>
      </c>
      <c r="J78" s="115">
        <v>7</v>
      </c>
      <c r="K78" s="116">
        <v>2.2082018927444795</v>
      </c>
    </row>
    <row r="79" spans="1:11" ht="14.1" customHeight="1" x14ac:dyDescent="0.2">
      <c r="A79" s="306">
        <v>94</v>
      </c>
      <c r="B79" s="307" t="s">
        <v>318</v>
      </c>
      <c r="C79" s="308"/>
      <c r="D79" s="113">
        <v>0.23119132015639657</v>
      </c>
      <c r="E79" s="115">
        <v>557</v>
      </c>
      <c r="F79" s="114">
        <v>561</v>
      </c>
      <c r="G79" s="114">
        <v>560</v>
      </c>
      <c r="H79" s="114">
        <v>555</v>
      </c>
      <c r="I79" s="140">
        <v>545</v>
      </c>
      <c r="J79" s="115">
        <v>12</v>
      </c>
      <c r="K79" s="116">
        <v>2.2018348623853212</v>
      </c>
    </row>
    <row r="80" spans="1:11" ht="14.1" customHeight="1" x14ac:dyDescent="0.2">
      <c r="A80" s="306" t="s">
        <v>319</v>
      </c>
      <c r="B80" s="307" t="s">
        <v>320</v>
      </c>
      <c r="C80" s="308"/>
      <c r="D80" s="113">
        <v>1.7432738683247139E-2</v>
      </c>
      <c r="E80" s="115">
        <v>42</v>
      </c>
      <c r="F80" s="114">
        <v>42</v>
      </c>
      <c r="G80" s="114">
        <v>39</v>
      </c>
      <c r="H80" s="114">
        <v>35</v>
      </c>
      <c r="I80" s="140">
        <v>35</v>
      </c>
      <c r="J80" s="115">
        <v>7</v>
      </c>
      <c r="K80" s="116">
        <v>20</v>
      </c>
    </row>
    <row r="81" spans="1:11" ht="14.1" customHeight="1" x14ac:dyDescent="0.2">
      <c r="A81" s="310" t="s">
        <v>321</v>
      </c>
      <c r="B81" s="311" t="s">
        <v>224</v>
      </c>
      <c r="C81" s="312"/>
      <c r="D81" s="125">
        <v>0.20587234254501383</v>
      </c>
      <c r="E81" s="143">
        <v>496</v>
      </c>
      <c r="F81" s="144">
        <v>518</v>
      </c>
      <c r="G81" s="144">
        <v>529</v>
      </c>
      <c r="H81" s="144">
        <v>500</v>
      </c>
      <c r="I81" s="145">
        <v>510</v>
      </c>
      <c r="J81" s="143">
        <v>-14</v>
      </c>
      <c r="K81" s="146">
        <v>-2.7450980392156863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62546</v>
      </c>
      <c r="E12" s="114">
        <v>64295</v>
      </c>
      <c r="F12" s="114">
        <v>63904</v>
      </c>
      <c r="G12" s="114">
        <v>64613</v>
      </c>
      <c r="H12" s="140">
        <v>63224</v>
      </c>
      <c r="I12" s="115">
        <v>-678</v>
      </c>
      <c r="J12" s="116">
        <v>-1.0723775781348854</v>
      </c>
      <c r="K12"/>
      <c r="L12"/>
      <c r="M12"/>
      <c r="N12"/>
      <c r="O12"/>
      <c r="P12"/>
    </row>
    <row r="13" spans="1:16" s="110" customFormat="1" ht="14.45" customHeight="1" x14ac:dyDescent="0.2">
      <c r="A13" s="120" t="s">
        <v>105</v>
      </c>
      <c r="B13" s="119" t="s">
        <v>106</v>
      </c>
      <c r="C13" s="113">
        <v>42.399194193073896</v>
      </c>
      <c r="D13" s="115">
        <v>26519</v>
      </c>
      <c r="E13" s="114">
        <v>27198</v>
      </c>
      <c r="F13" s="114">
        <v>26875</v>
      </c>
      <c r="G13" s="114">
        <v>27120</v>
      </c>
      <c r="H13" s="140">
        <v>26387</v>
      </c>
      <c r="I13" s="115">
        <v>132</v>
      </c>
      <c r="J13" s="116">
        <v>0.50024633342176072</v>
      </c>
      <c r="K13"/>
      <c r="L13"/>
      <c r="M13"/>
      <c r="N13"/>
      <c r="O13"/>
      <c r="P13"/>
    </row>
    <row r="14" spans="1:16" s="110" customFormat="1" ht="14.45" customHeight="1" x14ac:dyDescent="0.2">
      <c r="A14" s="120"/>
      <c r="B14" s="119" t="s">
        <v>107</v>
      </c>
      <c r="C14" s="113">
        <v>57.600805806926104</v>
      </c>
      <c r="D14" s="115">
        <v>36027</v>
      </c>
      <c r="E14" s="114">
        <v>37097</v>
      </c>
      <c r="F14" s="114">
        <v>37029</v>
      </c>
      <c r="G14" s="114">
        <v>37493</v>
      </c>
      <c r="H14" s="140">
        <v>36837</v>
      </c>
      <c r="I14" s="115">
        <v>-810</v>
      </c>
      <c r="J14" s="116">
        <v>-2.1988761299780113</v>
      </c>
      <c r="K14"/>
      <c r="L14"/>
      <c r="M14"/>
      <c r="N14"/>
      <c r="O14"/>
      <c r="P14"/>
    </row>
    <row r="15" spans="1:16" s="110" customFormat="1" ht="14.45" customHeight="1" x14ac:dyDescent="0.2">
      <c r="A15" s="118" t="s">
        <v>105</v>
      </c>
      <c r="B15" s="121" t="s">
        <v>108</v>
      </c>
      <c r="C15" s="113">
        <v>17.091420714354236</v>
      </c>
      <c r="D15" s="115">
        <v>10690</v>
      </c>
      <c r="E15" s="114">
        <v>11546</v>
      </c>
      <c r="F15" s="114">
        <v>11205</v>
      </c>
      <c r="G15" s="114">
        <v>11930</v>
      </c>
      <c r="H15" s="140">
        <v>11168</v>
      </c>
      <c r="I15" s="115">
        <v>-478</v>
      </c>
      <c r="J15" s="116">
        <v>-4.2800859598853869</v>
      </c>
      <c r="K15"/>
      <c r="L15"/>
      <c r="M15"/>
      <c r="N15"/>
      <c r="O15"/>
      <c r="P15"/>
    </row>
    <row r="16" spans="1:16" s="110" customFormat="1" ht="14.45" customHeight="1" x14ac:dyDescent="0.2">
      <c r="A16" s="118"/>
      <c r="B16" s="121" t="s">
        <v>109</v>
      </c>
      <c r="C16" s="113">
        <v>52.422217248105397</v>
      </c>
      <c r="D16" s="115">
        <v>32788</v>
      </c>
      <c r="E16" s="114">
        <v>33546</v>
      </c>
      <c r="F16" s="114">
        <v>33487</v>
      </c>
      <c r="G16" s="114">
        <v>33570</v>
      </c>
      <c r="H16" s="140">
        <v>33300</v>
      </c>
      <c r="I16" s="115">
        <v>-512</v>
      </c>
      <c r="J16" s="116">
        <v>-1.5375375375375375</v>
      </c>
      <c r="K16"/>
      <c r="L16"/>
      <c r="M16"/>
      <c r="N16"/>
      <c r="O16"/>
      <c r="P16"/>
    </row>
    <row r="17" spans="1:16" s="110" customFormat="1" ht="14.45" customHeight="1" x14ac:dyDescent="0.2">
      <c r="A17" s="118"/>
      <c r="B17" s="121" t="s">
        <v>110</v>
      </c>
      <c r="C17" s="113">
        <v>16.53822786429188</v>
      </c>
      <c r="D17" s="115">
        <v>10344</v>
      </c>
      <c r="E17" s="114">
        <v>10362</v>
      </c>
      <c r="F17" s="114">
        <v>10419</v>
      </c>
      <c r="G17" s="114">
        <v>10390</v>
      </c>
      <c r="H17" s="140">
        <v>10200</v>
      </c>
      <c r="I17" s="115">
        <v>144</v>
      </c>
      <c r="J17" s="116">
        <v>1.411764705882353</v>
      </c>
      <c r="K17"/>
      <c r="L17"/>
      <c r="M17"/>
      <c r="N17"/>
      <c r="O17"/>
      <c r="P17"/>
    </row>
    <row r="18" spans="1:16" s="110" customFormat="1" ht="14.45" customHeight="1" x14ac:dyDescent="0.2">
      <c r="A18" s="120"/>
      <c r="B18" s="121" t="s">
        <v>111</v>
      </c>
      <c r="C18" s="113">
        <v>13.948134173248489</v>
      </c>
      <c r="D18" s="115">
        <v>8724</v>
      </c>
      <c r="E18" s="114">
        <v>8841</v>
      </c>
      <c r="F18" s="114">
        <v>8793</v>
      </c>
      <c r="G18" s="114">
        <v>8723</v>
      </c>
      <c r="H18" s="140">
        <v>8556</v>
      </c>
      <c r="I18" s="115">
        <v>168</v>
      </c>
      <c r="J18" s="116">
        <v>1.9635343618513323</v>
      </c>
      <c r="K18"/>
      <c r="L18"/>
      <c r="M18"/>
      <c r="N18"/>
      <c r="O18"/>
      <c r="P18"/>
    </row>
    <row r="19" spans="1:16" s="110" customFormat="1" ht="14.45" customHeight="1" x14ac:dyDescent="0.2">
      <c r="A19" s="120"/>
      <c r="B19" s="121" t="s">
        <v>112</v>
      </c>
      <c r="C19" s="113">
        <v>1.3078374316503054</v>
      </c>
      <c r="D19" s="115">
        <v>818</v>
      </c>
      <c r="E19" s="114">
        <v>840</v>
      </c>
      <c r="F19" s="114">
        <v>835</v>
      </c>
      <c r="G19" s="114">
        <v>742</v>
      </c>
      <c r="H19" s="140">
        <v>700</v>
      </c>
      <c r="I19" s="115">
        <v>118</v>
      </c>
      <c r="J19" s="116">
        <v>16.857142857142858</v>
      </c>
      <c r="K19"/>
      <c r="L19"/>
      <c r="M19"/>
      <c r="N19"/>
      <c r="O19"/>
      <c r="P19"/>
    </row>
    <row r="20" spans="1:16" s="110" customFormat="1" ht="14.45" customHeight="1" x14ac:dyDescent="0.2">
      <c r="A20" s="120" t="s">
        <v>113</v>
      </c>
      <c r="B20" s="119" t="s">
        <v>116</v>
      </c>
      <c r="C20" s="113">
        <v>82.889393406452854</v>
      </c>
      <c r="D20" s="115">
        <v>51844</v>
      </c>
      <c r="E20" s="114">
        <v>53657</v>
      </c>
      <c r="F20" s="114">
        <v>53375</v>
      </c>
      <c r="G20" s="114">
        <v>54136</v>
      </c>
      <c r="H20" s="140">
        <v>53079</v>
      </c>
      <c r="I20" s="115">
        <v>-1235</v>
      </c>
      <c r="J20" s="116">
        <v>-2.3267205486162137</v>
      </c>
      <c r="K20"/>
      <c r="L20"/>
      <c r="M20"/>
      <c r="N20"/>
      <c r="O20"/>
      <c r="P20"/>
    </row>
    <row r="21" spans="1:16" s="110" customFormat="1" ht="14.45" customHeight="1" x14ac:dyDescent="0.2">
      <c r="A21" s="123"/>
      <c r="B21" s="124" t="s">
        <v>117</v>
      </c>
      <c r="C21" s="125">
        <v>17.022671313912959</v>
      </c>
      <c r="D21" s="143">
        <v>10647</v>
      </c>
      <c r="E21" s="144">
        <v>10583</v>
      </c>
      <c r="F21" s="144">
        <v>10467</v>
      </c>
      <c r="G21" s="144">
        <v>10401</v>
      </c>
      <c r="H21" s="145">
        <v>10084</v>
      </c>
      <c r="I21" s="143">
        <v>563</v>
      </c>
      <c r="J21" s="146">
        <v>5.5831019436731459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61163</v>
      </c>
      <c r="E56" s="114">
        <v>63142</v>
      </c>
      <c r="F56" s="114">
        <v>62799</v>
      </c>
      <c r="G56" s="114">
        <v>63350</v>
      </c>
      <c r="H56" s="140">
        <v>62199</v>
      </c>
      <c r="I56" s="115">
        <v>-1036</v>
      </c>
      <c r="J56" s="116">
        <v>-1.6656216337883245</v>
      </c>
      <c r="K56"/>
      <c r="L56"/>
      <c r="M56"/>
      <c r="N56"/>
      <c r="O56"/>
      <c r="P56"/>
    </row>
    <row r="57" spans="1:16" s="110" customFormat="1" ht="14.45" customHeight="1" x14ac:dyDescent="0.2">
      <c r="A57" s="120" t="s">
        <v>105</v>
      </c>
      <c r="B57" s="119" t="s">
        <v>106</v>
      </c>
      <c r="C57" s="113">
        <v>41.760541503850369</v>
      </c>
      <c r="D57" s="115">
        <v>25542</v>
      </c>
      <c r="E57" s="114">
        <v>26284</v>
      </c>
      <c r="F57" s="114">
        <v>26068</v>
      </c>
      <c r="G57" s="114">
        <v>26233</v>
      </c>
      <c r="H57" s="140">
        <v>25614</v>
      </c>
      <c r="I57" s="115">
        <v>-72</v>
      </c>
      <c r="J57" s="116">
        <v>-0.28109627547434995</v>
      </c>
    </row>
    <row r="58" spans="1:16" s="110" customFormat="1" ht="14.45" customHeight="1" x14ac:dyDescent="0.2">
      <c r="A58" s="120"/>
      <c r="B58" s="119" t="s">
        <v>107</v>
      </c>
      <c r="C58" s="113">
        <v>58.239458496149631</v>
      </c>
      <c r="D58" s="115">
        <v>35621</v>
      </c>
      <c r="E58" s="114">
        <v>36858</v>
      </c>
      <c r="F58" s="114">
        <v>36731</v>
      </c>
      <c r="G58" s="114">
        <v>37117</v>
      </c>
      <c r="H58" s="140">
        <v>36585</v>
      </c>
      <c r="I58" s="115">
        <v>-964</v>
      </c>
      <c r="J58" s="116">
        <v>-2.6349596829301625</v>
      </c>
    </row>
    <row r="59" spans="1:16" s="110" customFormat="1" ht="14.45" customHeight="1" x14ac:dyDescent="0.2">
      <c r="A59" s="118" t="s">
        <v>105</v>
      </c>
      <c r="B59" s="121" t="s">
        <v>108</v>
      </c>
      <c r="C59" s="113">
        <v>17.003744093651392</v>
      </c>
      <c r="D59" s="115">
        <v>10400</v>
      </c>
      <c r="E59" s="114">
        <v>11081</v>
      </c>
      <c r="F59" s="114">
        <v>10804</v>
      </c>
      <c r="G59" s="114">
        <v>11394</v>
      </c>
      <c r="H59" s="140">
        <v>10820</v>
      </c>
      <c r="I59" s="115">
        <v>-420</v>
      </c>
      <c r="J59" s="116">
        <v>-3.8817005545286505</v>
      </c>
    </row>
    <row r="60" spans="1:16" s="110" customFormat="1" ht="14.45" customHeight="1" x14ac:dyDescent="0.2">
      <c r="A60" s="118"/>
      <c r="B60" s="121" t="s">
        <v>109</v>
      </c>
      <c r="C60" s="113">
        <v>52.059251508264801</v>
      </c>
      <c r="D60" s="115">
        <v>31841</v>
      </c>
      <c r="E60" s="114">
        <v>32858</v>
      </c>
      <c r="F60" s="114">
        <v>32803</v>
      </c>
      <c r="G60" s="114">
        <v>32834</v>
      </c>
      <c r="H60" s="140">
        <v>32611</v>
      </c>
      <c r="I60" s="115">
        <v>-770</v>
      </c>
      <c r="J60" s="116">
        <v>-2.3611664775689185</v>
      </c>
    </row>
    <row r="61" spans="1:16" s="110" customFormat="1" ht="14.45" customHeight="1" x14ac:dyDescent="0.2">
      <c r="A61" s="118"/>
      <c r="B61" s="121" t="s">
        <v>110</v>
      </c>
      <c r="C61" s="113">
        <v>16.832071677321256</v>
      </c>
      <c r="D61" s="115">
        <v>10295</v>
      </c>
      <c r="E61" s="114">
        <v>10404</v>
      </c>
      <c r="F61" s="114">
        <v>10434</v>
      </c>
      <c r="G61" s="114">
        <v>10439</v>
      </c>
      <c r="H61" s="140">
        <v>10266</v>
      </c>
      <c r="I61" s="115">
        <v>29</v>
      </c>
      <c r="J61" s="116">
        <v>0.2824858757062147</v>
      </c>
    </row>
    <row r="62" spans="1:16" s="110" customFormat="1" ht="14.45" customHeight="1" x14ac:dyDescent="0.2">
      <c r="A62" s="120"/>
      <c r="B62" s="121" t="s">
        <v>111</v>
      </c>
      <c r="C62" s="113">
        <v>14.104932720762552</v>
      </c>
      <c r="D62" s="115">
        <v>8627</v>
      </c>
      <c r="E62" s="114">
        <v>8799</v>
      </c>
      <c r="F62" s="114">
        <v>8758</v>
      </c>
      <c r="G62" s="114">
        <v>8683</v>
      </c>
      <c r="H62" s="140">
        <v>8502</v>
      </c>
      <c r="I62" s="115">
        <v>125</v>
      </c>
      <c r="J62" s="116">
        <v>1.4702422959303694</v>
      </c>
    </row>
    <row r="63" spans="1:16" s="110" customFormat="1" ht="14.45" customHeight="1" x14ac:dyDescent="0.2">
      <c r="A63" s="120"/>
      <c r="B63" s="121" t="s">
        <v>112</v>
      </c>
      <c r="C63" s="113">
        <v>1.3079803148962608</v>
      </c>
      <c r="D63" s="115">
        <v>800</v>
      </c>
      <c r="E63" s="114">
        <v>814</v>
      </c>
      <c r="F63" s="114">
        <v>837</v>
      </c>
      <c r="G63" s="114">
        <v>741</v>
      </c>
      <c r="H63" s="140">
        <v>721</v>
      </c>
      <c r="I63" s="115">
        <v>79</v>
      </c>
      <c r="J63" s="116">
        <v>10.957004160887656</v>
      </c>
    </row>
    <row r="64" spans="1:16" s="110" customFormat="1" ht="14.45" customHeight="1" x14ac:dyDescent="0.2">
      <c r="A64" s="120" t="s">
        <v>113</v>
      </c>
      <c r="B64" s="119" t="s">
        <v>116</v>
      </c>
      <c r="C64" s="113">
        <v>83.772869218318263</v>
      </c>
      <c r="D64" s="115">
        <v>51238</v>
      </c>
      <c r="E64" s="114">
        <v>52976</v>
      </c>
      <c r="F64" s="114">
        <v>52815</v>
      </c>
      <c r="G64" s="114">
        <v>53411</v>
      </c>
      <c r="H64" s="140">
        <v>52494</v>
      </c>
      <c r="I64" s="115">
        <v>-1256</v>
      </c>
      <c r="J64" s="116">
        <v>-2.3926543985979349</v>
      </c>
    </row>
    <row r="65" spans="1:10" s="110" customFormat="1" ht="14.45" customHeight="1" x14ac:dyDescent="0.2">
      <c r="A65" s="123"/>
      <c r="B65" s="124" t="s">
        <v>117</v>
      </c>
      <c r="C65" s="125">
        <v>16.133937184245376</v>
      </c>
      <c r="D65" s="143">
        <v>9868</v>
      </c>
      <c r="E65" s="144">
        <v>10105</v>
      </c>
      <c r="F65" s="144">
        <v>9919</v>
      </c>
      <c r="G65" s="144">
        <v>9864</v>
      </c>
      <c r="H65" s="145">
        <v>9642</v>
      </c>
      <c r="I65" s="143">
        <v>226</v>
      </c>
      <c r="J65" s="146">
        <v>2.3439120514416096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62546</v>
      </c>
      <c r="G11" s="114">
        <v>64295</v>
      </c>
      <c r="H11" s="114">
        <v>63904</v>
      </c>
      <c r="I11" s="114">
        <v>64613</v>
      </c>
      <c r="J11" s="140">
        <v>63224</v>
      </c>
      <c r="K11" s="114">
        <v>-678</v>
      </c>
      <c r="L11" s="116">
        <v>-1.0723775781348854</v>
      </c>
    </row>
    <row r="12" spans="1:17" s="110" customFormat="1" ht="24" customHeight="1" x14ac:dyDescent="0.2">
      <c r="A12" s="604" t="s">
        <v>185</v>
      </c>
      <c r="B12" s="605"/>
      <c r="C12" s="605"/>
      <c r="D12" s="606"/>
      <c r="E12" s="113">
        <v>42.399194193073896</v>
      </c>
      <c r="F12" s="115">
        <v>26519</v>
      </c>
      <c r="G12" s="114">
        <v>27198</v>
      </c>
      <c r="H12" s="114">
        <v>26875</v>
      </c>
      <c r="I12" s="114">
        <v>27120</v>
      </c>
      <c r="J12" s="140">
        <v>26387</v>
      </c>
      <c r="K12" s="114">
        <v>132</v>
      </c>
      <c r="L12" s="116">
        <v>0.50024633342176072</v>
      </c>
    </row>
    <row r="13" spans="1:17" s="110" customFormat="1" ht="15" customHeight="1" x14ac:dyDescent="0.2">
      <c r="A13" s="120"/>
      <c r="B13" s="612" t="s">
        <v>107</v>
      </c>
      <c r="C13" s="612"/>
      <c r="E13" s="113">
        <v>57.600805806926104</v>
      </c>
      <c r="F13" s="115">
        <v>36027</v>
      </c>
      <c r="G13" s="114">
        <v>37097</v>
      </c>
      <c r="H13" s="114">
        <v>37029</v>
      </c>
      <c r="I13" s="114">
        <v>37493</v>
      </c>
      <c r="J13" s="140">
        <v>36837</v>
      </c>
      <c r="K13" s="114">
        <v>-810</v>
      </c>
      <c r="L13" s="116">
        <v>-2.1988761299780113</v>
      </c>
    </row>
    <row r="14" spans="1:17" s="110" customFormat="1" ht="22.5" customHeight="1" x14ac:dyDescent="0.2">
      <c r="A14" s="604" t="s">
        <v>186</v>
      </c>
      <c r="B14" s="605"/>
      <c r="C14" s="605"/>
      <c r="D14" s="606"/>
      <c r="E14" s="113">
        <v>17.091420714354236</v>
      </c>
      <c r="F14" s="115">
        <v>10690</v>
      </c>
      <c r="G14" s="114">
        <v>11546</v>
      </c>
      <c r="H14" s="114">
        <v>11205</v>
      </c>
      <c r="I14" s="114">
        <v>11930</v>
      </c>
      <c r="J14" s="140">
        <v>11168</v>
      </c>
      <c r="K14" s="114">
        <v>-478</v>
      </c>
      <c r="L14" s="116">
        <v>-4.2800859598853869</v>
      </c>
    </row>
    <row r="15" spans="1:17" s="110" customFormat="1" ht="15" customHeight="1" x14ac:dyDescent="0.2">
      <c r="A15" s="120"/>
      <c r="B15" s="119"/>
      <c r="C15" s="258" t="s">
        <v>106</v>
      </c>
      <c r="E15" s="113">
        <v>49.38260056127222</v>
      </c>
      <c r="F15" s="115">
        <v>5279</v>
      </c>
      <c r="G15" s="114">
        <v>5664</v>
      </c>
      <c r="H15" s="114">
        <v>5416</v>
      </c>
      <c r="I15" s="114">
        <v>5772</v>
      </c>
      <c r="J15" s="140">
        <v>5425</v>
      </c>
      <c r="K15" s="114">
        <v>-146</v>
      </c>
      <c r="L15" s="116">
        <v>-2.6912442396313363</v>
      </c>
    </row>
    <row r="16" spans="1:17" s="110" customFormat="1" ht="15" customHeight="1" x14ac:dyDescent="0.2">
      <c r="A16" s="120"/>
      <c r="B16" s="119"/>
      <c r="C16" s="258" t="s">
        <v>107</v>
      </c>
      <c r="E16" s="113">
        <v>50.61739943872778</v>
      </c>
      <c r="F16" s="115">
        <v>5411</v>
      </c>
      <c r="G16" s="114">
        <v>5882</v>
      </c>
      <c r="H16" s="114">
        <v>5789</v>
      </c>
      <c r="I16" s="114">
        <v>6158</v>
      </c>
      <c r="J16" s="140">
        <v>5743</v>
      </c>
      <c r="K16" s="114">
        <v>-332</v>
      </c>
      <c r="L16" s="116">
        <v>-5.7809507226188401</v>
      </c>
    </row>
    <row r="17" spans="1:12" s="110" customFormat="1" ht="15" customHeight="1" x14ac:dyDescent="0.2">
      <c r="A17" s="120"/>
      <c r="B17" s="121" t="s">
        <v>109</v>
      </c>
      <c r="C17" s="258"/>
      <c r="E17" s="113">
        <v>52.422217248105397</v>
      </c>
      <c r="F17" s="115">
        <v>32788</v>
      </c>
      <c r="G17" s="114">
        <v>33546</v>
      </c>
      <c r="H17" s="114">
        <v>33487</v>
      </c>
      <c r="I17" s="114">
        <v>33570</v>
      </c>
      <c r="J17" s="140">
        <v>33300</v>
      </c>
      <c r="K17" s="114">
        <v>-512</v>
      </c>
      <c r="L17" s="116">
        <v>-1.5375375375375375</v>
      </c>
    </row>
    <row r="18" spans="1:12" s="110" customFormat="1" ht="15" customHeight="1" x14ac:dyDescent="0.2">
      <c r="A18" s="120"/>
      <c r="B18" s="119"/>
      <c r="C18" s="258" t="s">
        <v>106</v>
      </c>
      <c r="E18" s="113">
        <v>39.920092716847627</v>
      </c>
      <c r="F18" s="115">
        <v>13089</v>
      </c>
      <c r="G18" s="114">
        <v>13330</v>
      </c>
      <c r="H18" s="114">
        <v>13207</v>
      </c>
      <c r="I18" s="114">
        <v>13141</v>
      </c>
      <c r="J18" s="140">
        <v>12919</v>
      </c>
      <c r="K18" s="114">
        <v>170</v>
      </c>
      <c r="L18" s="116">
        <v>1.3158913228578064</v>
      </c>
    </row>
    <row r="19" spans="1:12" s="110" customFormat="1" ht="15" customHeight="1" x14ac:dyDescent="0.2">
      <c r="A19" s="120"/>
      <c r="B19" s="119"/>
      <c r="C19" s="258" t="s">
        <v>107</v>
      </c>
      <c r="E19" s="113">
        <v>60.079907283152373</v>
      </c>
      <c r="F19" s="115">
        <v>19699</v>
      </c>
      <c r="G19" s="114">
        <v>20216</v>
      </c>
      <c r="H19" s="114">
        <v>20280</v>
      </c>
      <c r="I19" s="114">
        <v>20429</v>
      </c>
      <c r="J19" s="140">
        <v>20381</v>
      </c>
      <c r="K19" s="114">
        <v>-682</v>
      </c>
      <c r="L19" s="116">
        <v>-3.3462538638928412</v>
      </c>
    </row>
    <row r="20" spans="1:12" s="110" customFormat="1" ht="15" customHeight="1" x14ac:dyDescent="0.2">
      <c r="A20" s="120"/>
      <c r="B20" s="121" t="s">
        <v>110</v>
      </c>
      <c r="C20" s="258"/>
      <c r="E20" s="113">
        <v>16.53822786429188</v>
      </c>
      <c r="F20" s="115">
        <v>10344</v>
      </c>
      <c r="G20" s="114">
        <v>10362</v>
      </c>
      <c r="H20" s="114">
        <v>10419</v>
      </c>
      <c r="I20" s="114">
        <v>10390</v>
      </c>
      <c r="J20" s="140">
        <v>10200</v>
      </c>
      <c r="K20" s="114">
        <v>144</v>
      </c>
      <c r="L20" s="116">
        <v>1.411764705882353</v>
      </c>
    </row>
    <row r="21" spans="1:12" s="110" customFormat="1" ht="15" customHeight="1" x14ac:dyDescent="0.2">
      <c r="A21" s="120"/>
      <c r="B21" s="119"/>
      <c r="C21" s="258" t="s">
        <v>106</v>
      </c>
      <c r="E21" s="113">
        <v>33.913379737045631</v>
      </c>
      <c r="F21" s="115">
        <v>3508</v>
      </c>
      <c r="G21" s="114">
        <v>3507</v>
      </c>
      <c r="H21" s="114">
        <v>3538</v>
      </c>
      <c r="I21" s="114">
        <v>3524</v>
      </c>
      <c r="J21" s="140">
        <v>3446</v>
      </c>
      <c r="K21" s="114">
        <v>62</v>
      </c>
      <c r="L21" s="116">
        <v>1.7991874637260592</v>
      </c>
    </row>
    <row r="22" spans="1:12" s="110" customFormat="1" ht="15" customHeight="1" x14ac:dyDescent="0.2">
      <c r="A22" s="120"/>
      <c r="B22" s="119"/>
      <c r="C22" s="258" t="s">
        <v>107</v>
      </c>
      <c r="E22" s="113">
        <v>66.086620262954369</v>
      </c>
      <c r="F22" s="115">
        <v>6836</v>
      </c>
      <c r="G22" s="114">
        <v>6855</v>
      </c>
      <c r="H22" s="114">
        <v>6881</v>
      </c>
      <c r="I22" s="114">
        <v>6866</v>
      </c>
      <c r="J22" s="140">
        <v>6754</v>
      </c>
      <c r="K22" s="114">
        <v>82</v>
      </c>
      <c r="L22" s="116">
        <v>1.2140953509031684</v>
      </c>
    </row>
    <row r="23" spans="1:12" s="110" customFormat="1" ht="15" customHeight="1" x14ac:dyDescent="0.2">
      <c r="A23" s="120"/>
      <c r="B23" s="121" t="s">
        <v>111</v>
      </c>
      <c r="C23" s="258"/>
      <c r="E23" s="113">
        <v>13.948134173248489</v>
      </c>
      <c r="F23" s="115">
        <v>8724</v>
      </c>
      <c r="G23" s="114">
        <v>8841</v>
      </c>
      <c r="H23" s="114">
        <v>8793</v>
      </c>
      <c r="I23" s="114">
        <v>8723</v>
      </c>
      <c r="J23" s="140">
        <v>8556</v>
      </c>
      <c r="K23" s="114">
        <v>168</v>
      </c>
      <c r="L23" s="116">
        <v>1.9635343618513323</v>
      </c>
    </row>
    <row r="24" spans="1:12" s="110" customFormat="1" ht="15" customHeight="1" x14ac:dyDescent="0.2">
      <c r="A24" s="120"/>
      <c r="B24" s="119"/>
      <c r="C24" s="258" t="s">
        <v>106</v>
      </c>
      <c r="E24" s="113">
        <v>53.220999541494727</v>
      </c>
      <c r="F24" s="115">
        <v>4643</v>
      </c>
      <c r="G24" s="114">
        <v>4697</v>
      </c>
      <c r="H24" s="114">
        <v>4714</v>
      </c>
      <c r="I24" s="114">
        <v>4683</v>
      </c>
      <c r="J24" s="140">
        <v>4597</v>
      </c>
      <c r="K24" s="114">
        <v>46</v>
      </c>
      <c r="L24" s="116">
        <v>1.000652599521427</v>
      </c>
    </row>
    <row r="25" spans="1:12" s="110" customFormat="1" ht="15" customHeight="1" x14ac:dyDescent="0.2">
      <c r="A25" s="120"/>
      <c r="B25" s="119"/>
      <c r="C25" s="258" t="s">
        <v>107</v>
      </c>
      <c r="E25" s="113">
        <v>46.779000458505273</v>
      </c>
      <c r="F25" s="115">
        <v>4081</v>
      </c>
      <c r="G25" s="114">
        <v>4144</v>
      </c>
      <c r="H25" s="114">
        <v>4079</v>
      </c>
      <c r="I25" s="114">
        <v>4040</v>
      </c>
      <c r="J25" s="140">
        <v>3959</v>
      </c>
      <c r="K25" s="114">
        <v>122</v>
      </c>
      <c r="L25" s="116">
        <v>3.0815862591563525</v>
      </c>
    </row>
    <row r="26" spans="1:12" s="110" customFormat="1" ht="15" customHeight="1" x14ac:dyDescent="0.2">
      <c r="A26" s="120"/>
      <c r="C26" s="121" t="s">
        <v>187</v>
      </c>
      <c r="D26" s="110" t="s">
        <v>188</v>
      </c>
      <c r="E26" s="113">
        <v>1.3078374316503054</v>
      </c>
      <c r="F26" s="115">
        <v>818</v>
      </c>
      <c r="G26" s="114">
        <v>840</v>
      </c>
      <c r="H26" s="114">
        <v>835</v>
      </c>
      <c r="I26" s="114">
        <v>742</v>
      </c>
      <c r="J26" s="140">
        <v>700</v>
      </c>
      <c r="K26" s="114">
        <v>118</v>
      </c>
      <c r="L26" s="116">
        <v>16.857142857142858</v>
      </c>
    </row>
    <row r="27" spans="1:12" s="110" customFormat="1" ht="15" customHeight="1" x14ac:dyDescent="0.2">
      <c r="A27" s="120"/>
      <c r="B27" s="119"/>
      <c r="D27" s="259" t="s">
        <v>106</v>
      </c>
      <c r="E27" s="113">
        <v>45.599022004889974</v>
      </c>
      <c r="F27" s="115">
        <v>373</v>
      </c>
      <c r="G27" s="114">
        <v>378</v>
      </c>
      <c r="H27" s="114">
        <v>379</v>
      </c>
      <c r="I27" s="114">
        <v>338</v>
      </c>
      <c r="J27" s="140">
        <v>321</v>
      </c>
      <c r="K27" s="114">
        <v>52</v>
      </c>
      <c r="L27" s="116">
        <v>16.199376947040498</v>
      </c>
    </row>
    <row r="28" spans="1:12" s="110" customFormat="1" ht="15" customHeight="1" x14ac:dyDescent="0.2">
      <c r="A28" s="120"/>
      <c r="B28" s="119"/>
      <c r="D28" s="259" t="s">
        <v>107</v>
      </c>
      <c r="E28" s="113">
        <v>54.400977995110026</v>
      </c>
      <c r="F28" s="115">
        <v>445</v>
      </c>
      <c r="G28" s="114">
        <v>462</v>
      </c>
      <c r="H28" s="114">
        <v>456</v>
      </c>
      <c r="I28" s="114">
        <v>404</v>
      </c>
      <c r="J28" s="140">
        <v>379</v>
      </c>
      <c r="K28" s="114">
        <v>66</v>
      </c>
      <c r="L28" s="116">
        <v>17.414248021108179</v>
      </c>
    </row>
    <row r="29" spans="1:12" s="110" customFormat="1" ht="24" customHeight="1" x14ac:dyDescent="0.2">
      <c r="A29" s="604" t="s">
        <v>189</v>
      </c>
      <c r="B29" s="605"/>
      <c r="C29" s="605"/>
      <c r="D29" s="606"/>
      <c r="E29" s="113">
        <v>82.889393406452854</v>
      </c>
      <c r="F29" s="115">
        <v>51844</v>
      </c>
      <c r="G29" s="114">
        <v>53657</v>
      </c>
      <c r="H29" s="114">
        <v>53375</v>
      </c>
      <c r="I29" s="114">
        <v>54136</v>
      </c>
      <c r="J29" s="140">
        <v>53079</v>
      </c>
      <c r="K29" s="114">
        <v>-1235</v>
      </c>
      <c r="L29" s="116">
        <v>-2.3267205486162137</v>
      </c>
    </row>
    <row r="30" spans="1:12" s="110" customFormat="1" ht="15" customHeight="1" x14ac:dyDescent="0.2">
      <c r="A30" s="120"/>
      <c r="B30" s="119"/>
      <c r="C30" s="258" t="s">
        <v>106</v>
      </c>
      <c r="E30" s="113">
        <v>41.700100300902712</v>
      </c>
      <c r="F30" s="115">
        <v>21619</v>
      </c>
      <c r="G30" s="114">
        <v>22270</v>
      </c>
      <c r="H30" s="114">
        <v>22029</v>
      </c>
      <c r="I30" s="114">
        <v>22308</v>
      </c>
      <c r="J30" s="140">
        <v>21750</v>
      </c>
      <c r="K30" s="114">
        <v>-131</v>
      </c>
      <c r="L30" s="116">
        <v>-0.60229885057471266</v>
      </c>
    </row>
    <row r="31" spans="1:12" s="110" customFormat="1" ht="15" customHeight="1" x14ac:dyDescent="0.2">
      <c r="A31" s="120"/>
      <c r="B31" s="119"/>
      <c r="C31" s="258" t="s">
        <v>107</v>
      </c>
      <c r="E31" s="113">
        <v>58.299899699097288</v>
      </c>
      <c r="F31" s="115">
        <v>30225</v>
      </c>
      <c r="G31" s="114">
        <v>31387</v>
      </c>
      <c r="H31" s="114">
        <v>31346</v>
      </c>
      <c r="I31" s="114">
        <v>31828</v>
      </c>
      <c r="J31" s="140">
        <v>31329</v>
      </c>
      <c r="K31" s="114">
        <v>-1104</v>
      </c>
      <c r="L31" s="116">
        <v>-3.5238916020300679</v>
      </c>
    </row>
    <row r="32" spans="1:12" s="110" customFormat="1" ht="15" customHeight="1" x14ac:dyDescent="0.2">
      <c r="A32" s="120"/>
      <c r="B32" s="119" t="s">
        <v>117</v>
      </c>
      <c r="C32" s="258"/>
      <c r="E32" s="113">
        <v>17.022671313912959</v>
      </c>
      <c r="F32" s="114">
        <v>10647</v>
      </c>
      <c r="G32" s="114">
        <v>10583</v>
      </c>
      <c r="H32" s="114">
        <v>10467</v>
      </c>
      <c r="I32" s="114">
        <v>10401</v>
      </c>
      <c r="J32" s="140">
        <v>10084</v>
      </c>
      <c r="K32" s="114">
        <v>563</v>
      </c>
      <c r="L32" s="116">
        <v>5.5831019436731459</v>
      </c>
    </row>
    <row r="33" spans="1:12" s="110" customFormat="1" ht="15" customHeight="1" x14ac:dyDescent="0.2">
      <c r="A33" s="120"/>
      <c r="B33" s="119"/>
      <c r="C33" s="258" t="s">
        <v>106</v>
      </c>
      <c r="E33" s="113">
        <v>45.853292007138158</v>
      </c>
      <c r="F33" s="114">
        <v>4882</v>
      </c>
      <c r="G33" s="114">
        <v>4908</v>
      </c>
      <c r="H33" s="114">
        <v>4818</v>
      </c>
      <c r="I33" s="114">
        <v>4777</v>
      </c>
      <c r="J33" s="140">
        <v>4611</v>
      </c>
      <c r="K33" s="114">
        <v>271</v>
      </c>
      <c r="L33" s="116">
        <v>5.877250054218174</v>
      </c>
    </row>
    <row r="34" spans="1:12" s="110" customFormat="1" ht="15" customHeight="1" x14ac:dyDescent="0.2">
      <c r="A34" s="120"/>
      <c r="B34" s="119"/>
      <c r="C34" s="258" t="s">
        <v>107</v>
      </c>
      <c r="E34" s="113">
        <v>54.146707992861842</v>
      </c>
      <c r="F34" s="114">
        <v>5765</v>
      </c>
      <c r="G34" s="114">
        <v>5675</v>
      </c>
      <c r="H34" s="114">
        <v>5649</v>
      </c>
      <c r="I34" s="114">
        <v>5624</v>
      </c>
      <c r="J34" s="140">
        <v>5473</v>
      </c>
      <c r="K34" s="114">
        <v>292</v>
      </c>
      <c r="L34" s="116">
        <v>5.3352822949022478</v>
      </c>
    </row>
    <row r="35" spans="1:12" s="110" customFormat="1" ht="24" customHeight="1" x14ac:dyDescent="0.2">
      <c r="A35" s="604" t="s">
        <v>192</v>
      </c>
      <c r="B35" s="605"/>
      <c r="C35" s="605"/>
      <c r="D35" s="606"/>
      <c r="E35" s="113">
        <v>20.055639049659451</v>
      </c>
      <c r="F35" s="114">
        <v>12544</v>
      </c>
      <c r="G35" s="114">
        <v>13194</v>
      </c>
      <c r="H35" s="114">
        <v>13003</v>
      </c>
      <c r="I35" s="114">
        <v>13632</v>
      </c>
      <c r="J35" s="114">
        <v>12969</v>
      </c>
      <c r="K35" s="318">
        <v>-425</v>
      </c>
      <c r="L35" s="319">
        <v>-3.2770452617780861</v>
      </c>
    </row>
    <row r="36" spans="1:12" s="110" customFormat="1" ht="15" customHeight="1" x14ac:dyDescent="0.2">
      <c r="A36" s="120"/>
      <c r="B36" s="119"/>
      <c r="C36" s="258" t="s">
        <v>106</v>
      </c>
      <c r="E36" s="113">
        <v>41.972257653061227</v>
      </c>
      <c r="F36" s="114">
        <v>5265</v>
      </c>
      <c r="G36" s="114">
        <v>5514</v>
      </c>
      <c r="H36" s="114">
        <v>5385</v>
      </c>
      <c r="I36" s="114">
        <v>5690</v>
      </c>
      <c r="J36" s="114">
        <v>5381</v>
      </c>
      <c r="K36" s="318">
        <v>-116</v>
      </c>
      <c r="L36" s="116">
        <v>-2.1557331351049989</v>
      </c>
    </row>
    <row r="37" spans="1:12" s="110" customFormat="1" ht="15" customHeight="1" x14ac:dyDescent="0.2">
      <c r="A37" s="120"/>
      <c r="B37" s="119"/>
      <c r="C37" s="258" t="s">
        <v>107</v>
      </c>
      <c r="E37" s="113">
        <v>58.027742346938773</v>
      </c>
      <c r="F37" s="114">
        <v>7279</v>
      </c>
      <c r="G37" s="114">
        <v>7680</v>
      </c>
      <c r="H37" s="114">
        <v>7618</v>
      </c>
      <c r="I37" s="114">
        <v>7942</v>
      </c>
      <c r="J37" s="140">
        <v>7588</v>
      </c>
      <c r="K37" s="114">
        <v>-309</v>
      </c>
      <c r="L37" s="116">
        <v>-4.072219293621508</v>
      </c>
    </row>
    <row r="38" spans="1:12" s="110" customFormat="1" ht="15" customHeight="1" x14ac:dyDescent="0.2">
      <c r="A38" s="120"/>
      <c r="B38" s="119" t="s">
        <v>329</v>
      </c>
      <c r="C38" s="258"/>
      <c r="E38" s="113">
        <v>58.534518594314584</v>
      </c>
      <c r="F38" s="114">
        <v>36611</v>
      </c>
      <c r="G38" s="114">
        <v>37381</v>
      </c>
      <c r="H38" s="114">
        <v>37388</v>
      </c>
      <c r="I38" s="114">
        <v>37285</v>
      </c>
      <c r="J38" s="140">
        <v>36747</v>
      </c>
      <c r="K38" s="114">
        <v>-136</v>
      </c>
      <c r="L38" s="116">
        <v>-0.37009823931205266</v>
      </c>
    </row>
    <row r="39" spans="1:12" s="110" customFormat="1" ht="15" customHeight="1" x14ac:dyDescent="0.2">
      <c r="A39" s="120"/>
      <c r="B39" s="119"/>
      <c r="C39" s="258" t="s">
        <v>106</v>
      </c>
      <c r="E39" s="113">
        <v>43.50605009423397</v>
      </c>
      <c r="F39" s="115">
        <v>15928</v>
      </c>
      <c r="G39" s="114">
        <v>16251</v>
      </c>
      <c r="H39" s="114">
        <v>16217</v>
      </c>
      <c r="I39" s="114">
        <v>16028</v>
      </c>
      <c r="J39" s="140">
        <v>15753</v>
      </c>
      <c r="K39" s="114">
        <v>175</v>
      </c>
      <c r="L39" s="116">
        <v>1.110899511204215</v>
      </c>
    </row>
    <row r="40" spans="1:12" s="110" customFormat="1" ht="15" customHeight="1" x14ac:dyDescent="0.2">
      <c r="A40" s="120"/>
      <c r="B40" s="119"/>
      <c r="C40" s="258" t="s">
        <v>107</v>
      </c>
      <c r="E40" s="113">
        <v>56.49394990576603</v>
      </c>
      <c r="F40" s="115">
        <v>20683</v>
      </c>
      <c r="G40" s="114">
        <v>21130</v>
      </c>
      <c r="H40" s="114">
        <v>21171</v>
      </c>
      <c r="I40" s="114">
        <v>21257</v>
      </c>
      <c r="J40" s="140">
        <v>20994</v>
      </c>
      <c r="K40" s="114">
        <v>-311</v>
      </c>
      <c r="L40" s="116">
        <v>-1.4813756311327047</v>
      </c>
    </row>
    <row r="41" spans="1:12" s="110" customFormat="1" ht="15" customHeight="1" x14ac:dyDescent="0.2">
      <c r="A41" s="120"/>
      <c r="B41" s="320" t="s">
        <v>516</v>
      </c>
      <c r="C41" s="258"/>
      <c r="E41" s="113">
        <v>8.0436798516292001</v>
      </c>
      <c r="F41" s="115">
        <v>5031</v>
      </c>
      <c r="G41" s="114">
        <v>5191</v>
      </c>
      <c r="H41" s="114">
        <v>4949</v>
      </c>
      <c r="I41" s="114">
        <v>5059</v>
      </c>
      <c r="J41" s="140">
        <v>4808</v>
      </c>
      <c r="K41" s="114">
        <v>223</v>
      </c>
      <c r="L41" s="116">
        <v>4.6381031613976704</v>
      </c>
    </row>
    <row r="42" spans="1:12" s="110" customFormat="1" ht="15" customHeight="1" x14ac:dyDescent="0.2">
      <c r="A42" s="120"/>
      <c r="B42" s="119"/>
      <c r="C42" s="268" t="s">
        <v>106</v>
      </c>
      <c r="D42" s="182"/>
      <c r="E42" s="113">
        <v>45.99483204134367</v>
      </c>
      <c r="F42" s="115">
        <v>2314</v>
      </c>
      <c r="G42" s="114">
        <v>2376</v>
      </c>
      <c r="H42" s="114">
        <v>2245</v>
      </c>
      <c r="I42" s="114">
        <v>2333</v>
      </c>
      <c r="J42" s="140">
        <v>2179</v>
      </c>
      <c r="K42" s="114">
        <v>135</v>
      </c>
      <c r="L42" s="116">
        <v>6.1955025240936212</v>
      </c>
    </row>
    <row r="43" spans="1:12" s="110" customFormat="1" ht="15" customHeight="1" x14ac:dyDescent="0.2">
      <c r="A43" s="120"/>
      <c r="B43" s="119"/>
      <c r="C43" s="268" t="s">
        <v>107</v>
      </c>
      <c r="D43" s="182"/>
      <c r="E43" s="113">
        <v>54.00516795865633</v>
      </c>
      <c r="F43" s="115">
        <v>2717</v>
      </c>
      <c r="G43" s="114">
        <v>2815</v>
      </c>
      <c r="H43" s="114">
        <v>2704</v>
      </c>
      <c r="I43" s="114">
        <v>2726</v>
      </c>
      <c r="J43" s="140">
        <v>2629</v>
      </c>
      <c r="K43" s="114">
        <v>88</v>
      </c>
      <c r="L43" s="116">
        <v>3.3472803347280333</v>
      </c>
    </row>
    <row r="44" spans="1:12" s="110" customFormat="1" ht="15" customHeight="1" x14ac:dyDescent="0.2">
      <c r="A44" s="120"/>
      <c r="B44" s="119" t="s">
        <v>205</v>
      </c>
      <c r="C44" s="268"/>
      <c r="D44" s="182"/>
      <c r="E44" s="113">
        <v>13.366162504396764</v>
      </c>
      <c r="F44" s="115">
        <v>8360</v>
      </c>
      <c r="G44" s="114">
        <v>8529</v>
      </c>
      <c r="H44" s="114">
        <v>8564</v>
      </c>
      <c r="I44" s="114">
        <v>8637</v>
      </c>
      <c r="J44" s="140">
        <v>8700</v>
      </c>
      <c r="K44" s="114">
        <v>-340</v>
      </c>
      <c r="L44" s="116">
        <v>-3.9080459770114944</v>
      </c>
    </row>
    <row r="45" spans="1:12" s="110" customFormat="1" ht="15" customHeight="1" x14ac:dyDescent="0.2">
      <c r="A45" s="120"/>
      <c r="B45" s="119"/>
      <c r="C45" s="268" t="s">
        <v>106</v>
      </c>
      <c r="D45" s="182"/>
      <c r="E45" s="113">
        <v>36.028708133971293</v>
      </c>
      <c r="F45" s="115">
        <v>3012</v>
      </c>
      <c r="G45" s="114">
        <v>3057</v>
      </c>
      <c r="H45" s="114">
        <v>3028</v>
      </c>
      <c r="I45" s="114">
        <v>3069</v>
      </c>
      <c r="J45" s="140">
        <v>3074</v>
      </c>
      <c r="K45" s="114">
        <v>-62</v>
      </c>
      <c r="L45" s="116">
        <v>-2.0169160702667535</v>
      </c>
    </row>
    <row r="46" spans="1:12" s="110" customFormat="1" ht="15" customHeight="1" x14ac:dyDescent="0.2">
      <c r="A46" s="123"/>
      <c r="B46" s="124"/>
      <c r="C46" s="260" t="s">
        <v>107</v>
      </c>
      <c r="D46" s="261"/>
      <c r="E46" s="125">
        <v>63.971291866028707</v>
      </c>
      <c r="F46" s="143">
        <v>5348</v>
      </c>
      <c r="G46" s="144">
        <v>5472</v>
      </c>
      <c r="H46" s="144">
        <v>5536</v>
      </c>
      <c r="I46" s="144">
        <v>5568</v>
      </c>
      <c r="J46" s="145">
        <v>5626</v>
      </c>
      <c r="K46" s="144">
        <v>-278</v>
      </c>
      <c r="L46" s="146">
        <v>-4.9413437611091364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62546</v>
      </c>
      <c r="E11" s="114">
        <v>64295</v>
      </c>
      <c r="F11" s="114">
        <v>63904</v>
      </c>
      <c r="G11" s="114">
        <v>64613</v>
      </c>
      <c r="H11" s="140">
        <v>63224</v>
      </c>
      <c r="I11" s="115">
        <v>-678</v>
      </c>
      <c r="J11" s="116">
        <v>-1.0723775781348854</v>
      </c>
    </row>
    <row r="12" spans="1:15" s="110" customFormat="1" ht="24.95" customHeight="1" x14ac:dyDescent="0.2">
      <c r="A12" s="193" t="s">
        <v>132</v>
      </c>
      <c r="B12" s="194" t="s">
        <v>133</v>
      </c>
      <c r="C12" s="113">
        <v>2.7451795478527803</v>
      </c>
      <c r="D12" s="115">
        <v>1717</v>
      </c>
      <c r="E12" s="114">
        <v>1703</v>
      </c>
      <c r="F12" s="114">
        <v>1727</v>
      </c>
      <c r="G12" s="114">
        <v>1677</v>
      </c>
      <c r="H12" s="140">
        <v>1642</v>
      </c>
      <c r="I12" s="115">
        <v>75</v>
      </c>
      <c r="J12" s="116">
        <v>4.5676004872107185</v>
      </c>
    </row>
    <row r="13" spans="1:15" s="110" customFormat="1" ht="24.95" customHeight="1" x14ac:dyDescent="0.2">
      <c r="A13" s="193" t="s">
        <v>134</v>
      </c>
      <c r="B13" s="199" t="s">
        <v>214</v>
      </c>
      <c r="C13" s="113">
        <v>0.86496338694720687</v>
      </c>
      <c r="D13" s="115">
        <v>541</v>
      </c>
      <c r="E13" s="114">
        <v>552</v>
      </c>
      <c r="F13" s="114">
        <v>546</v>
      </c>
      <c r="G13" s="114">
        <v>496</v>
      </c>
      <c r="H13" s="140">
        <v>488</v>
      </c>
      <c r="I13" s="115">
        <v>53</v>
      </c>
      <c r="J13" s="116">
        <v>10.860655737704919</v>
      </c>
    </row>
    <row r="14" spans="1:15" s="287" customFormat="1" ht="24.95" customHeight="1" x14ac:dyDescent="0.2">
      <c r="A14" s="193" t="s">
        <v>215</v>
      </c>
      <c r="B14" s="199" t="s">
        <v>137</v>
      </c>
      <c r="C14" s="113">
        <v>10.142934799987209</v>
      </c>
      <c r="D14" s="115">
        <v>6344</v>
      </c>
      <c r="E14" s="114">
        <v>6544</v>
      </c>
      <c r="F14" s="114">
        <v>6674</v>
      </c>
      <c r="G14" s="114">
        <v>6864</v>
      </c>
      <c r="H14" s="140">
        <v>6892</v>
      </c>
      <c r="I14" s="115">
        <v>-548</v>
      </c>
      <c r="J14" s="116">
        <v>-7.951247823563552</v>
      </c>
      <c r="K14" s="110"/>
      <c r="L14" s="110"/>
      <c r="M14" s="110"/>
      <c r="N14" s="110"/>
      <c r="O14" s="110"/>
    </row>
    <row r="15" spans="1:15" s="110" customFormat="1" ht="24.95" customHeight="1" x14ac:dyDescent="0.2">
      <c r="A15" s="193" t="s">
        <v>216</v>
      </c>
      <c r="B15" s="199" t="s">
        <v>217</v>
      </c>
      <c r="C15" s="113">
        <v>3.7284558564896235</v>
      </c>
      <c r="D15" s="115">
        <v>2332</v>
      </c>
      <c r="E15" s="114">
        <v>2427</v>
      </c>
      <c r="F15" s="114">
        <v>2435</v>
      </c>
      <c r="G15" s="114">
        <v>2488</v>
      </c>
      <c r="H15" s="140">
        <v>2411</v>
      </c>
      <c r="I15" s="115">
        <v>-79</v>
      </c>
      <c r="J15" s="116">
        <v>-3.2766486934881791</v>
      </c>
    </row>
    <row r="16" spans="1:15" s="287" customFormat="1" ht="24.95" customHeight="1" x14ac:dyDescent="0.2">
      <c r="A16" s="193" t="s">
        <v>218</v>
      </c>
      <c r="B16" s="199" t="s">
        <v>141</v>
      </c>
      <c r="C16" s="113">
        <v>5.1961756147475455</v>
      </c>
      <c r="D16" s="115">
        <v>3250</v>
      </c>
      <c r="E16" s="114">
        <v>3345</v>
      </c>
      <c r="F16" s="114">
        <v>3418</v>
      </c>
      <c r="G16" s="114">
        <v>3519</v>
      </c>
      <c r="H16" s="140">
        <v>3590</v>
      </c>
      <c r="I16" s="115">
        <v>-340</v>
      </c>
      <c r="J16" s="116">
        <v>-9.4707520891364911</v>
      </c>
      <c r="K16" s="110"/>
      <c r="L16" s="110"/>
      <c r="M16" s="110"/>
      <c r="N16" s="110"/>
      <c r="O16" s="110"/>
    </row>
    <row r="17" spans="1:15" s="110" customFormat="1" ht="24.95" customHeight="1" x14ac:dyDescent="0.2">
      <c r="A17" s="193" t="s">
        <v>142</v>
      </c>
      <c r="B17" s="199" t="s">
        <v>220</v>
      </c>
      <c r="C17" s="113">
        <v>1.21830332875004</v>
      </c>
      <c r="D17" s="115">
        <v>762</v>
      </c>
      <c r="E17" s="114">
        <v>772</v>
      </c>
      <c r="F17" s="114">
        <v>821</v>
      </c>
      <c r="G17" s="114">
        <v>857</v>
      </c>
      <c r="H17" s="140">
        <v>891</v>
      </c>
      <c r="I17" s="115">
        <v>-129</v>
      </c>
      <c r="J17" s="116">
        <v>-14.478114478114477</v>
      </c>
    </row>
    <row r="18" spans="1:15" s="287" customFormat="1" ht="24.95" customHeight="1" x14ac:dyDescent="0.2">
      <c r="A18" s="201" t="s">
        <v>144</v>
      </c>
      <c r="B18" s="202" t="s">
        <v>145</v>
      </c>
      <c r="C18" s="113">
        <v>4.83963802641256</v>
      </c>
      <c r="D18" s="115">
        <v>3027</v>
      </c>
      <c r="E18" s="114">
        <v>3005</v>
      </c>
      <c r="F18" s="114">
        <v>3064</v>
      </c>
      <c r="G18" s="114">
        <v>3044</v>
      </c>
      <c r="H18" s="140">
        <v>2956</v>
      </c>
      <c r="I18" s="115">
        <v>71</v>
      </c>
      <c r="J18" s="116">
        <v>2.4018944519621108</v>
      </c>
      <c r="K18" s="110"/>
      <c r="L18" s="110"/>
      <c r="M18" s="110"/>
      <c r="N18" s="110"/>
      <c r="O18" s="110"/>
    </row>
    <row r="19" spans="1:15" s="110" customFormat="1" ht="24.95" customHeight="1" x14ac:dyDescent="0.2">
      <c r="A19" s="193" t="s">
        <v>146</v>
      </c>
      <c r="B19" s="199" t="s">
        <v>147</v>
      </c>
      <c r="C19" s="113">
        <v>14.295078821987017</v>
      </c>
      <c r="D19" s="115">
        <v>8941</v>
      </c>
      <c r="E19" s="114">
        <v>9078</v>
      </c>
      <c r="F19" s="114">
        <v>8883</v>
      </c>
      <c r="G19" s="114">
        <v>8920</v>
      </c>
      <c r="H19" s="140">
        <v>8886</v>
      </c>
      <c r="I19" s="115">
        <v>55</v>
      </c>
      <c r="J19" s="116">
        <v>0.61895115912671617</v>
      </c>
    </row>
    <row r="20" spans="1:15" s="287" customFormat="1" ht="24.95" customHeight="1" x14ac:dyDescent="0.2">
      <c r="A20" s="193" t="s">
        <v>148</v>
      </c>
      <c r="B20" s="199" t="s">
        <v>149</v>
      </c>
      <c r="C20" s="113">
        <v>9.0445432161928814</v>
      </c>
      <c r="D20" s="115">
        <v>5657</v>
      </c>
      <c r="E20" s="114">
        <v>5742</v>
      </c>
      <c r="F20" s="114">
        <v>5766</v>
      </c>
      <c r="G20" s="114">
        <v>5799</v>
      </c>
      <c r="H20" s="140">
        <v>5738</v>
      </c>
      <c r="I20" s="115">
        <v>-81</v>
      </c>
      <c r="J20" s="116">
        <v>-1.4116416869989543</v>
      </c>
      <c r="K20" s="110"/>
      <c r="L20" s="110"/>
      <c r="M20" s="110"/>
      <c r="N20" s="110"/>
      <c r="O20" s="110"/>
    </row>
    <row r="21" spans="1:15" s="110" customFormat="1" ht="24.95" customHeight="1" x14ac:dyDescent="0.2">
      <c r="A21" s="201" t="s">
        <v>150</v>
      </c>
      <c r="B21" s="202" t="s">
        <v>151</v>
      </c>
      <c r="C21" s="113">
        <v>11.569085153327151</v>
      </c>
      <c r="D21" s="115">
        <v>7236</v>
      </c>
      <c r="E21" s="114">
        <v>8028</v>
      </c>
      <c r="F21" s="114">
        <v>8046</v>
      </c>
      <c r="G21" s="114">
        <v>8092</v>
      </c>
      <c r="H21" s="140">
        <v>7682</v>
      </c>
      <c r="I21" s="115">
        <v>-446</v>
      </c>
      <c r="J21" s="116">
        <v>-5.8057797448581097</v>
      </c>
    </row>
    <row r="22" spans="1:15" s="110" customFormat="1" ht="24.95" customHeight="1" x14ac:dyDescent="0.2">
      <c r="A22" s="201" t="s">
        <v>152</v>
      </c>
      <c r="B22" s="199" t="s">
        <v>153</v>
      </c>
      <c r="C22" s="113">
        <v>1.0584210021424232</v>
      </c>
      <c r="D22" s="115">
        <v>662</v>
      </c>
      <c r="E22" s="114">
        <v>691</v>
      </c>
      <c r="F22" s="114">
        <v>706</v>
      </c>
      <c r="G22" s="114">
        <v>713</v>
      </c>
      <c r="H22" s="140">
        <v>727</v>
      </c>
      <c r="I22" s="115">
        <v>-65</v>
      </c>
      <c r="J22" s="116">
        <v>-8.9408528198074286</v>
      </c>
    </row>
    <row r="23" spans="1:15" s="110" customFormat="1" ht="24.95" customHeight="1" x14ac:dyDescent="0.2">
      <c r="A23" s="193" t="s">
        <v>154</v>
      </c>
      <c r="B23" s="199" t="s">
        <v>155</v>
      </c>
      <c r="C23" s="113">
        <v>0.93211396412240588</v>
      </c>
      <c r="D23" s="115">
        <v>583</v>
      </c>
      <c r="E23" s="114">
        <v>603</v>
      </c>
      <c r="F23" s="114">
        <v>625</v>
      </c>
      <c r="G23" s="114">
        <v>624</v>
      </c>
      <c r="H23" s="140">
        <v>618</v>
      </c>
      <c r="I23" s="115">
        <v>-35</v>
      </c>
      <c r="J23" s="116">
        <v>-5.6634304207119737</v>
      </c>
    </row>
    <row r="24" spans="1:15" s="110" customFormat="1" ht="24.95" customHeight="1" x14ac:dyDescent="0.2">
      <c r="A24" s="193" t="s">
        <v>156</v>
      </c>
      <c r="B24" s="199" t="s">
        <v>221</v>
      </c>
      <c r="C24" s="113">
        <v>7.3913599590701242</v>
      </c>
      <c r="D24" s="115">
        <v>4623</v>
      </c>
      <c r="E24" s="114">
        <v>4745</v>
      </c>
      <c r="F24" s="114">
        <v>4705</v>
      </c>
      <c r="G24" s="114">
        <v>4752</v>
      </c>
      <c r="H24" s="140">
        <v>4736</v>
      </c>
      <c r="I24" s="115">
        <v>-113</v>
      </c>
      <c r="J24" s="116">
        <v>-2.3859797297297298</v>
      </c>
    </row>
    <row r="25" spans="1:15" s="110" customFormat="1" ht="24.95" customHeight="1" x14ac:dyDescent="0.2">
      <c r="A25" s="193" t="s">
        <v>222</v>
      </c>
      <c r="B25" s="204" t="s">
        <v>159</v>
      </c>
      <c r="C25" s="113">
        <v>11.858472164486937</v>
      </c>
      <c r="D25" s="115">
        <v>7417</v>
      </c>
      <c r="E25" s="114">
        <v>7128</v>
      </c>
      <c r="F25" s="114">
        <v>7178</v>
      </c>
      <c r="G25" s="114">
        <v>6998</v>
      </c>
      <c r="H25" s="140">
        <v>6830</v>
      </c>
      <c r="I25" s="115">
        <v>587</v>
      </c>
      <c r="J25" s="116">
        <v>8.5944363103953147</v>
      </c>
    </row>
    <row r="26" spans="1:15" s="110" customFormat="1" ht="24.95" customHeight="1" x14ac:dyDescent="0.2">
      <c r="A26" s="201">
        <v>782.78300000000002</v>
      </c>
      <c r="B26" s="203" t="s">
        <v>160</v>
      </c>
      <c r="C26" s="113">
        <v>0.3725258209957471</v>
      </c>
      <c r="D26" s="115">
        <v>233</v>
      </c>
      <c r="E26" s="114">
        <v>241</v>
      </c>
      <c r="F26" s="114">
        <v>242</v>
      </c>
      <c r="G26" s="114">
        <v>237</v>
      </c>
      <c r="H26" s="140">
        <v>248</v>
      </c>
      <c r="I26" s="115">
        <v>-15</v>
      </c>
      <c r="J26" s="116">
        <v>-6.0483870967741939</v>
      </c>
    </row>
    <row r="27" spans="1:15" s="110" customFormat="1" ht="24.95" customHeight="1" x14ac:dyDescent="0.2">
      <c r="A27" s="193" t="s">
        <v>161</v>
      </c>
      <c r="B27" s="199" t="s">
        <v>162</v>
      </c>
      <c r="C27" s="113">
        <v>4.09298756115499</v>
      </c>
      <c r="D27" s="115">
        <v>2560</v>
      </c>
      <c r="E27" s="114">
        <v>2556</v>
      </c>
      <c r="F27" s="114">
        <v>2568</v>
      </c>
      <c r="G27" s="114">
        <v>2579</v>
      </c>
      <c r="H27" s="140">
        <v>2512</v>
      </c>
      <c r="I27" s="115">
        <v>48</v>
      </c>
      <c r="J27" s="116">
        <v>1.910828025477707</v>
      </c>
    </row>
    <row r="28" spans="1:15" s="110" customFormat="1" ht="24.95" customHeight="1" x14ac:dyDescent="0.2">
      <c r="A28" s="193" t="s">
        <v>163</v>
      </c>
      <c r="B28" s="199" t="s">
        <v>164</v>
      </c>
      <c r="C28" s="113">
        <v>3.0409618520768715</v>
      </c>
      <c r="D28" s="115">
        <v>1902</v>
      </c>
      <c r="E28" s="114">
        <v>2352</v>
      </c>
      <c r="F28" s="114">
        <v>1801</v>
      </c>
      <c r="G28" s="114">
        <v>2279</v>
      </c>
      <c r="H28" s="140">
        <v>1908</v>
      </c>
      <c r="I28" s="115">
        <v>-6</v>
      </c>
      <c r="J28" s="116">
        <v>-0.31446540880503143</v>
      </c>
    </row>
    <row r="29" spans="1:15" s="110" customFormat="1" ht="24.95" customHeight="1" x14ac:dyDescent="0.2">
      <c r="A29" s="193">
        <v>86</v>
      </c>
      <c r="B29" s="199" t="s">
        <v>165</v>
      </c>
      <c r="C29" s="113">
        <v>5.5431202634860739</v>
      </c>
      <c r="D29" s="115">
        <v>3467</v>
      </c>
      <c r="E29" s="114">
        <v>3478</v>
      </c>
      <c r="F29" s="114">
        <v>3511</v>
      </c>
      <c r="G29" s="114">
        <v>3535</v>
      </c>
      <c r="H29" s="140">
        <v>3592</v>
      </c>
      <c r="I29" s="115">
        <v>-125</v>
      </c>
      <c r="J29" s="116">
        <v>-3.4799554565701558</v>
      </c>
    </row>
    <row r="30" spans="1:15" s="110" customFormat="1" ht="24.95" customHeight="1" x14ac:dyDescent="0.2">
      <c r="A30" s="193">
        <v>87.88</v>
      </c>
      <c r="B30" s="204" t="s">
        <v>166</v>
      </c>
      <c r="C30" s="113">
        <v>2.7675630735778469</v>
      </c>
      <c r="D30" s="115">
        <v>1731</v>
      </c>
      <c r="E30" s="114">
        <v>1735</v>
      </c>
      <c r="F30" s="114">
        <v>1737</v>
      </c>
      <c r="G30" s="114">
        <v>1763</v>
      </c>
      <c r="H30" s="140">
        <v>1756</v>
      </c>
      <c r="I30" s="115">
        <v>-25</v>
      </c>
      <c r="J30" s="116">
        <v>-1.4236902050113895</v>
      </c>
    </row>
    <row r="31" spans="1:15" s="110" customFormat="1" ht="24.95" customHeight="1" x14ac:dyDescent="0.2">
      <c r="A31" s="193" t="s">
        <v>167</v>
      </c>
      <c r="B31" s="199" t="s">
        <v>168</v>
      </c>
      <c r="C31" s="113">
        <v>9.4378537396476201</v>
      </c>
      <c r="D31" s="115">
        <v>5903</v>
      </c>
      <c r="E31" s="114">
        <v>6113</v>
      </c>
      <c r="F31" s="114">
        <v>6124</v>
      </c>
      <c r="G31" s="114">
        <v>6240</v>
      </c>
      <c r="H31" s="140">
        <v>6012</v>
      </c>
      <c r="I31" s="115">
        <v>-109</v>
      </c>
      <c r="J31" s="116">
        <v>-1.8130405854956753</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2.7451795478527803</v>
      </c>
      <c r="D34" s="115">
        <v>1717</v>
      </c>
      <c r="E34" s="114">
        <v>1703</v>
      </c>
      <c r="F34" s="114">
        <v>1727</v>
      </c>
      <c r="G34" s="114">
        <v>1677</v>
      </c>
      <c r="H34" s="140">
        <v>1642</v>
      </c>
      <c r="I34" s="115">
        <v>75</v>
      </c>
      <c r="J34" s="116">
        <v>4.5676004872107185</v>
      </c>
    </row>
    <row r="35" spans="1:10" s="110" customFormat="1" ht="24.95" customHeight="1" x14ac:dyDescent="0.2">
      <c r="A35" s="292" t="s">
        <v>171</v>
      </c>
      <c r="B35" s="293" t="s">
        <v>172</v>
      </c>
      <c r="C35" s="113">
        <v>15.847536213346977</v>
      </c>
      <c r="D35" s="115">
        <v>9912</v>
      </c>
      <c r="E35" s="114">
        <v>10101</v>
      </c>
      <c r="F35" s="114">
        <v>10284</v>
      </c>
      <c r="G35" s="114">
        <v>10404</v>
      </c>
      <c r="H35" s="140">
        <v>10336</v>
      </c>
      <c r="I35" s="115">
        <v>-424</v>
      </c>
      <c r="J35" s="116">
        <v>-4.102167182662539</v>
      </c>
    </row>
    <row r="36" spans="1:10" s="110" customFormat="1" ht="24.95" customHeight="1" x14ac:dyDescent="0.2">
      <c r="A36" s="294" t="s">
        <v>173</v>
      </c>
      <c r="B36" s="295" t="s">
        <v>174</v>
      </c>
      <c r="C36" s="125">
        <v>81.404086592268087</v>
      </c>
      <c r="D36" s="143">
        <v>50915</v>
      </c>
      <c r="E36" s="144">
        <v>52490</v>
      </c>
      <c r="F36" s="144">
        <v>51892</v>
      </c>
      <c r="G36" s="144">
        <v>52531</v>
      </c>
      <c r="H36" s="145">
        <v>51245</v>
      </c>
      <c r="I36" s="143">
        <v>-330</v>
      </c>
      <c r="J36" s="146">
        <v>-0.64396526490389305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62546</v>
      </c>
      <c r="F11" s="264">
        <v>64295</v>
      </c>
      <c r="G11" s="264">
        <v>63904</v>
      </c>
      <c r="H11" s="264">
        <v>64613</v>
      </c>
      <c r="I11" s="265">
        <v>63224</v>
      </c>
      <c r="J11" s="263">
        <v>-678</v>
      </c>
      <c r="K11" s="266">
        <v>-1.0723775781348854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45.102804336008695</v>
      </c>
      <c r="E13" s="115">
        <v>28210</v>
      </c>
      <c r="F13" s="114">
        <v>28481</v>
      </c>
      <c r="G13" s="114">
        <v>28602</v>
      </c>
      <c r="H13" s="114">
        <v>28784</v>
      </c>
      <c r="I13" s="140">
        <v>28305</v>
      </c>
      <c r="J13" s="115">
        <v>-95</v>
      </c>
      <c r="K13" s="116">
        <v>-0.33562974739445328</v>
      </c>
    </row>
    <row r="14" spans="1:15" ht="15.95" customHeight="1" x14ac:dyDescent="0.2">
      <c r="A14" s="306" t="s">
        <v>230</v>
      </c>
      <c r="B14" s="307"/>
      <c r="C14" s="308"/>
      <c r="D14" s="113">
        <v>44.05397627346273</v>
      </c>
      <c r="E14" s="115">
        <v>27554</v>
      </c>
      <c r="F14" s="114">
        <v>28403</v>
      </c>
      <c r="G14" s="114">
        <v>28500</v>
      </c>
      <c r="H14" s="114">
        <v>28545</v>
      </c>
      <c r="I14" s="140">
        <v>28094</v>
      </c>
      <c r="J14" s="115">
        <v>-540</v>
      </c>
      <c r="K14" s="116">
        <v>-1.9221186018366911</v>
      </c>
    </row>
    <row r="15" spans="1:15" ht="15.95" customHeight="1" x14ac:dyDescent="0.2">
      <c r="A15" s="306" t="s">
        <v>231</v>
      </c>
      <c r="B15" s="307"/>
      <c r="C15" s="308"/>
      <c r="D15" s="113">
        <v>4.87321331500016</v>
      </c>
      <c r="E15" s="115">
        <v>3048</v>
      </c>
      <c r="F15" s="114">
        <v>3093</v>
      </c>
      <c r="G15" s="114">
        <v>3100</v>
      </c>
      <c r="H15" s="114">
        <v>3022</v>
      </c>
      <c r="I15" s="140">
        <v>3059</v>
      </c>
      <c r="J15" s="115">
        <v>-11</v>
      </c>
      <c r="K15" s="116">
        <v>-0.35959463877084014</v>
      </c>
    </row>
    <row r="16" spans="1:15" ht="15.95" customHeight="1" x14ac:dyDescent="0.2">
      <c r="A16" s="306" t="s">
        <v>232</v>
      </c>
      <c r="B16" s="307"/>
      <c r="C16" s="308"/>
      <c r="D16" s="113">
        <v>3.0649442010680139</v>
      </c>
      <c r="E16" s="115">
        <v>1917</v>
      </c>
      <c r="F16" s="114">
        <v>2391</v>
      </c>
      <c r="G16" s="114">
        <v>1800</v>
      </c>
      <c r="H16" s="114">
        <v>2290</v>
      </c>
      <c r="I16" s="140">
        <v>1908</v>
      </c>
      <c r="J16" s="115">
        <v>9</v>
      </c>
      <c r="K16" s="116">
        <v>0.47169811320754718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2.134429060211684</v>
      </c>
      <c r="E18" s="115">
        <v>1335</v>
      </c>
      <c r="F18" s="114">
        <v>1308</v>
      </c>
      <c r="G18" s="114">
        <v>1311</v>
      </c>
      <c r="H18" s="114">
        <v>1271</v>
      </c>
      <c r="I18" s="140">
        <v>1258</v>
      </c>
      <c r="J18" s="115">
        <v>77</v>
      </c>
      <c r="K18" s="116">
        <v>6.120826709062003</v>
      </c>
    </row>
    <row r="19" spans="1:11" ht="14.1" customHeight="1" x14ac:dyDescent="0.2">
      <c r="A19" s="306" t="s">
        <v>235</v>
      </c>
      <c r="B19" s="307" t="s">
        <v>236</v>
      </c>
      <c r="C19" s="308"/>
      <c r="D19" s="113">
        <v>1.7826879416749273</v>
      </c>
      <c r="E19" s="115">
        <v>1115</v>
      </c>
      <c r="F19" s="114">
        <v>1096</v>
      </c>
      <c r="G19" s="114">
        <v>1097</v>
      </c>
      <c r="H19" s="114">
        <v>1055</v>
      </c>
      <c r="I19" s="140">
        <v>1035</v>
      </c>
      <c r="J19" s="115">
        <v>80</v>
      </c>
      <c r="K19" s="116">
        <v>7.7294685990338161</v>
      </c>
    </row>
    <row r="20" spans="1:11" ht="14.1" customHeight="1" x14ac:dyDescent="0.2">
      <c r="A20" s="306">
        <v>12</v>
      </c>
      <c r="B20" s="307" t="s">
        <v>237</v>
      </c>
      <c r="C20" s="308"/>
      <c r="D20" s="113">
        <v>1.1335656956480031</v>
      </c>
      <c r="E20" s="115">
        <v>709</v>
      </c>
      <c r="F20" s="114">
        <v>742</v>
      </c>
      <c r="G20" s="114">
        <v>799</v>
      </c>
      <c r="H20" s="114">
        <v>802</v>
      </c>
      <c r="I20" s="140">
        <v>733</v>
      </c>
      <c r="J20" s="115">
        <v>-24</v>
      </c>
      <c r="K20" s="116">
        <v>-3.2742155525238745</v>
      </c>
    </row>
    <row r="21" spans="1:11" ht="14.1" customHeight="1" x14ac:dyDescent="0.2">
      <c r="A21" s="306">
        <v>21</v>
      </c>
      <c r="B21" s="307" t="s">
        <v>238</v>
      </c>
      <c r="C21" s="308"/>
      <c r="D21" s="113">
        <v>0.24461995970965369</v>
      </c>
      <c r="E21" s="115">
        <v>153</v>
      </c>
      <c r="F21" s="114">
        <v>154</v>
      </c>
      <c r="G21" s="114">
        <v>157</v>
      </c>
      <c r="H21" s="114">
        <v>148</v>
      </c>
      <c r="I21" s="140">
        <v>148</v>
      </c>
      <c r="J21" s="115">
        <v>5</v>
      </c>
      <c r="K21" s="116">
        <v>3.3783783783783785</v>
      </c>
    </row>
    <row r="22" spans="1:11" ht="14.1" customHeight="1" x14ac:dyDescent="0.2">
      <c r="A22" s="306">
        <v>22</v>
      </c>
      <c r="B22" s="307" t="s">
        <v>239</v>
      </c>
      <c r="C22" s="308"/>
      <c r="D22" s="113">
        <v>1.0440315927477377</v>
      </c>
      <c r="E22" s="115">
        <v>653</v>
      </c>
      <c r="F22" s="114">
        <v>645</v>
      </c>
      <c r="G22" s="114">
        <v>685</v>
      </c>
      <c r="H22" s="114">
        <v>677</v>
      </c>
      <c r="I22" s="140">
        <v>693</v>
      </c>
      <c r="J22" s="115">
        <v>-40</v>
      </c>
      <c r="K22" s="116">
        <v>-5.7720057720057723</v>
      </c>
    </row>
    <row r="23" spans="1:11" ht="14.1" customHeight="1" x14ac:dyDescent="0.2">
      <c r="A23" s="306">
        <v>23</v>
      </c>
      <c r="B23" s="307" t="s">
        <v>240</v>
      </c>
      <c r="C23" s="308"/>
      <c r="D23" s="113">
        <v>0.42688581204233683</v>
      </c>
      <c r="E23" s="115">
        <v>267</v>
      </c>
      <c r="F23" s="114">
        <v>271</v>
      </c>
      <c r="G23" s="114">
        <v>281</v>
      </c>
      <c r="H23" s="114">
        <v>284</v>
      </c>
      <c r="I23" s="140">
        <v>297</v>
      </c>
      <c r="J23" s="115">
        <v>-30</v>
      </c>
      <c r="K23" s="116">
        <v>-10.1010101010101</v>
      </c>
    </row>
    <row r="24" spans="1:11" ht="14.1" customHeight="1" x14ac:dyDescent="0.2">
      <c r="A24" s="306">
        <v>24</v>
      </c>
      <c r="B24" s="307" t="s">
        <v>241</v>
      </c>
      <c r="C24" s="308"/>
      <c r="D24" s="113">
        <v>1.9105938029610208</v>
      </c>
      <c r="E24" s="115">
        <v>1195</v>
      </c>
      <c r="F24" s="114">
        <v>1253</v>
      </c>
      <c r="G24" s="114">
        <v>1318</v>
      </c>
      <c r="H24" s="114">
        <v>1351</v>
      </c>
      <c r="I24" s="140">
        <v>1387</v>
      </c>
      <c r="J24" s="115">
        <v>-192</v>
      </c>
      <c r="K24" s="116">
        <v>-13.84282624369142</v>
      </c>
    </row>
    <row r="25" spans="1:11" ht="14.1" customHeight="1" x14ac:dyDescent="0.2">
      <c r="A25" s="306">
        <v>25</v>
      </c>
      <c r="B25" s="307" t="s">
        <v>242</v>
      </c>
      <c r="C25" s="308"/>
      <c r="D25" s="113">
        <v>2.2447478655709396</v>
      </c>
      <c r="E25" s="115">
        <v>1404</v>
      </c>
      <c r="F25" s="114">
        <v>1427</v>
      </c>
      <c r="G25" s="114">
        <v>1430</v>
      </c>
      <c r="H25" s="114">
        <v>1446</v>
      </c>
      <c r="I25" s="140">
        <v>1436</v>
      </c>
      <c r="J25" s="115">
        <v>-32</v>
      </c>
      <c r="K25" s="116">
        <v>-2.2284122562674096</v>
      </c>
    </row>
    <row r="26" spans="1:11" ht="14.1" customHeight="1" x14ac:dyDescent="0.2">
      <c r="A26" s="306">
        <v>26</v>
      </c>
      <c r="B26" s="307" t="s">
        <v>243</v>
      </c>
      <c r="C26" s="308"/>
      <c r="D26" s="113">
        <v>1.1303680491158508</v>
      </c>
      <c r="E26" s="115">
        <v>707</v>
      </c>
      <c r="F26" s="114">
        <v>734</v>
      </c>
      <c r="G26" s="114">
        <v>746</v>
      </c>
      <c r="H26" s="114">
        <v>775</v>
      </c>
      <c r="I26" s="140">
        <v>780</v>
      </c>
      <c r="J26" s="115">
        <v>-73</v>
      </c>
      <c r="K26" s="116">
        <v>-9.3589743589743595</v>
      </c>
    </row>
    <row r="27" spans="1:11" ht="14.1" customHeight="1" x14ac:dyDescent="0.2">
      <c r="A27" s="306">
        <v>27</v>
      </c>
      <c r="B27" s="307" t="s">
        <v>244</v>
      </c>
      <c r="C27" s="308"/>
      <c r="D27" s="113">
        <v>0.44447286796917468</v>
      </c>
      <c r="E27" s="115">
        <v>278</v>
      </c>
      <c r="F27" s="114">
        <v>269</v>
      </c>
      <c r="G27" s="114">
        <v>275</v>
      </c>
      <c r="H27" s="114">
        <v>281</v>
      </c>
      <c r="I27" s="140">
        <v>289</v>
      </c>
      <c r="J27" s="115">
        <v>-11</v>
      </c>
      <c r="K27" s="116">
        <v>-3.8062283737024223</v>
      </c>
    </row>
    <row r="28" spans="1:11" ht="14.1" customHeight="1" x14ac:dyDescent="0.2">
      <c r="A28" s="306">
        <v>28</v>
      </c>
      <c r="B28" s="307" t="s">
        <v>245</v>
      </c>
      <c r="C28" s="308"/>
      <c r="D28" s="113">
        <v>0.33095641607776677</v>
      </c>
      <c r="E28" s="115">
        <v>207</v>
      </c>
      <c r="F28" s="114">
        <v>211</v>
      </c>
      <c r="G28" s="114">
        <v>207</v>
      </c>
      <c r="H28" s="114">
        <v>223</v>
      </c>
      <c r="I28" s="140">
        <v>223</v>
      </c>
      <c r="J28" s="115">
        <v>-16</v>
      </c>
      <c r="K28" s="116">
        <v>-7.1748878923766819</v>
      </c>
    </row>
    <row r="29" spans="1:11" ht="14.1" customHeight="1" x14ac:dyDescent="0.2">
      <c r="A29" s="306">
        <v>29</v>
      </c>
      <c r="B29" s="307" t="s">
        <v>246</v>
      </c>
      <c r="C29" s="308"/>
      <c r="D29" s="113">
        <v>3.3783135612189428</v>
      </c>
      <c r="E29" s="115">
        <v>2113</v>
      </c>
      <c r="F29" s="114">
        <v>2285</v>
      </c>
      <c r="G29" s="114">
        <v>2265</v>
      </c>
      <c r="H29" s="114">
        <v>2235</v>
      </c>
      <c r="I29" s="140">
        <v>2199</v>
      </c>
      <c r="J29" s="115">
        <v>-86</v>
      </c>
      <c r="K29" s="116">
        <v>-3.9108685766257389</v>
      </c>
    </row>
    <row r="30" spans="1:11" ht="14.1" customHeight="1" x14ac:dyDescent="0.2">
      <c r="A30" s="306" t="s">
        <v>247</v>
      </c>
      <c r="B30" s="307" t="s">
        <v>248</v>
      </c>
      <c r="C30" s="308"/>
      <c r="D30" s="113">
        <v>0.83618456815783582</v>
      </c>
      <c r="E30" s="115">
        <v>523</v>
      </c>
      <c r="F30" s="114">
        <v>533</v>
      </c>
      <c r="G30" s="114">
        <v>528</v>
      </c>
      <c r="H30" s="114">
        <v>517</v>
      </c>
      <c r="I30" s="140">
        <v>521</v>
      </c>
      <c r="J30" s="115">
        <v>2</v>
      </c>
      <c r="K30" s="116">
        <v>0.38387715930902111</v>
      </c>
    </row>
    <row r="31" spans="1:11" ht="14.1" customHeight="1" x14ac:dyDescent="0.2">
      <c r="A31" s="306" t="s">
        <v>249</v>
      </c>
      <c r="B31" s="307" t="s">
        <v>250</v>
      </c>
      <c r="C31" s="308"/>
      <c r="D31" s="113">
        <v>2.5293384069324976</v>
      </c>
      <c r="E31" s="115">
        <v>1582</v>
      </c>
      <c r="F31" s="114">
        <v>1743</v>
      </c>
      <c r="G31" s="114">
        <v>1721</v>
      </c>
      <c r="H31" s="114">
        <v>1708</v>
      </c>
      <c r="I31" s="140">
        <v>1669</v>
      </c>
      <c r="J31" s="115">
        <v>-87</v>
      </c>
      <c r="K31" s="116">
        <v>-5.2127022168963455</v>
      </c>
    </row>
    <row r="32" spans="1:11" ht="14.1" customHeight="1" x14ac:dyDescent="0.2">
      <c r="A32" s="306">
        <v>31</v>
      </c>
      <c r="B32" s="307" t="s">
        <v>251</v>
      </c>
      <c r="C32" s="308"/>
      <c r="D32" s="113">
        <v>0.18706232213091165</v>
      </c>
      <c r="E32" s="115">
        <v>117</v>
      </c>
      <c r="F32" s="114">
        <v>121</v>
      </c>
      <c r="G32" s="114">
        <v>120</v>
      </c>
      <c r="H32" s="114">
        <v>127</v>
      </c>
      <c r="I32" s="140">
        <v>125</v>
      </c>
      <c r="J32" s="115">
        <v>-8</v>
      </c>
      <c r="K32" s="116">
        <v>-6.4</v>
      </c>
    </row>
    <row r="33" spans="1:11" ht="14.1" customHeight="1" x14ac:dyDescent="0.2">
      <c r="A33" s="306">
        <v>32</v>
      </c>
      <c r="B33" s="307" t="s">
        <v>252</v>
      </c>
      <c r="C33" s="308"/>
      <c r="D33" s="113">
        <v>1.0967927605282513</v>
      </c>
      <c r="E33" s="115">
        <v>686</v>
      </c>
      <c r="F33" s="114">
        <v>701</v>
      </c>
      <c r="G33" s="114">
        <v>703</v>
      </c>
      <c r="H33" s="114">
        <v>717</v>
      </c>
      <c r="I33" s="140">
        <v>659</v>
      </c>
      <c r="J33" s="115">
        <v>27</v>
      </c>
      <c r="K33" s="116">
        <v>4.0971168437025796</v>
      </c>
    </row>
    <row r="34" spans="1:11" ht="14.1" customHeight="1" x14ac:dyDescent="0.2">
      <c r="A34" s="306">
        <v>33</v>
      </c>
      <c r="B34" s="307" t="s">
        <v>253</v>
      </c>
      <c r="C34" s="308"/>
      <c r="D34" s="113">
        <v>0.62673872030185784</v>
      </c>
      <c r="E34" s="115">
        <v>392</v>
      </c>
      <c r="F34" s="114">
        <v>403</v>
      </c>
      <c r="G34" s="114">
        <v>420</v>
      </c>
      <c r="H34" s="114">
        <v>416</v>
      </c>
      <c r="I34" s="140">
        <v>396</v>
      </c>
      <c r="J34" s="115">
        <v>-4</v>
      </c>
      <c r="K34" s="116">
        <v>-1.0101010101010102</v>
      </c>
    </row>
    <row r="35" spans="1:11" ht="14.1" customHeight="1" x14ac:dyDescent="0.2">
      <c r="A35" s="306">
        <v>34</v>
      </c>
      <c r="B35" s="307" t="s">
        <v>254</v>
      </c>
      <c r="C35" s="308"/>
      <c r="D35" s="113">
        <v>3.682089981773415</v>
      </c>
      <c r="E35" s="115">
        <v>2303</v>
      </c>
      <c r="F35" s="114">
        <v>2298</v>
      </c>
      <c r="G35" s="114">
        <v>2295</v>
      </c>
      <c r="H35" s="114">
        <v>2298</v>
      </c>
      <c r="I35" s="140">
        <v>2269</v>
      </c>
      <c r="J35" s="115">
        <v>34</v>
      </c>
      <c r="K35" s="116">
        <v>1.4984574702512119</v>
      </c>
    </row>
    <row r="36" spans="1:11" ht="14.1" customHeight="1" x14ac:dyDescent="0.2">
      <c r="A36" s="306">
        <v>41</v>
      </c>
      <c r="B36" s="307" t="s">
        <v>255</v>
      </c>
      <c r="C36" s="308"/>
      <c r="D36" s="113">
        <v>0.15188821027723595</v>
      </c>
      <c r="E36" s="115">
        <v>95</v>
      </c>
      <c r="F36" s="114">
        <v>97</v>
      </c>
      <c r="G36" s="114">
        <v>99</v>
      </c>
      <c r="H36" s="114">
        <v>99</v>
      </c>
      <c r="I36" s="140">
        <v>106</v>
      </c>
      <c r="J36" s="115">
        <v>-11</v>
      </c>
      <c r="K36" s="116">
        <v>-10.377358490566039</v>
      </c>
    </row>
    <row r="37" spans="1:11" ht="14.1" customHeight="1" x14ac:dyDescent="0.2">
      <c r="A37" s="306">
        <v>42</v>
      </c>
      <c r="B37" s="307" t="s">
        <v>256</v>
      </c>
      <c r="C37" s="308"/>
      <c r="D37" s="113">
        <v>3.0377642055447192E-2</v>
      </c>
      <c r="E37" s="115">
        <v>19</v>
      </c>
      <c r="F37" s="114">
        <v>15</v>
      </c>
      <c r="G37" s="114">
        <v>16</v>
      </c>
      <c r="H37" s="114">
        <v>17</v>
      </c>
      <c r="I37" s="140">
        <v>19</v>
      </c>
      <c r="J37" s="115">
        <v>0</v>
      </c>
      <c r="K37" s="116">
        <v>0</v>
      </c>
    </row>
    <row r="38" spans="1:11" ht="14.1" customHeight="1" x14ac:dyDescent="0.2">
      <c r="A38" s="306">
        <v>43</v>
      </c>
      <c r="B38" s="307" t="s">
        <v>257</v>
      </c>
      <c r="C38" s="308"/>
      <c r="D38" s="113">
        <v>0.38371758385828031</v>
      </c>
      <c r="E38" s="115">
        <v>240</v>
      </c>
      <c r="F38" s="114">
        <v>244</v>
      </c>
      <c r="G38" s="114">
        <v>238</v>
      </c>
      <c r="H38" s="114">
        <v>240</v>
      </c>
      <c r="I38" s="140">
        <v>235</v>
      </c>
      <c r="J38" s="115">
        <v>5</v>
      </c>
      <c r="K38" s="116">
        <v>2.1276595744680851</v>
      </c>
    </row>
    <row r="39" spans="1:11" ht="14.1" customHeight="1" x14ac:dyDescent="0.2">
      <c r="A39" s="306">
        <v>51</v>
      </c>
      <c r="B39" s="307" t="s">
        <v>258</v>
      </c>
      <c r="C39" s="308"/>
      <c r="D39" s="113">
        <v>9.3611102228759631</v>
      </c>
      <c r="E39" s="115">
        <v>5855</v>
      </c>
      <c r="F39" s="114">
        <v>5918</v>
      </c>
      <c r="G39" s="114">
        <v>5852</v>
      </c>
      <c r="H39" s="114">
        <v>5937</v>
      </c>
      <c r="I39" s="140">
        <v>5937</v>
      </c>
      <c r="J39" s="115">
        <v>-82</v>
      </c>
      <c r="K39" s="116">
        <v>-1.3811689405423615</v>
      </c>
    </row>
    <row r="40" spans="1:11" ht="14.1" customHeight="1" x14ac:dyDescent="0.2">
      <c r="A40" s="306" t="s">
        <v>259</v>
      </c>
      <c r="B40" s="307" t="s">
        <v>260</v>
      </c>
      <c r="C40" s="308"/>
      <c r="D40" s="113">
        <v>9.0813161513126346</v>
      </c>
      <c r="E40" s="115">
        <v>5680</v>
      </c>
      <c r="F40" s="114">
        <v>5737</v>
      </c>
      <c r="G40" s="114">
        <v>5675</v>
      </c>
      <c r="H40" s="114">
        <v>5756</v>
      </c>
      <c r="I40" s="140">
        <v>5768</v>
      </c>
      <c r="J40" s="115">
        <v>-88</v>
      </c>
      <c r="K40" s="116">
        <v>-1.5256588072122053</v>
      </c>
    </row>
    <row r="41" spans="1:11" ht="14.1" customHeight="1" x14ac:dyDescent="0.2">
      <c r="A41" s="306"/>
      <c r="B41" s="307" t="s">
        <v>261</v>
      </c>
      <c r="C41" s="308"/>
      <c r="D41" s="113">
        <v>4.1233652032104375</v>
      </c>
      <c r="E41" s="115">
        <v>2579</v>
      </c>
      <c r="F41" s="114">
        <v>2655</v>
      </c>
      <c r="G41" s="114">
        <v>2567</v>
      </c>
      <c r="H41" s="114">
        <v>2641</v>
      </c>
      <c r="I41" s="140">
        <v>2668</v>
      </c>
      <c r="J41" s="115">
        <v>-89</v>
      </c>
      <c r="K41" s="116">
        <v>-3.3358320839580209</v>
      </c>
    </row>
    <row r="42" spans="1:11" ht="14.1" customHeight="1" x14ac:dyDescent="0.2">
      <c r="A42" s="306">
        <v>52</v>
      </c>
      <c r="B42" s="307" t="s">
        <v>262</v>
      </c>
      <c r="C42" s="308"/>
      <c r="D42" s="113">
        <v>4.9851309436254914</v>
      </c>
      <c r="E42" s="115">
        <v>3118</v>
      </c>
      <c r="F42" s="114">
        <v>3166</v>
      </c>
      <c r="G42" s="114">
        <v>3200</v>
      </c>
      <c r="H42" s="114">
        <v>3148</v>
      </c>
      <c r="I42" s="140">
        <v>3073</v>
      </c>
      <c r="J42" s="115">
        <v>45</v>
      </c>
      <c r="K42" s="116">
        <v>1.4643670680117149</v>
      </c>
    </row>
    <row r="43" spans="1:11" ht="14.1" customHeight="1" x14ac:dyDescent="0.2">
      <c r="A43" s="306" t="s">
        <v>263</v>
      </c>
      <c r="B43" s="307" t="s">
        <v>264</v>
      </c>
      <c r="C43" s="308"/>
      <c r="D43" s="113">
        <v>4.5518498385188497</v>
      </c>
      <c r="E43" s="115">
        <v>2847</v>
      </c>
      <c r="F43" s="114">
        <v>2880</v>
      </c>
      <c r="G43" s="114">
        <v>2908</v>
      </c>
      <c r="H43" s="114">
        <v>2872</v>
      </c>
      <c r="I43" s="140">
        <v>2812</v>
      </c>
      <c r="J43" s="115">
        <v>35</v>
      </c>
      <c r="K43" s="116">
        <v>1.2446657183499288</v>
      </c>
    </row>
    <row r="44" spans="1:11" ht="14.1" customHeight="1" x14ac:dyDescent="0.2">
      <c r="A44" s="306">
        <v>53</v>
      </c>
      <c r="B44" s="307" t="s">
        <v>265</v>
      </c>
      <c r="C44" s="308"/>
      <c r="D44" s="113">
        <v>1.6851597224442809</v>
      </c>
      <c r="E44" s="115">
        <v>1054</v>
      </c>
      <c r="F44" s="114">
        <v>1053</v>
      </c>
      <c r="G44" s="114">
        <v>1022</v>
      </c>
      <c r="H44" s="114">
        <v>1001</v>
      </c>
      <c r="I44" s="140">
        <v>1004</v>
      </c>
      <c r="J44" s="115">
        <v>50</v>
      </c>
      <c r="K44" s="116">
        <v>4.9800796812749004</v>
      </c>
    </row>
    <row r="45" spans="1:11" ht="14.1" customHeight="1" x14ac:dyDescent="0.2">
      <c r="A45" s="306" t="s">
        <v>266</v>
      </c>
      <c r="B45" s="307" t="s">
        <v>267</v>
      </c>
      <c r="C45" s="308"/>
      <c r="D45" s="113">
        <v>1.6339973779298436</v>
      </c>
      <c r="E45" s="115">
        <v>1022</v>
      </c>
      <c r="F45" s="114">
        <v>1020</v>
      </c>
      <c r="G45" s="114">
        <v>990</v>
      </c>
      <c r="H45" s="114">
        <v>965</v>
      </c>
      <c r="I45" s="140">
        <v>969</v>
      </c>
      <c r="J45" s="115">
        <v>53</v>
      </c>
      <c r="K45" s="116">
        <v>5.469556243550052</v>
      </c>
    </row>
    <row r="46" spans="1:11" ht="14.1" customHeight="1" x14ac:dyDescent="0.2">
      <c r="A46" s="306">
        <v>54</v>
      </c>
      <c r="B46" s="307" t="s">
        <v>268</v>
      </c>
      <c r="C46" s="308"/>
      <c r="D46" s="113">
        <v>17.385604195312251</v>
      </c>
      <c r="E46" s="115">
        <v>10874</v>
      </c>
      <c r="F46" s="114">
        <v>10730</v>
      </c>
      <c r="G46" s="114">
        <v>10845</v>
      </c>
      <c r="H46" s="114">
        <v>10758</v>
      </c>
      <c r="I46" s="140">
        <v>10658</v>
      </c>
      <c r="J46" s="115">
        <v>216</v>
      </c>
      <c r="K46" s="116">
        <v>2.0266466504034528</v>
      </c>
    </row>
    <row r="47" spans="1:11" ht="14.1" customHeight="1" x14ac:dyDescent="0.2">
      <c r="A47" s="306">
        <v>61</v>
      </c>
      <c r="B47" s="307" t="s">
        <v>269</v>
      </c>
      <c r="C47" s="308"/>
      <c r="D47" s="113">
        <v>0.55319285006235408</v>
      </c>
      <c r="E47" s="115">
        <v>346</v>
      </c>
      <c r="F47" s="114">
        <v>361</v>
      </c>
      <c r="G47" s="114">
        <v>341</v>
      </c>
      <c r="H47" s="114">
        <v>338</v>
      </c>
      <c r="I47" s="140">
        <v>340</v>
      </c>
      <c r="J47" s="115">
        <v>6</v>
      </c>
      <c r="K47" s="116">
        <v>1.7647058823529411</v>
      </c>
    </row>
    <row r="48" spans="1:11" ht="14.1" customHeight="1" x14ac:dyDescent="0.2">
      <c r="A48" s="306">
        <v>62</v>
      </c>
      <c r="B48" s="307" t="s">
        <v>270</v>
      </c>
      <c r="C48" s="308"/>
      <c r="D48" s="113">
        <v>9.0077702810731299</v>
      </c>
      <c r="E48" s="115">
        <v>5634</v>
      </c>
      <c r="F48" s="114">
        <v>5774</v>
      </c>
      <c r="G48" s="114">
        <v>5609</v>
      </c>
      <c r="H48" s="114">
        <v>5633</v>
      </c>
      <c r="I48" s="140">
        <v>5528</v>
      </c>
      <c r="J48" s="115">
        <v>106</v>
      </c>
      <c r="K48" s="116">
        <v>1.9175108538350216</v>
      </c>
    </row>
    <row r="49" spans="1:11" ht="14.1" customHeight="1" x14ac:dyDescent="0.2">
      <c r="A49" s="306">
        <v>63</v>
      </c>
      <c r="B49" s="307" t="s">
        <v>271</v>
      </c>
      <c r="C49" s="308"/>
      <c r="D49" s="113">
        <v>10.333194768650273</v>
      </c>
      <c r="E49" s="115">
        <v>6463</v>
      </c>
      <c r="F49" s="114">
        <v>7164</v>
      </c>
      <c r="G49" s="114">
        <v>7215</v>
      </c>
      <c r="H49" s="114">
        <v>7369</v>
      </c>
      <c r="I49" s="140">
        <v>6947</v>
      </c>
      <c r="J49" s="115">
        <v>-484</v>
      </c>
      <c r="K49" s="116">
        <v>-6.9670361307039013</v>
      </c>
    </row>
    <row r="50" spans="1:11" ht="14.1" customHeight="1" x14ac:dyDescent="0.2">
      <c r="A50" s="306" t="s">
        <v>272</v>
      </c>
      <c r="B50" s="307" t="s">
        <v>273</v>
      </c>
      <c r="C50" s="308"/>
      <c r="D50" s="113">
        <v>0.49883285901576441</v>
      </c>
      <c r="E50" s="115">
        <v>312</v>
      </c>
      <c r="F50" s="114">
        <v>385</v>
      </c>
      <c r="G50" s="114">
        <v>396</v>
      </c>
      <c r="H50" s="114">
        <v>380</v>
      </c>
      <c r="I50" s="140">
        <v>366</v>
      </c>
      <c r="J50" s="115">
        <v>-54</v>
      </c>
      <c r="K50" s="116">
        <v>-14.754098360655737</v>
      </c>
    </row>
    <row r="51" spans="1:11" ht="14.1" customHeight="1" x14ac:dyDescent="0.2">
      <c r="A51" s="306" t="s">
        <v>274</v>
      </c>
      <c r="B51" s="307" t="s">
        <v>275</v>
      </c>
      <c r="C51" s="308"/>
      <c r="D51" s="113">
        <v>8.7695456144277806</v>
      </c>
      <c r="E51" s="115">
        <v>5485</v>
      </c>
      <c r="F51" s="114">
        <v>6103</v>
      </c>
      <c r="G51" s="114">
        <v>6140</v>
      </c>
      <c r="H51" s="114">
        <v>6287</v>
      </c>
      <c r="I51" s="140">
        <v>5896</v>
      </c>
      <c r="J51" s="115">
        <v>-411</v>
      </c>
      <c r="K51" s="116">
        <v>-6.9708276797829036</v>
      </c>
    </row>
    <row r="52" spans="1:11" ht="14.1" customHeight="1" x14ac:dyDescent="0.2">
      <c r="A52" s="306">
        <v>71</v>
      </c>
      <c r="B52" s="307" t="s">
        <v>276</v>
      </c>
      <c r="C52" s="308"/>
      <c r="D52" s="113">
        <v>9.6696831132286629</v>
      </c>
      <c r="E52" s="115">
        <v>6048</v>
      </c>
      <c r="F52" s="114">
        <v>6122</v>
      </c>
      <c r="G52" s="114">
        <v>6143</v>
      </c>
      <c r="H52" s="114">
        <v>6132</v>
      </c>
      <c r="I52" s="140">
        <v>6070</v>
      </c>
      <c r="J52" s="115">
        <v>-22</v>
      </c>
      <c r="K52" s="116">
        <v>-0.36243822075782539</v>
      </c>
    </row>
    <row r="53" spans="1:11" ht="14.1" customHeight="1" x14ac:dyDescent="0.2">
      <c r="A53" s="306" t="s">
        <v>277</v>
      </c>
      <c r="B53" s="307" t="s">
        <v>278</v>
      </c>
      <c r="C53" s="308"/>
      <c r="D53" s="113">
        <v>0.87135868001151151</v>
      </c>
      <c r="E53" s="115">
        <v>545</v>
      </c>
      <c r="F53" s="114">
        <v>561</v>
      </c>
      <c r="G53" s="114">
        <v>557</v>
      </c>
      <c r="H53" s="114">
        <v>565</v>
      </c>
      <c r="I53" s="140">
        <v>555</v>
      </c>
      <c r="J53" s="115">
        <v>-10</v>
      </c>
      <c r="K53" s="116">
        <v>-1.8018018018018018</v>
      </c>
    </row>
    <row r="54" spans="1:11" ht="14.1" customHeight="1" x14ac:dyDescent="0.2">
      <c r="A54" s="306" t="s">
        <v>279</v>
      </c>
      <c r="B54" s="307" t="s">
        <v>280</v>
      </c>
      <c r="C54" s="308"/>
      <c r="D54" s="113">
        <v>8.4705656636715378</v>
      </c>
      <c r="E54" s="115">
        <v>5298</v>
      </c>
      <c r="F54" s="114">
        <v>5351</v>
      </c>
      <c r="G54" s="114">
        <v>5381</v>
      </c>
      <c r="H54" s="114">
        <v>5369</v>
      </c>
      <c r="I54" s="140">
        <v>5318</v>
      </c>
      <c r="J54" s="115">
        <v>-20</v>
      </c>
      <c r="K54" s="116">
        <v>-0.37608123354644601</v>
      </c>
    </row>
    <row r="55" spans="1:11" ht="14.1" customHeight="1" x14ac:dyDescent="0.2">
      <c r="A55" s="306">
        <v>72</v>
      </c>
      <c r="B55" s="307" t="s">
        <v>281</v>
      </c>
      <c r="C55" s="308"/>
      <c r="D55" s="113">
        <v>1.1015892303264798</v>
      </c>
      <c r="E55" s="115">
        <v>689</v>
      </c>
      <c r="F55" s="114">
        <v>687</v>
      </c>
      <c r="G55" s="114">
        <v>692</v>
      </c>
      <c r="H55" s="114">
        <v>686</v>
      </c>
      <c r="I55" s="140">
        <v>690</v>
      </c>
      <c r="J55" s="115">
        <v>-1</v>
      </c>
      <c r="K55" s="116">
        <v>-0.14492753623188406</v>
      </c>
    </row>
    <row r="56" spans="1:11" ht="14.1" customHeight="1" x14ac:dyDescent="0.2">
      <c r="A56" s="306" t="s">
        <v>282</v>
      </c>
      <c r="B56" s="307" t="s">
        <v>283</v>
      </c>
      <c r="C56" s="308"/>
      <c r="D56" s="113">
        <v>0.14869056374508363</v>
      </c>
      <c r="E56" s="115">
        <v>93</v>
      </c>
      <c r="F56" s="114">
        <v>97</v>
      </c>
      <c r="G56" s="114">
        <v>104</v>
      </c>
      <c r="H56" s="114">
        <v>107</v>
      </c>
      <c r="I56" s="140">
        <v>107</v>
      </c>
      <c r="J56" s="115">
        <v>-14</v>
      </c>
      <c r="K56" s="116">
        <v>-13.084112149532711</v>
      </c>
    </row>
    <row r="57" spans="1:11" ht="14.1" customHeight="1" x14ac:dyDescent="0.2">
      <c r="A57" s="306" t="s">
        <v>284</v>
      </c>
      <c r="B57" s="307" t="s">
        <v>285</v>
      </c>
      <c r="C57" s="308"/>
      <c r="D57" s="113">
        <v>0.77542928404694145</v>
      </c>
      <c r="E57" s="115">
        <v>485</v>
      </c>
      <c r="F57" s="114">
        <v>482</v>
      </c>
      <c r="G57" s="114">
        <v>485</v>
      </c>
      <c r="H57" s="114">
        <v>477</v>
      </c>
      <c r="I57" s="140">
        <v>478</v>
      </c>
      <c r="J57" s="115">
        <v>7</v>
      </c>
      <c r="K57" s="116">
        <v>1.4644351464435146</v>
      </c>
    </row>
    <row r="58" spans="1:11" ht="14.1" customHeight="1" x14ac:dyDescent="0.2">
      <c r="A58" s="306">
        <v>73</v>
      </c>
      <c r="B58" s="307" t="s">
        <v>286</v>
      </c>
      <c r="C58" s="308"/>
      <c r="D58" s="113">
        <v>0.86656221021328306</v>
      </c>
      <c r="E58" s="115">
        <v>542</v>
      </c>
      <c r="F58" s="114">
        <v>509</v>
      </c>
      <c r="G58" s="114">
        <v>516</v>
      </c>
      <c r="H58" s="114">
        <v>513</v>
      </c>
      <c r="I58" s="140">
        <v>519</v>
      </c>
      <c r="J58" s="115">
        <v>23</v>
      </c>
      <c r="K58" s="116">
        <v>4.4315992292870909</v>
      </c>
    </row>
    <row r="59" spans="1:11" ht="14.1" customHeight="1" x14ac:dyDescent="0.2">
      <c r="A59" s="306" t="s">
        <v>287</v>
      </c>
      <c r="B59" s="307" t="s">
        <v>288</v>
      </c>
      <c r="C59" s="308"/>
      <c r="D59" s="113">
        <v>0.62354107376970547</v>
      </c>
      <c r="E59" s="115">
        <v>390</v>
      </c>
      <c r="F59" s="114">
        <v>356</v>
      </c>
      <c r="G59" s="114">
        <v>358</v>
      </c>
      <c r="H59" s="114">
        <v>363</v>
      </c>
      <c r="I59" s="140">
        <v>362</v>
      </c>
      <c r="J59" s="115">
        <v>28</v>
      </c>
      <c r="K59" s="116">
        <v>7.7348066298342539</v>
      </c>
    </row>
    <row r="60" spans="1:11" ht="14.1" customHeight="1" x14ac:dyDescent="0.2">
      <c r="A60" s="306">
        <v>81</v>
      </c>
      <c r="B60" s="307" t="s">
        <v>289</v>
      </c>
      <c r="C60" s="308"/>
      <c r="D60" s="113">
        <v>3.9682793464010486</v>
      </c>
      <c r="E60" s="115">
        <v>2482</v>
      </c>
      <c r="F60" s="114">
        <v>2464</v>
      </c>
      <c r="G60" s="114">
        <v>2516</v>
      </c>
      <c r="H60" s="114">
        <v>2533</v>
      </c>
      <c r="I60" s="140">
        <v>2583</v>
      </c>
      <c r="J60" s="115">
        <v>-101</v>
      </c>
      <c r="K60" s="116">
        <v>-3.9101819589624469</v>
      </c>
    </row>
    <row r="61" spans="1:11" ht="14.1" customHeight="1" x14ac:dyDescent="0.2">
      <c r="A61" s="306" t="s">
        <v>290</v>
      </c>
      <c r="B61" s="307" t="s">
        <v>291</v>
      </c>
      <c r="C61" s="308"/>
      <c r="D61" s="113">
        <v>1.3510056598343618</v>
      </c>
      <c r="E61" s="115">
        <v>845</v>
      </c>
      <c r="F61" s="114">
        <v>836</v>
      </c>
      <c r="G61" s="114">
        <v>841</v>
      </c>
      <c r="H61" s="114">
        <v>848</v>
      </c>
      <c r="I61" s="140">
        <v>859</v>
      </c>
      <c r="J61" s="115">
        <v>-14</v>
      </c>
      <c r="K61" s="116">
        <v>-1.6298020954598371</v>
      </c>
    </row>
    <row r="62" spans="1:11" ht="14.1" customHeight="1" x14ac:dyDescent="0.2">
      <c r="A62" s="306" t="s">
        <v>292</v>
      </c>
      <c r="B62" s="307" t="s">
        <v>293</v>
      </c>
      <c r="C62" s="308"/>
      <c r="D62" s="113">
        <v>1.541265628497426</v>
      </c>
      <c r="E62" s="115">
        <v>964</v>
      </c>
      <c r="F62" s="114">
        <v>937</v>
      </c>
      <c r="G62" s="114">
        <v>996</v>
      </c>
      <c r="H62" s="114">
        <v>1016</v>
      </c>
      <c r="I62" s="140">
        <v>1032</v>
      </c>
      <c r="J62" s="115">
        <v>-68</v>
      </c>
      <c r="K62" s="116">
        <v>-6.5891472868217056</v>
      </c>
    </row>
    <row r="63" spans="1:11" ht="14.1" customHeight="1" x14ac:dyDescent="0.2">
      <c r="A63" s="306"/>
      <c r="B63" s="307" t="s">
        <v>294</v>
      </c>
      <c r="C63" s="308"/>
      <c r="D63" s="113">
        <v>1.1863268634285167</v>
      </c>
      <c r="E63" s="115">
        <v>742</v>
      </c>
      <c r="F63" s="114">
        <v>717</v>
      </c>
      <c r="G63" s="114">
        <v>778</v>
      </c>
      <c r="H63" s="114">
        <v>815</v>
      </c>
      <c r="I63" s="140">
        <v>834</v>
      </c>
      <c r="J63" s="115">
        <v>-92</v>
      </c>
      <c r="K63" s="116">
        <v>-11.031175059952039</v>
      </c>
    </row>
    <row r="64" spans="1:11" ht="14.1" customHeight="1" x14ac:dyDescent="0.2">
      <c r="A64" s="306" t="s">
        <v>295</v>
      </c>
      <c r="B64" s="307" t="s">
        <v>296</v>
      </c>
      <c r="C64" s="308"/>
      <c r="D64" s="113">
        <v>0.10871998209317942</v>
      </c>
      <c r="E64" s="115">
        <v>68</v>
      </c>
      <c r="F64" s="114">
        <v>68</v>
      </c>
      <c r="G64" s="114">
        <v>64</v>
      </c>
      <c r="H64" s="114">
        <v>60</v>
      </c>
      <c r="I64" s="140">
        <v>62</v>
      </c>
      <c r="J64" s="115">
        <v>6</v>
      </c>
      <c r="K64" s="116">
        <v>9.67741935483871</v>
      </c>
    </row>
    <row r="65" spans="1:11" ht="14.1" customHeight="1" x14ac:dyDescent="0.2">
      <c r="A65" s="306" t="s">
        <v>297</v>
      </c>
      <c r="B65" s="307" t="s">
        <v>298</v>
      </c>
      <c r="C65" s="308"/>
      <c r="D65" s="113">
        <v>0.54519873373197325</v>
      </c>
      <c r="E65" s="115">
        <v>341</v>
      </c>
      <c r="F65" s="114">
        <v>365</v>
      </c>
      <c r="G65" s="114">
        <v>360</v>
      </c>
      <c r="H65" s="114">
        <v>359</v>
      </c>
      <c r="I65" s="140">
        <v>375</v>
      </c>
      <c r="J65" s="115">
        <v>-34</v>
      </c>
      <c r="K65" s="116">
        <v>-9.0666666666666664</v>
      </c>
    </row>
    <row r="66" spans="1:11" ht="14.1" customHeight="1" x14ac:dyDescent="0.2">
      <c r="A66" s="306">
        <v>82</v>
      </c>
      <c r="B66" s="307" t="s">
        <v>299</v>
      </c>
      <c r="C66" s="308"/>
      <c r="D66" s="113">
        <v>1.4053656508809516</v>
      </c>
      <c r="E66" s="115">
        <v>879</v>
      </c>
      <c r="F66" s="114">
        <v>872</v>
      </c>
      <c r="G66" s="114">
        <v>879</v>
      </c>
      <c r="H66" s="114">
        <v>882</v>
      </c>
      <c r="I66" s="140">
        <v>888</v>
      </c>
      <c r="J66" s="115">
        <v>-9</v>
      </c>
      <c r="K66" s="116">
        <v>-1.0135135135135136</v>
      </c>
    </row>
    <row r="67" spans="1:11" ht="14.1" customHeight="1" x14ac:dyDescent="0.2">
      <c r="A67" s="306" t="s">
        <v>300</v>
      </c>
      <c r="B67" s="307" t="s">
        <v>301</v>
      </c>
      <c r="C67" s="308"/>
      <c r="D67" s="113">
        <v>0.5739775525213443</v>
      </c>
      <c r="E67" s="115">
        <v>359</v>
      </c>
      <c r="F67" s="114">
        <v>350</v>
      </c>
      <c r="G67" s="114">
        <v>345</v>
      </c>
      <c r="H67" s="114">
        <v>341</v>
      </c>
      <c r="I67" s="140">
        <v>339</v>
      </c>
      <c r="J67" s="115">
        <v>20</v>
      </c>
      <c r="K67" s="116">
        <v>5.8997050147492622</v>
      </c>
    </row>
    <row r="68" spans="1:11" ht="14.1" customHeight="1" x14ac:dyDescent="0.2">
      <c r="A68" s="306" t="s">
        <v>302</v>
      </c>
      <c r="B68" s="307" t="s">
        <v>303</v>
      </c>
      <c r="C68" s="308"/>
      <c r="D68" s="113">
        <v>0.54999520353020181</v>
      </c>
      <c r="E68" s="115">
        <v>344</v>
      </c>
      <c r="F68" s="114">
        <v>349</v>
      </c>
      <c r="G68" s="114">
        <v>355</v>
      </c>
      <c r="H68" s="114">
        <v>364</v>
      </c>
      <c r="I68" s="140">
        <v>368</v>
      </c>
      <c r="J68" s="115">
        <v>-24</v>
      </c>
      <c r="K68" s="116">
        <v>-6.5217391304347823</v>
      </c>
    </row>
    <row r="69" spans="1:11" ht="14.1" customHeight="1" x14ac:dyDescent="0.2">
      <c r="A69" s="306">
        <v>83</v>
      </c>
      <c r="B69" s="307" t="s">
        <v>304</v>
      </c>
      <c r="C69" s="308"/>
      <c r="D69" s="113">
        <v>2.8283183576887412</v>
      </c>
      <c r="E69" s="115">
        <v>1769</v>
      </c>
      <c r="F69" s="114">
        <v>1763</v>
      </c>
      <c r="G69" s="114">
        <v>1756</v>
      </c>
      <c r="H69" s="114">
        <v>1789</v>
      </c>
      <c r="I69" s="140">
        <v>1769</v>
      </c>
      <c r="J69" s="115">
        <v>0</v>
      </c>
      <c r="K69" s="116">
        <v>0</v>
      </c>
    </row>
    <row r="70" spans="1:11" ht="14.1" customHeight="1" x14ac:dyDescent="0.2">
      <c r="A70" s="306" t="s">
        <v>305</v>
      </c>
      <c r="B70" s="307" t="s">
        <v>306</v>
      </c>
      <c r="C70" s="308"/>
      <c r="D70" s="113">
        <v>1.8594314584465834</v>
      </c>
      <c r="E70" s="115">
        <v>1163</v>
      </c>
      <c r="F70" s="114">
        <v>1161</v>
      </c>
      <c r="G70" s="114">
        <v>1148</v>
      </c>
      <c r="H70" s="114">
        <v>1166</v>
      </c>
      <c r="I70" s="140">
        <v>1158</v>
      </c>
      <c r="J70" s="115">
        <v>5</v>
      </c>
      <c r="K70" s="116">
        <v>0.43177892918825561</v>
      </c>
    </row>
    <row r="71" spans="1:11" ht="14.1" customHeight="1" x14ac:dyDescent="0.2">
      <c r="A71" s="306"/>
      <c r="B71" s="307" t="s">
        <v>307</v>
      </c>
      <c r="C71" s="308"/>
      <c r="D71" s="113">
        <v>1.1127809931890129</v>
      </c>
      <c r="E71" s="115">
        <v>696</v>
      </c>
      <c r="F71" s="114">
        <v>696</v>
      </c>
      <c r="G71" s="114">
        <v>683</v>
      </c>
      <c r="H71" s="114">
        <v>699</v>
      </c>
      <c r="I71" s="140">
        <v>702</v>
      </c>
      <c r="J71" s="115">
        <v>-6</v>
      </c>
      <c r="K71" s="116">
        <v>-0.85470085470085466</v>
      </c>
    </row>
    <row r="72" spans="1:11" ht="14.1" customHeight="1" x14ac:dyDescent="0.2">
      <c r="A72" s="306">
        <v>84</v>
      </c>
      <c r="B72" s="307" t="s">
        <v>308</v>
      </c>
      <c r="C72" s="308"/>
      <c r="D72" s="113">
        <v>2.34067726153551</v>
      </c>
      <c r="E72" s="115">
        <v>1464</v>
      </c>
      <c r="F72" s="114">
        <v>1960</v>
      </c>
      <c r="G72" s="114">
        <v>1379</v>
      </c>
      <c r="H72" s="114">
        <v>1865</v>
      </c>
      <c r="I72" s="140">
        <v>1497</v>
      </c>
      <c r="J72" s="115">
        <v>-33</v>
      </c>
      <c r="K72" s="116">
        <v>-2.2044088176352705</v>
      </c>
    </row>
    <row r="73" spans="1:11" ht="14.1" customHeight="1" x14ac:dyDescent="0.2">
      <c r="A73" s="306" t="s">
        <v>309</v>
      </c>
      <c r="B73" s="307" t="s">
        <v>310</v>
      </c>
      <c r="C73" s="308"/>
      <c r="D73" s="113">
        <v>7.5144693505579896E-2</v>
      </c>
      <c r="E73" s="115">
        <v>47</v>
      </c>
      <c r="F73" s="114">
        <v>47</v>
      </c>
      <c r="G73" s="114">
        <v>43</v>
      </c>
      <c r="H73" s="114">
        <v>43</v>
      </c>
      <c r="I73" s="140">
        <v>41</v>
      </c>
      <c r="J73" s="115">
        <v>6</v>
      </c>
      <c r="K73" s="116">
        <v>14.634146341463415</v>
      </c>
    </row>
    <row r="74" spans="1:11" ht="14.1" customHeight="1" x14ac:dyDescent="0.2">
      <c r="A74" s="306" t="s">
        <v>311</v>
      </c>
      <c r="B74" s="307" t="s">
        <v>312</v>
      </c>
      <c r="C74" s="308"/>
      <c r="D74" s="113">
        <v>5.4359991046589708E-2</v>
      </c>
      <c r="E74" s="115">
        <v>34</v>
      </c>
      <c r="F74" s="114">
        <v>38</v>
      </c>
      <c r="G74" s="114">
        <v>32</v>
      </c>
      <c r="H74" s="114">
        <v>36</v>
      </c>
      <c r="I74" s="140">
        <v>33</v>
      </c>
      <c r="J74" s="115">
        <v>1</v>
      </c>
      <c r="K74" s="116">
        <v>3.0303030303030303</v>
      </c>
    </row>
    <row r="75" spans="1:11" ht="14.1" customHeight="1" x14ac:dyDescent="0.2">
      <c r="A75" s="306" t="s">
        <v>313</v>
      </c>
      <c r="B75" s="307" t="s">
        <v>314</v>
      </c>
      <c r="C75" s="308"/>
      <c r="D75" s="113">
        <v>0.91452690819556803</v>
      </c>
      <c r="E75" s="115">
        <v>572</v>
      </c>
      <c r="F75" s="114">
        <v>975</v>
      </c>
      <c r="G75" s="114">
        <v>528</v>
      </c>
      <c r="H75" s="114">
        <v>872</v>
      </c>
      <c r="I75" s="140">
        <v>570</v>
      </c>
      <c r="J75" s="115">
        <v>2</v>
      </c>
      <c r="K75" s="116">
        <v>0.35087719298245612</v>
      </c>
    </row>
    <row r="76" spans="1:11" ht="14.1" customHeight="1" x14ac:dyDescent="0.2">
      <c r="A76" s="306">
        <v>91</v>
      </c>
      <c r="B76" s="307" t="s">
        <v>315</v>
      </c>
      <c r="C76" s="308"/>
      <c r="D76" s="113">
        <v>7.1947046973427561E-2</v>
      </c>
      <c r="E76" s="115">
        <v>45</v>
      </c>
      <c r="F76" s="114">
        <v>44</v>
      </c>
      <c r="G76" s="114">
        <v>48</v>
      </c>
      <c r="H76" s="114">
        <v>52</v>
      </c>
      <c r="I76" s="140">
        <v>30</v>
      </c>
      <c r="J76" s="115">
        <v>15</v>
      </c>
      <c r="K76" s="116">
        <v>50</v>
      </c>
    </row>
    <row r="77" spans="1:11" ht="14.1" customHeight="1" x14ac:dyDescent="0.2">
      <c r="A77" s="306">
        <v>92</v>
      </c>
      <c r="B77" s="307" t="s">
        <v>316</v>
      </c>
      <c r="C77" s="308"/>
      <c r="D77" s="113">
        <v>0.31496818341700511</v>
      </c>
      <c r="E77" s="115">
        <v>197</v>
      </c>
      <c r="F77" s="114">
        <v>193</v>
      </c>
      <c r="G77" s="114">
        <v>190</v>
      </c>
      <c r="H77" s="114">
        <v>187</v>
      </c>
      <c r="I77" s="140">
        <v>179</v>
      </c>
      <c r="J77" s="115">
        <v>18</v>
      </c>
      <c r="K77" s="116">
        <v>10.05586592178771</v>
      </c>
    </row>
    <row r="78" spans="1:11" ht="14.1" customHeight="1" x14ac:dyDescent="0.2">
      <c r="A78" s="306">
        <v>93</v>
      </c>
      <c r="B78" s="307" t="s">
        <v>317</v>
      </c>
      <c r="C78" s="308"/>
      <c r="D78" s="113">
        <v>0.1151152751574841</v>
      </c>
      <c r="E78" s="115">
        <v>72</v>
      </c>
      <c r="F78" s="114">
        <v>78</v>
      </c>
      <c r="G78" s="114">
        <v>74</v>
      </c>
      <c r="H78" s="114">
        <v>74</v>
      </c>
      <c r="I78" s="140">
        <v>77</v>
      </c>
      <c r="J78" s="115">
        <v>-5</v>
      </c>
      <c r="K78" s="116">
        <v>-6.4935064935064934</v>
      </c>
    </row>
    <row r="79" spans="1:11" ht="14.1" customHeight="1" x14ac:dyDescent="0.2">
      <c r="A79" s="306">
        <v>94</v>
      </c>
      <c r="B79" s="307" t="s">
        <v>318</v>
      </c>
      <c r="C79" s="308"/>
      <c r="D79" s="113">
        <v>0.47964697982285037</v>
      </c>
      <c r="E79" s="115">
        <v>300</v>
      </c>
      <c r="F79" s="114">
        <v>303</v>
      </c>
      <c r="G79" s="114">
        <v>329</v>
      </c>
      <c r="H79" s="114">
        <v>314</v>
      </c>
      <c r="I79" s="140">
        <v>306</v>
      </c>
      <c r="J79" s="115">
        <v>-6</v>
      </c>
      <c r="K79" s="116">
        <v>-1.9607843137254901</v>
      </c>
    </row>
    <row r="80" spans="1:11" ht="14.1" customHeight="1" x14ac:dyDescent="0.2">
      <c r="A80" s="306" t="s">
        <v>319</v>
      </c>
      <c r="B80" s="307" t="s">
        <v>320</v>
      </c>
      <c r="C80" s="308"/>
      <c r="D80" s="113">
        <v>3.9970581651904195E-2</v>
      </c>
      <c r="E80" s="115">
        <v>25</v>
      </c>
      <c r="F80" s="114">
        <v>29</v>
      </c>
      <c r="G80" s="114">
        <v>31</v>
      </c>
      <c r="H80" s="114">
        <v>23</v>
      </c>
      <c r="I80" s="140">
        <v>19</v>
      </c>
      <c r="J80" s="115">
        <v>6</v>
      </c>
      <c r="K80" s="116">
        <v>31.578947368421051</v>
      </c>
    </row>
    <row r="81" spans="1:11" ht="14.1" customHeight="1" x14ac:dyDescent="0.2">
      <c r="A81" s="310" t="s">
        <v>321</v>
      </c>
      <c r="B81" s="311" t="s">
        <v>334</v>
      </c>
      <c r="C81" s="312"/>
      <c r="D81" s="125">
        <v>2.9050618744603973</v>
      </c>
      <c r="E81" s="143">
        <v>1817</v>
      </c>
      <c r="F81" s="144">
        <v>1927</v>
      </c>
      <c r="G81" s="144">
        <v>1902</v>
      </c>
      <c r="H81" s="144">
        <v>1972</v>
      </c>
      <c r="I81" s="145">
        <v>1858</v>
      </c>
      <c r="J81" s="143">
        <v>-41</v>
      </c>
      <c r="K81" s="146">
        <v>-2.2066738428417652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16539</v>
      </c>
      <c r="G12" s="536">
        <v>16103</v>
      </c>
      <c r="H12" s="536">
        <v>22971</v>
      </c>
      <c r="I12" s="536">
        <v>14549</v>
      </c>
      <c r="J12" s="537">
        <v>18472</v>
      </c>
      <c r="K12" s="538">
        <v>-1933</v>
      </c>
      <c r="L12" s="349">
        <v>-10.464486790818537</v>
      </c>
    </row>
    <row r="13" spans="1:17" s="110" customFormat="1" ht="15" customHeight="1" x14ac:dyDescent="0.2">
      <c r="A13" s="350" t="s">
        <v>345</v>
      </c>
      <c r="B13" s="351" t="s">
        <v>346</v>
      </c>
      <c r="C13" s="347"/>
      <c r="D13" s="347"/>
      <c r="E13" s="348"/>
      <c r="F13" s="536">
        <v>9548</v>
      </c>
      <c r="G13" s="536">
        <v>9009</v>
      </c>
      <c r="H13" s="536">
        <v>12799</v>
      </c>
      <c r="I13" s="536">
        <v>8526</v>
      </c>
      <c r="J13" s="537">
        <v>11075</v>
      </c>
      <c r="K13" s="538">
        <v>-1527</v>
      </c>
      <c r="L13" s="349">
        <v>-13.787810383747178</v>
      </c>
    </row>
    <row r="14" spans="1:17" s="110" customFormat="1" ht="22.5" customHeight="1" x14ac:dyDescent="0.2">
      <c r="A14" s="350"/>
      <c r="B14" s="351" t="s">
        <v>347</v>
      </c>
      <c r="C14" s="347"/>
      <c r="D14" s="347"/>
      <c r="E14" s="348"/>
      <c r="F14" s="536">
        <v>6991</v>
      </c>
      <c r="G14" s="536">
        <v>7094</v>
      </c>
      <c r="H14" s="536">
        <v>10172</v>
      </c>
      <c r="I14" s="536">
        <v>6023</v>
      </c>
      <c r="J14" s="537">
        <v>7397</v>
      </c>
      <c r="K14" s="538">
        <v>-406</v>
      </c>
      <c r="L14" s="349">
        <v>-5.488711639853995</v>
      </c>
    </row>
    <row r="15" spans="1:17" s="110" customFormat="1" ht="15" customHeight="1" x14ac:dyDescent="0.2">
      <c r="A15" s="350" t="s">
        <v>348</v>
      </c>
      <c r="B15" s="351" t="s">
        <v>108</v>
      </c>
      <c r="C15" s="347"/>
      <c r="D15" s="347"/>
      <c r="E15" s="348"/>
      <c r="F15" s="536">
        <v>4346</v>
      </c>
      <c r="G15" s="536">
        <v>4169</v>
      </c>
      <c r="H15" s="536">
        <v>10168</v>
      </c>
      <c r="I15" s="536">
        <v>3394</v>
      </c>
      <c r="J15" s="537">
        <v>4672</v>
      </c>
      <c r="K15" s="538">
        <v>-326</v>
      </c>
      <c r="L15" s="349">
        <v>-6.977739726027397</v>
      </c>
    </row>
    <row r="16" spans="1:17" s="110" customFormat="1" ht="15" customHeight="1" x14ac:dyDescent="0.2">
      <c r="A16" s="350"/>
      <c r="B16" s="351" t="s">
        <v>109</v>
      </c>
      <c r="C16" s="347"/>
      <c r="D16" s="347"/>
      <c r="E16" s="348"/>
      <c r="F16" s="536">
        <v>10847</v>
      </c>
      <c r="G16" s="536">
        <v>10528</v>
      </c>
      <c r="H16" s="536">
        <v>11473</v>
      </c>
      <c r="I16" s="536">
        <v>9904</v>
      </c>
      <c r="J16" s="537">
        <v>12164</v>
      </c>
      <c r="K16" s="538">
        <v>-1317</v>
      </c>
      <c r="L16" s="349">
        <v>-10.82703058204538</v>
      </c>
    </row>
    <row r="17" spans="1:12" s="110" customFormat="1" ht="15" customHeight="1" x14ac:dyDescent="0.2">
      <c r="A17" s="350"/>
      <c r="B17" s="351" t="s">
        <v>110</v>
      </c>
      <c r="C17" s="347"/>
      <c r="D17" s="347"/>
      <c r="E17" s="348"/>
      <c r="F17" s="536">
        <v>1189</v>
      </c>
      <c r="G17" s="536">
        <v>1253</v>
      </c>
      <c r="H17" s="536">
        <v>1160</v>
      </c>
      <c r="I17" s="536">
        <v>1128</v>
      </c>
      <c r="J17" s="537">
        <v>1492</v>
      </c>
      <c r="K17" s="538">
        <v>-303</v>
      </c>
      <c r="L17" s="349">
        <v>-20.308310991957104</v>
      </c>
    </row>
    <row r="18" spans="1:12" s="110" customFormat="1" ht="15" customHeight="1" x14ac:dyDescent="0.2">
      <c r="A18" s="350"/>
      <c r="B18" s="351" t="s">
        <v>111</v>
      </c>
      <c r="C18" s="347"/>
      <c r="D18" s="347"/>
      <c r="E18" s="348"/>
      <c r="F18" s="536">
        <v>157</v>
      </c>
      <c r="G18" s="536">
        <v>153</v>
      </c>
      <c r="H18" s="536">
        <v>170</v>
      </c>
      <c r="I18" s="536">
        <v>123</v>
      </c>
      <c r="J18" s="537">
        <v>144</v>
      </c>
      <c r="K18" s="538">
        <v>13</v>
      </c>
      <c r="L18" s="349">
        <v>9.0277777777777786</v>
      </c>
    </row>
    <row r="19" spans="1:12" s="110" customFormat="1" ht="15" customHeight="1" x14ac:dyDescent="0.2">
      <c r="A19" s="118" t="s">
        <v>113</v>
      </c>
      <c r="B19" s="119" t="s">
        <v>181</v>
      </c>
      <c r="C19" s="347"/>
      <c r="D19" s="347"/>
      <c r="E19" s="348"/>
      <c r="F19" s="536">
        <v>11800</v>
      </c>
      <c r="G19" s="536">
        <v>11322</v>
      </c>
      <c r="H19" s="536">
        <v>17697</v>
      </c>
      <c r="I19" s="536">
        <v>10447</v>
      </c>
      <c r="J19" s="537">
        <v>13774</v>
      </c>
      <c r="K19" s="538">
        <v>-1974</v>
      </c>
      <c r="L19" s="349">
        <v>-14.331348918251779</v>
      </c>
    </row>
    <row r="20" spans="1:12" s="110" customFormat="1" ht="15" customHeight="1" x14ac:dyDescent="0.2">
      <c r="A20" s="118"/>
      <c r="B20" s="119" t="s">
        <v>182</v>
      </c>
      <c r="C20" s="347"/>
      <c r="D20" s="347"/>
      <c r="E20" s="348"/>
      <c r="F20" s="536">
        <v>4739</v>
      </c>
      <c r="G20" s="536">
        <v>4781</v>
      </c>
      <c r="H20" s="536">
        <v>5274</v>
      </c>
      <c r="I20" s="536">
        <v>4102</v>
      </c>
      <c r="J20" s="537">
        <v>4698</v>
      </c>
      <c r="K20" s="538">
        <v>41</v>
      </c>
      <c r="L20" s="349">
        <v>0.87271179225202211</v>
      </c>
    </row>
    <row r="21" spans="1:12" s="110" customFormat="1" ht="15" customHeight="1" x14ac:dyDescent="0.2">
      <c r="A21" s="118" t="s">
        <v>113</v>
      </c>
      <c r="B21" s="119" t="s">
        <v>116</v>
      </c>
      <c r="C21" s="347"/>
      <c r="D21" s="347"/>
      <c r="E21" s="348"/>
      <c r="F21" s="536">
        <v>11227</v>
      </c>
      <c r="G21" s="536">
        <v>11318</v>
      </c>
      <c r="H21" s="536">
        <v>16536</v>
      </c>
      <c r="I21" s="536">
        <v>9443</v>
      </c>
      <c r="J21" s="537">
        <v>12548</v>
      </c>
      <c r="K21" s="538">
        <v>-1321</v>
      </c>
      <c r="L21" s="349">
        <v>-10.527574115396876</v>
      </c>
    </row>
    <row r="22" spans="1:12" s="110" customFormat="1" ht="15" customHeight="1" x14ac:dyDescent="0.2">
      <c r="A22" s="118"/>
      <c r="B22" s="119" t="s">
        <v>117</v>
      </c>
      <c r="C22" s="347"/>
      <c r="D22" s="347"/>
      <c r="E22" s="348"/>
      <c r="F22" s="536">
        <v>5275</v>
      </c>
      <c r="G22" s="536">
        <v>4759</v>
      </c>
      <c r="H22" s="536">
        <v>6416</v>
      </c>
      <c r="I22" s="536">
        <v>5095</v>
      </c>
      <c r="J22" s="537">
        <v>5912</v>
      </c>
      <c r="K22" s="538">
        <v>-637</v>
      </c>
      <c r="L22" s="349">
        <v>-10.774695534506089</v>
      </c>
    </row>
    <row r="23" spans="1:12" s="110" customFormat="1" ht="15" customHeight="1" x14ac:dyDescent="0.2">
      <c r="A23" s="352" t="s">
        <v>348</v>
      </c>
      <c r="B23" s="353" t="s">
        <v>193</v>
      </c>
      <c r="C23" s="354"/>
      <c r="D23" s="354"/>
      <c r="E23" s="355"/>
      <c r="F23" s="539">
        <v>304</v>
      </c>
      <c r="G23" s="539">
        <v>884</v>
      </c>
      <c r="H23" s="539">
        <v>4436</v>
      </c>
      <c r="I23" s="539">
        <v>284</v>
      </c>
      <c r="J23" s="540">
        <v>619</v>
      </c>
      <c r="K23" s="541">
        <v>-315</v>
      </c>
      <c r="L23" s="356">
        <v>-50.888529886914377</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32.200000000000003</v>
      </c>
      <c r="G25" s="542">
        <v>32.6</v>
      </c>
      <c r="H25" s="542">
        <v>35.799999999999997</v>
      </c>
      <c r="I25" s="542">
        <v>33.9</v>
      </c>
      <c r="J25" s="542">
        <v>31.6</v>
      </c>
      <c r="K25" s="543" t="s">
        <v>350</v>
      </c>
      <c r="L25" s="364">
        <v>0.60000000000000142</v>
      </c>
    </row>
    <row r="26" spans="1:12" s="110" customFormat="1" ht="15" customHeight="1" x14ac:dyDescent="0.2">
      <c r="A26" s="365" t="s">
        <v>105</v>
      </c>
      <c r="B26" s="366" t="s">
        <v>346</v>
      </c>
      <c r="C26" s="362"/>
      <c r="D26" s="362"/>
      <c r="E26" s="363"/>
      <c r="F26" s="542">
        <v>29.4</v>
      </c>
      <c r="G26" s="542">
        <v>28.9</v>
      </c>
      <c r="H26" s="542">
        <v>31.9</v>
      </c>
      <c r="I26" s="542">
        <v>30.5</v>
      </c>
      <c r="J26" s="544">
        <v>28.7</v>
      </c>
      <c r="K26" s="543" t="s">
        <v>350</v>
      </c>
      <c r="L26" s="364">
        <v>0.69999999999999929</v>
      </c>
    </row>
    <row r="27" spans="1:12" s="110" customFormat="1" ht="15" customHeight="1" x14ac:dyDescent="0.2">
      <c r="A27" s="365"/>
      <c r="B27" s="366" t="s">
        <v>347</v>
      </c>
      <c r="C27" s="362"/>
      <c r="D27" s="362"/>
      <c r="E27" s="363"/>
      <c r="F27" s="542">
        <v>36</v>
      </c>
      <c r="G27" s="542">
        <v>37.4</v>
      </c>
      <c r="H27" s="542">
        <v>40.799999999999997</v>
      </c>
      <c r="I27" s="542">
        <v>38.9</v>
      </c>
      <c r="J27" s="542">
        <v>36.1</v>
      </c>
      <c r="K27" s="543" t="s">
        <v>350</v>
      </c>
      <c r="L27" s="364">
        <v>-0.10000000000000142</v>
      </c>
    </row>
    <row r="28" spans="1:12" s="110" customFormat="1" ht="15" customHeight="1" x14ac:dyDescent="0.2">
      <c r="A28" s="365" t="s">
        <v>113</v>
      </c>
      <c r="B28" s="366" t="s">
        <v>108</v>
      </c>
      <c r="C28" s="362"/>
      <c r="D28" s="362"/>
      <c r="E28" s="363"/>
      <c r="F28" s="542">
        <v>43.6</v>
      </c>
      <c r="G28" s="542">
        <v>47.7</v>
      </c>
      <c r="H28" s="542">
        <v>47.6</v>
      </c>
      <c r="I28" s="542">
        <v>48.1</v>
      </c>
      <c r="J28" s="542">
        <v>43.7</v>
      </c>
      <c r="K28" s="543" t="s">
        <v>350</v>
      </c>
      <c r="L28" s="364">
        <v>-0.10000000000000142</v>
      </c>
    </row>
    <row r="29" spans="1:12" s="110" customFormat="1" ht="11.25" x14ac:dyDescent="0.2">
      <c r="A29" s="365"/>
      <c r="B29" s="366" t="s">
        <v>109</v>
      </c>
      <c r="C29" s="362"/>
      <c r="D29" s="362"/>
      <c r="E29" s="363"/>
      <c r="F29" s="542">
        <v>29.2</v>
      </c>
      <c r="G29" s="542">
        <v>29.2</v>
      </c>
      <c r="H29" s="542">
        <v>31</v>
      </c>
      <c r="I29" s="542">
        <v>30.4</v>
      </c>
      <c r="J29" s="544">
        <v>29</v>
      </c>
      <c r="K29" s="543" t="s">
        <v>350</v>
      </c>
      <c r="L29" s="364">
        <v>0.19999999999999929</v>
      </c>
    </row>
    <row r="30" spans="1:12" s="110" customFormat="1" ht="15" customHeight="1" x14ac:dyDescent="0.2">
      <c r="A30" s="365"/>
      <c r="B30" s="366" t="s">
        <v>110</v>
      </c>
      <c r="C30" s="362"/>
      <c r="D30" s="362"/>
      <c r="E30" s="363"/>
      <c r="F30" s="542">
        <v>22</v>
      </c>
      <c r="G30" s="542">
        <v>21.2</v>
      </c>
      <c r="H30" s="542">
        <v>26</v>
      </c>
      <c r="I30" s="542">
        <v>25</v>
      </c>
      <c r="J30" s="542">
        <v>20</v>
      </c>
      <c r="K30" s="543" t="s">
        <v>350</v>
      </c>
      <c r="L30" s="364">
        <v>2</v>
      </c>
    </row>
    <row r="31" spans="1:12" s="110" customFormat="1" ht="15" customHeight="1" x14ac:dyDescent="0.2">
      <c r="A31" s="365"/>
      <c r="B31" s="366" t="s">
        <v>111</v>
      </c>
      <c r="C31" s="362"/>
      <c r="D31" s="362"/>
      <c r="E31" s="363"/>
      <c r="F31" s="542">
        <v>24.2</v>
      </c>
      <c r="G31" s="542">
        <v>40.5</v>
      </c>
      <c r="H31" s="542">
        <v>45.9</v>
      </c>
      <c r="I31" s="542">
        <v>36.6</v>
      </c>
      <c r="J31" s="542">
        <v>30.6</v>
      </c>
      <c r="K31" s="543" t="s">
        <v>350</v>
      </c>
      <c r="L31" s="364">
        <v>-6.4000000000000021</v>
      </c>
    </row>
    <row r="32" spans="1:12" s="110" customFormat="1" ht="15" customHeight="1" x14ac:dyDescent="0.2">
      <c r="A32" s="367" t="s">
        <v>113</v>
      </c>
      <c r="B32" s="368" t="s">
        <v>181</v>
      </c>
      <c r="C32" s="362"/>
      <c r="D32" s="362"/>
      <c r="E32" s="363"/>
      <c r="F32" s="542">
        <v>27.8</v>
      </c>
      <c r="G32" s="542">
        <v>26.4</v>
      </c>
      <c r="H32" s="542">
        <v>32</v>
      </c>
      <c r="I32" s="542">
        <v>30.2</v>
      </c>
      <c r="J32" s="544">
        <v>27.9</v>
      </c>
      <c r="K32" s="543" t="s">
        <v>350</v>
      </c>
      <c r="L32" s="364">
        <v>-9.9999999999997868E-2</v>
      </c>
    </row>
    <row r="33" spans="1:12" s="110" customFormat="1" ht="15" customHeight="1" x14ac:dyDescent="0.2">
      <c r="A33" s="367"/>
      <c r="B33" s="368" t="s">
        <v>182</v>
      </c>
      <c r="C33" s="362"/>
      <c r="D33" s="362"/>
      <c r="E33" s="363"/>
      <c r="F33" s="542">
        <v>42.8</v>
      </c>
      <c r="G33" s="542">
        <v>46</v>
      </c>
      <c r="H33" s="542">
        <v>45.1</v>
      </c>
      <c r="I33" s="542">
        <v>43.1</v>
      </c>
      <c r="J33" s="542">
        <v>41.7</v>
      </c>
      <c r="K33" s="543" t="s">
        <v>350</v>
      </c>
      <c r="L33" s="364">
        <v>1.0999999999999943</v>
      </c>
    </row>
    <row r="34" spans="1:12" s="369" customFormat="1" ht="15" customHeight="1" x14ac:dyDescent="0.2">
      <c r="A34" s="367" t="s">
        <v>113</v>
      </c>
      <c r="B34" s="368" t="s">
        <v>116</v>
      </c>
      <c r="C34" s="362"/>
      <c r="D34" s="362"/>
      <c r="E34" s="363"/>
      <c r="F34" s="542">
        <v>29.4</v>
      </c>
      <c r="G34" s="542">
        <v>29.4</v>
      </c>
      <c r="H34" s="542">
        <v>34.1</v>
      </c>
      <c r="I34" s="542">
        <v>31.9</v>
      </c>
      <c r="J34" s="542">
        <v>28.3</v>
      </c>
      <c r="K34" s="543" t="s">
        <v>350</v>
      </c>
      <c r="L34" s="364">
        <v>1.0999999999999979</v>
      </c>
    </row>
    <row r="35" spans="1:12" s="369" customFormat="1" ht="11.25" x14ac:dyDescent="0.2">
      <c r="A35" s="370"/>
      <c r="B35" s="371" t="s">
        <v>117</v>
      </c>
      <c r="C35" s="372"/>
      <c r="D35" s="372"/>
      <c r="E35" s="373"/>
      <c r="F35" s="545">
        <v>38</v>
      </c>
      <c r="G35" s="545">
        <v>39.9</v>
      </c>
      <c r="H35" s="545">
        <v>39.4</v>
      </c>
      <c r="I35" s="545">
        <v>37.6</v>
      </c>
      <c r="J35" s="546">
        <v>38.299999999999997</v>
      </c>
      <c r="K35" s="547" t="s">
        <v>350</v>
      </c>
      <c r="L35" s="374">
        <v>-0.29999999999999716</v>
      </c>
    </row>
    <row r="36" spans="1:12" s="369" customFormat="1" ht="15.95" customHeight="1" x14ac:dyDescent="0.2">
      <c r="A36" s="375" t="s">
        <v>351</v>
      </c>
      <c r="B36" s="376"/>
      <c r="C36" s="377"/>
      <c r="D36" s="376"/>
      <c r="E36" s="378"/>
      <c r="F36" s="548">
        <v>16076</v>
      </c>
      <c r="G36" s="548">
        <v>14961</v>
      </c>
      <c r="H36" s="548">
        <v>17684</v>
      </c>
      <c r="I36" s="548">
        <v>14137</v>
      </c>
      <c r="J36" s="548">
        <v>17695</v>
      </c>
      <c r="K36" s="549">
        <v>-1619</v>
      </c>
      <c r="L36" s="380">
        <v>-9.1494772534614306</v>
      </c>
    </row>
    <row r="37" spans="1:12" s="369" customFormat="1" ht="15.95" customHeight="1" x14ac:dyDescent="0.2">
      <c r="A37" s="381"/>
      <c r="B37" s="382" t="s">
        <v>113</v>
      </c>
      <c r="C37" s="382" t="s">
        <v>352</v>
      </c>
      <c r="D37" s="382"/>
      <c r="E37" s="383"/>
      <c r="F37" s="548">
        <v>5170</v>
      </c>
      <c r="G37" s="548">
        <v>4876</v>
      </c>
      <c r="H37" s="548">
        <v>6335</v>
      </c>
      <c r="I37" s="548">
        <v>4795</v>
      </c>
      <c r="J37" s="548">
        <v>5588</v>
      </c>
      <c r="K37" s="549">
        <v>-418</v>
      </c>
      <c r="L37" s="380">
        <v>-7.4803149606299213</v>
      </c>
    </row>
    <row r="38" spans="1:12" s="369" customFormat="1" ht="15.95" customHeight="1" x14ac:dyDescent="0.2">
      <c r="A38" s="381"/>
      <c r="B38" s="384" t="s">
        <v>105</v>
      </c>
      <c r="C38" s="384" t="s">
        <v>106</v>
      </c>
      <c r="D38" s="385"/>
      <c r="E38" s="383"/>
      <c r="F38" s="548">
        <v>9333</v>
      </c>
      <c r="G38" s="548">
        <v>8504</v>
      </c>
      <c r="H38" s="548">
        <v>9897</v>
      </c>
      <c r="I38" s="548">
        <v>8372</v>
      </c>
      <c r="J38" s="550">
        <v>10811</v>
      </c>
      <c r="K38" s="549">
        <v>-1478</v>
      </c>
      <c r="L38" s="380">
        <v>-13.671260752936824</v>
      </c>
    </row>
    <row r="39" spans="1:12" s="369" customFormat="1" ht="15.95" customHeight="1" x14ac:dyDescent="0.2">
      <c r="A39" s="381"/>
      <c r="B39" s="385"/>
      <c r="C39" s="382" t="s">
        <v>353</v>
      </c>
      <c r="D39" s="385"/>
      <c r="E39" s="383"/>
      <c r="F39" s="548">
        <v>2743</v>
      </c>
      <c r="G39" s="548">
        <v>2461</v>
      </c>
      <c r="H39" s="548">
        <v>3160</v>
      </c>
      <c r="I39" s="548">
        <v>2555</v>
      </c>
      <c r="J39" s="548">
        <v>3102</v>
      </c>
      <c r="K39" s="549">
        <v>-359</v>
      </c>
      <c r="L39" s="380">
        <v>-11.573178594455189</v>
      </c>
    </row>
    <row r="40" spans="1:12" s="369" customFormat="1" ht="15.95" customHeight="1" x14ac:dyDescent="0.2">
      <c r="A40" s="381"/>
      <c r="B40" s="384"/>
      <c r="C40" s="384" t="s">
        <v>107</v>
      </c>
      <c r="D40" s="385"/>
      <c r="E40" s="383"/>
      <c r="F40" s="548">
        <v>6743</v>
      </c>
      <c r="G40" s="548">
        <v>6457</v>
      </c>
      <c r="H40" s="548">
        <v>7787</v>
      </c>
      <c r="I40" s="548">
        <v>5765</v>
      </c>
      <c r="J40" s="548">
        <v>6884</v>
      </c>
      <c r="K40" s="549">
        <v>-141</v>
      </c>
      <c r="L40" s="380">
        <v>-2.0482277745496806</v>
      </c>
    </row>
    <row r="41" spans="1:12" s="369" customFormat="1" ht="24" customHeight="1" x14ac:dyDescent="0.2">
      <c r="A41" s="381"/>
      <c r="B41" s="385"/>
      <c r="C41" s="382" t="s">
        <v>353</v>
      </c>
      <c r="D41" s="385"/>
      <c r="E41" s="383"/>
      <c r="F41" s="548">
        <v>2427</v>
      </c>
      <c r="G41" s="548">
        <v>2415</v>
      </c>
      <c r="H41" s="548">
        <v>3175</v>
      </c>
      <c r="I41" s="548">
        <v>2240</v>
      </c>
      <c r="J41" s="550">
        <v>2486</v>
      </c>
      <c r="K41" s="549">
        <v>-59</v>
      </c>
      <c r="L41" s="380">
        <v>-2.3732904263877717</v>
      </c>
    </row>
    <row r="42" spans="1:12" s="110" customFormat="1" ht="15" customHeight="1" x14ac:dyDescent="0.2">
      <c r="A42" s="381"/>
      <c r="B42" s="384" t="s">
        <v>113</v>
      </c>
      <c r="C42" s="384" t="s">
        <v>354</v>
      </c>
      <c r="D42" s="385"/>
      <c r="E42" s="383"/>
      <c r="F42" s="548">
        <v>3956</v>
      </c>
      <c r="G42" s="548">
        <v>3185</v>
      </c>
      <c r="H42" s="548">
        <v>5350</v>
      </c>
      <c r="I42" s="548">
        <v>3083</v>
      </c>
      <c r="J42" s="548">
        <v>4004</v>
      </c>
      <c r="K42" s="549">
        <v>-48</v>
      </c>
      <c r="L42" s="380">
        <v>-1.1988011988011988</v>
      </c>
    </row>
    <row r="43" spans="1:12" s="110" customFormat="1" ht="15" customHeight="1" x14ac:dyDescent="0.2">
      <c r="A43" s="381"/>
      <c r="B43" s="385"/>
      <c r="C43" s="382" t="s">
        <v>353</v>
      </c>
      <c r="D43" s="385"/>
      <c r="E43" s="383"/>
      <c r="F43" s="548">
        <v>1724</v>
      </c>
      <c r="G43" s="548">
        <v>1518</v>
      </c>
      <c r="H43" s="548">
        <v>2549</v>
      </c>
      <c r="I43" s="548">
        <v>1483</v>
      </c>
      <c r="J43" s="548">
        <v>1751</v>
      </c>
      <c r="K43" s="549">
        <v>-27</v>
      </c>
      <c r="L43" s="380">
        <v>-1.5419760137064535</v>
      </c>
    </row>
    <row r="44" spans="1:12" s="110" customFormat="1" ht="15" customHeight="1" x14ac:dyDescent="0.2">
      <c r="A44" s="381"/>
      <c r="B44" s="384"/>
      <c r="C44" s="366" t="s">
        <v>109</v>
      </c>
      <c r="D44" s="385"/>
      <c r="E44" s="383"/>
      <c r="F44" s="548">
        <v>10775</v>
      </c>
      <c r="G44" s="548">
        <v>10373</v>
      </c>
      <c r="H44" s="548">
        <v>11008</v>
      </c>
      <c r="I44" s="548">
        <v>9807</v>
      </c>
      <c r="J44" s="550">
        <v>12058</v>
      </c>
      <c r="K44" s="549">
        <v>-1283</v>
      </c>
      <c r="L44" s="380">
        <v>-10.640238845579699</v>
      </c>
    </row>
    <row r="45" spans="1:12" s="110" customFormat="1" ht="15" customHeight="1" x14ac:dyDescent="0.2">
      <c r="A45" s="381"/>
      <c r="B45" s="385"/>
      <c r="C45" s="382" t="s">
        <v>353</v>
      </c>
      <c r="D45" s="385"/>
      <c r="E45" s="383"/>
      <c r="F45" s="548">
        <v>3147</v>
      </c>
      <c r="G45" s="548">
        <v>3031</v>
      </c>
      <c r="H45" s="548">
        <v>3407</v>
      </c>
      <c r="I45" s="548">
        <v>2986</v>
      </c>
      <c r="J45" s="548">
        <v>3495</v>
      </c>
      <c r="K45" s="549">
        <v>-348</v>
      </c>
      <c r="L45" s="380">
        <v>-9.9570815450643781</v>
      </c>
    </row>
    <row r="46" spans="1:12" s="110" customFormat="1" ht="15" customHeight="1" x14ac:dyDescent="0.2">
      <c r="A46" s="381"/>
      <c r="B46" s="384"/>
      <c r="C46" s="366" t="s">
        <v>110</v>
      </c>
      <c r="D46" s="385"/>
      <c r="E46" s="383"/>
      <c r="F46" s="548">
        <v>1188</v>
      </c>
      <c r="G46" s="548">
        <v>1250</v>
      </c>
      <c r="H46" s="548">
        <v>1156</v>
      </c>
      <c r="I46" s="548">
        <v>1124</v>
      </c>
      <c r="J46" s="548">
        <v>1489</v>
      </c>
      <c r="K46" s="549">
        <v>-301</v>
      </c>
      <c r="L46" s="380">
        <v>-20.214909335124243</v>
      </c>
    </row>
    <row r="47" spans="1:12" s="110" customFormat="1" ht="15" customHeight="1" x14ac:dyDescent="0.2">
      <c r="A47" s="381"/>
      <c r="B47" s="385"/>
      <c r="C47" s="382" t="s">
        <v>353</v>
      </c>
      <c r="D47" s="385"/>
      <c r="E47" s="383"/>
      <c r="F47" s="548">
        <v>261</v>
      </c>
      <c r="G47" s="548">
        <v>265</v>
      </c>
      <c r="H47" s="548">
        <v>301</v>
      </c>
      <c r="I47" s="548">
        <v>281</v>
      </c>
      <c r="J47" s="550">
        <v>298</v>
      </c>
      <c r="K47" s="549">
        <v>-37</v>
      </c>
      <c r="L47" s="380">
        <v>-12.416107382550335</v>
      </c>
    </row>
    <row r="48" spans="1:12" s="110" customFormat="1" ht="15" customHeight="1" x14ac:dyDescent="0.2">
      <c r="A48" s="381"/>
      <c r="B48" s="385"/>
      <c r="C48" s="366" t="s">
        <v>111</v>
      </c>
      <c r="D48" s="386"/>
      <c r="E48" s="387"/>
      <c r="F48" s="548">
        <v>157</v>
      </c>
      <c r="G48" s="548">
        <v>153</v>
      </c>
      <c r="H48" s="548">
        <v>170</v>
      </c>
      <c r="I48" s="548">
        <v>123</v>
      </c>
      <c r="J48" s="548">
        <v>144</v>
      </c>
      <c r="K48" s="549">
        <v>13</v>
      </c>
      <c r="L48" s="380">
        <v>9.0277777777777786</v>
      </c>
    </row>
    <row r="49" spans="1:12" s="110" customFormat="1" ht="15" customHeight="1" x14ac:dyDescent="0.2">
      <c r="A49" s="381"/>
      <c r="B49" s="385"/>
      <c r="C49" s="382" t="s">
        <v>353</v>
      </c>
      <c r="D49" s="385"/>
      <c r="E49" s="383"/>
      <c r="F49" s="548">
        <v>38</v>
      </c>
      <c r="G49" s="548">
        <v>62</v>
      </c>
      <c r="H49" s="548">
        <v>78</v>
      </c>
      <c r="I49" s="548">
        <v>45</v>
      </c>
      <c r="J49" s="548">
        <v>44</v>
      </c>
      <c r="K49" s="549">
        <v>-6</v>
      </c>
      <c r="L49" s="380">
        <v>-13.636363636363637</v>
      </c>
    </row>
    <row r="50" spans="1:12" s="110" customFormat="1" ht="15" customHeight="1" x14ac:dyDescent="0.2">
      <c r="A50" s="381"/>
      <c r="B50" s="384" t="s">
        <v>113</v>
      </c>
      <c r="C50" s="382" t="s">
        <v>181</v>
      </c>
      <c r="D50" s="385"/>
      <c r="E50" s="383"/>
      <c r="F50" s="548">
        <v>11356</v>
      </c>
      <c r="G50" s="548">
        <v>10223</v>
      </c>
      <c r="H50" s="548">
        <v>12552</v>
      </c>
      <c r="I50" s="548">
        <v>10053</v>
      </c>
      <c r="J50" s="550">
        <v>13019</v>
      </c>
      <c r="K50" s="549">
        <v>-1663</v>
      </c>
      <c r="L50" s="380">
        <v>-12.773638528304785</v>
      </c>
    </row>
    <row r="51" spans="1:12" s="110" customFormat="1" ht="15" customHeight="1" x14ac:dyDescent="0.2">
      <c r="A51" s="381"/>
      <c r="B51" s="385"/>
      <c r="C51" s="382" t="s">
        <v>353</v>
      </c>
      <c r="D51" s="385"/>
      <c r="E51" s="383"/>
      <c r="F51" s="548">
        <v>3152</v>
      </c>
      <c r="G51" s="548">
        <v>2697</v>
      </c>
      <c r="H51" s="548">
        <v>4022</v>
      </c>
      <c r="I51" s="548">
        <v>3033</v>
      </c>
      <c r="J51" s="548">
        <v>3636</v>
      </c>
      <c r="K51" s="549">
        <v>-484</v>
      </c>
      <c r="L51" s="380">
        <v>-13.311331133113312</v>
      </c>
    </row>
    <row r="52" spans="1:12" s="110" customFormat="1" ht="15" customHeight="1" x14ac:dyDescent="0.2">
      <c r="A52" s="381"/>
      <c r="B52" s="384"/>
      <c r="C52" s="382" t="s">
        <v>182</v>
      </c>
      <c r="D52" s="385"/>
      <c r="E52" s="383"/>
      <c r="F52" s="548">
        <v>4720</v>
      </c>
      <c r="G52" s="548">
        <v>4738</v>
      </c>
      <c r="H52" s="548">
        <v>5132</v>
      </c>
      <c r="I52" s="548">
        <v>4084</v>
      </c>
      <c r="J52" s="548">
        <v>4676</v>
      </c>
      <c r="K52" s="549">
        <v>44</v>
      </c>
      <c r="L52" s="380">
        <v>0.94097519247219841</v>
      </c>
    </row>
    <row r="53" spans="1:12" s="269" customFormat="1" ht="11.25" customHeight="1" x14ac:dyDescent="0.2">
      <c r="A53" s="381"/>
      <c r="B53" s="385"/>
      <c r="C53" s="382" t="s">
        <v>353</v>
      </c>
      <c r="D53" s="385"/>
      <c r="E53" s="383"/>
      <c r="F53" s="548">
        <v>2018</v>
      </c>
      <c r="G53" s="548">
        <v>2179</v>
      </c>
      <c r="H53" s="548">
        <v>2313</v>
      </c>
      <c r="I53" s="548">
        <v>1762</v>
      </c>
      <c r="J53" s="550">
        <v>1952</v>
      </c>
      <c r="K53" s="549">
        <v>66</v>
      </c>
      <c r="L53" s="380">
        <v>3.3811475409836067</v>
      </c>
    </row>
    <row r="54" spans="1:12" s="151" customFormat="1" ht="12.75" customHeight="1" x14ac:dyDescent="0.2">
      <c r="A54" s="381"/>
      <c r="B54" s="384" t="s">
        <v>113</v>
      </c>
      <c r="C54" s="384" t="s">
        <v>116</v>
      </c>
      <c r="D54" s="385"/>
      <c r="E54" s="383"/>
      <c r="F54" s="548">
        <v>10833</v>
      </c>
      <c r="G54" s="548">
        <v>10335</v>
      </c>
      <c r="H54" s="548">
        <v>11951</v>
      </c>
      <c r="I54" s="548">
        <v>9112</v>
      </c>
      <c r="J54" s="548">
        <v>11864</v>
      </c>
      <c r="K54" s="549">
        <v>-1031</v>
      </c>
      <c r="L54" s="380">
        <v>-8.6901550910316931</v>
      </c>
    </row>
    <row r="55" spans="1:12" ht="11.25" x14ac:dyDescent="0.2">
      <c r="A55" s="381"/>
      <c r="B55" s="385"/>
      <c r="C55" s="382" t="s">
        <v>353</v>
      </c>
      <c r="D55" s="385"/>
      <c r="E55" s="383"/>
      <c r="F55" s="548">
        <v>3189</v>
      </c>
      <c r="G55" s="548">
        <v>3036</v>
      </c>
      <c r="H55" s="548">
        <v>4081</v>
      </c>
      <c r="I55" s="548">
        <v>2906</v>
      </c>
      <c r="J55" s="548">
        <v>3355</v>
      </c>
      <c r="K55" s="549">
        <v>-166</v>
      </c>
      <c r="L55" s="380">
        <v>-4.9478390461997019</v>
      </c>
    </row>
    <row r="56" spans="1:12" ht="14.25" customHeight="1" x14ac:dyDescent="0.2">
      <c r="A56" s="381"/>
      <c r="B56" s="385"/>
      <c r="C56" s="384" t="s">
        <v>117</v>
      </c>
      <c r="D56" s="385"/>
      <c r="E56" s="383"/>
      <c r="F56" s="548">
        <v>5206</v>
      </c>
      <c r="G56" s="548">
        <v>4600</v>
      </c>
      <c r="H56" s="548">
        <v>5715</v>
      </c>
      <c r="I56" s="548">
        <v>5014</v>
      </c>
      <c r="J56" s="548">
        <v>5819</v>
      </c>
      <c r="K56" s="549">
        <v>-613</v>
      </c>
      <c r="L56" s="380">
        <v>-10.534456092112046</v>
      </c>
    </row>
    <row r="57" spans="1:12" ht="18.75" customHeight="1" x14ac:dyDescent="0.2">
      <c r="A57" s="388"/>
      <c r="B57" s="389"/>
      <c r="C57" s="390" t="s">
        <v>353</v>
      </c>
      <c r="D57" s="389"/>
      <c r="E57" s="391"/>
      <c r="F57" s="551">
        <v>1978</v>
      </c>
      <c r="G57" s="552">
        <v>1836</v>
      </c>
      <c r="H57" s="552">
        <v>2252</v>
      </c>
      <c r="I57" s="552">
        <v>1886</v>
      </c>
      <c r="J57" s="552">
        <v>2229</v>
      </c>
      <c r="K57" s="553">
        <f t="shared" ref="K57" si="0">IF(OR(F57=".",J57=".")=TRUE,".",IF(OR(F57="*",J57="*")=TRUE,"*",IF(AND(F57="-",J57="-")=TRUE,"-",IF(AND(ISNUMBER(J57),ISNUMBER(F57))=TRUE,IF(F57-J57=0,0,F57-J57),IF(ISNUMBER(F57)=TRUE,F57,-J57)))))</f>
        <v>-251</v>
      </c>
      <c r="L57" s="392">
        <f t="shared" ref="L57" si="1">IF(K57 =".",".",IF(K57 ="*","*",IF(K57="-","-",IF(K57=0,0,IF(OR(J57="-",J57=".",F57="-",F57=".")=TRUE,"X",IF(J57=0,"0,0",IF(ABS(K57*100/J57)&gt;250,".X",(K57*100/J57))))))))</f>
        <v>-11.260655002243158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16539</v>
      </c>
      <c r="E11" s="114">
        <v>16103</v>
      </c>
      <c r="F11" s="114">
        <v>22971</v>
      </c>
      <c r="G11" s="114">
        <v>14549</v>
      </c>
      <c r="H11" s="140">
        <v>18472</v>
      </c>
      <c r="I11" s="115">
        <v>-1933</v>
      </c>
      <c r="J11" s="116">
        <v>-10.464486790818537</v>
      </c>
    </row>
    <row r="12" spans="1:15" s="110" customFormat="1" ht="24.95" customHeight="1" x14ac:dyDescent="0.2">
      <c r="A12" s="193" t="s">
        <v>132</v>
      </c>
      <c r="B12" s="194" t="s">
        <v>133</v>
      </c>
      <c r="C12" s="113">
        <v>1.668782876836568</v>
      </c>
      <c r="D12" s="115">
        <v>276</v>
      </c>
      <c r="E12" s="114">
        <v>212</v>
      </c>
      <c r="F12" s="114">
        <v>325</v>
      </c>
      <c r="G12" s="114">
        <v>241</v>
      </c>
      <c r="H12" s="140">
        <v>273</v>
      </c>
      <c r="I12" s="115">
        <v>3</v>
      </c>
      <c r="J12" s="116">
        <v>1.098901098901099</v>
      </c>
    </row>
    <row r="13" spans="1:15" s="110" customFormat="1" ht="24.95" customHeight="1" x14ac:dyDescent="0.2">
      <c r="A13" s="193" t="s">
        <v>134</v>
      </c>
      <c r="B13" s="199" t="s">
        <v>214</v>
      </c>
      <c r="C13" s="113">
        <v>1.2394945280851322</v>
      </c>
      <c r="D13" s="115">
        <v>205</v>
      </c>
      <c r="E13" s="114">
        <v>79</v>
      </c>
      <c r="F13" s="114">
        <v>145</v>
      </c>
      <c r="G13" s="114">
        <v>108</v>
      </c>
      <c r="H13" s="140">
        <v>137</v>
      </c>
      <c r="I13" s="115">
        <v>68</v>
      </c>
      <c r="J13" s="116">
        <v>49.635036496350367</v>
      </c>
    </row>
    <row r="14" spans="1:15" s="287" customFormat="1" ht="24.95" customHeight="1" x14ac:dyDescent="0.2">
      <c r="A14" s="193" t="s">
        <v>215</v>
      </c>
      <c r="B14" s="199" t="s">
        <v>137</v>
      </c>
      <c r="C14" s="113">
        <v>19.650523006227704</v>
      </c>
      <c r="D14" s="115">
        <v>3250</v>
      </c>
      <c r="E14" s="114">
        <v>4165</v>
      </c>
      <c r="F14" s="114">
        <v>4545</v>
      </c>
      <c r="G14" s="114">
        <v>2969</v>
      </c>
      <c r="H14" s="140">
        <v>3487</v>
      </c>
      <c r="I14" s="115">
        <v>-237</v>
      </c>
      <c r="J14" s="116">
        <v>-6.7966733581875536</v>
      </c>
      <c r="K14" s="110"/>
      <c r="L14" s="110"/>
      <c r="M14" s="110"/>
      <c r="N14" s="110"/>
      <c r="O14" s="110"/>
    </row>
    <row r="15" spans="1:15" s="110" customFormat="1" ht="24.95" customHeight="1" x14ac:dyDescent="0.2">
      <c r="A15" s="193" t="s">
        <v>216</v>
      </c>
      <c r="B15" s="199" t="s">
        <v>217</v>
      </c>
      <c r="C15" s="113">
        <v>4.244512969345184</v>
      </c>
      <c r="D15" s="115">
        <v>702</v>
      </c>
      <c r="E15" s="114">
        <v>591</v>
      </c>
      <c r="F15" s="114">
        <v>1049</v>
      </c>
      <c r="G15" s="114">
        <v>803</v>
      </c>
      <c r="H15" s="140">
        <v>714</v>
      </c>
      <c r="I15" s="115">
        <v>-12</v>
      </c>
      <c r="J15" s="116">
        <v>-1.680672268907563</v>
      </c>
    </row>
    <row r="16" spans="1:15" s="287" customFormat="1" ht="24.95" customHeight="1" x14ac:dyDescent="0.2">
      <c r="A16" s="193" t="s">
        <v>218</v>
      </c>
      <c r="B16" s="199" t="s">
        <v>141</v>
      </c>
      <c r="C16" s="113">
        <v>12.872604147771932</v>
      </c>
      <c r="D16" s="115">
        <v>2129</v>
      </c>
      <c r="E16" s="114">
        <v>3343</v>
      </c>
      <c r="F16" s="114">
        <v>2967</v>
      </c>
      <c r="G16" s="114">
        <v>1859</v>
      </c>
      <c r="H16" s="140">
        <v>2411</v>
      </c>
      <c r="I16" s="115">
        <v>-282</v>
      </c>
      <c r="J16" s="116">
        <v>-11.696391538780588</v>
      </c>
      <c r="K16" s="110"/>
      <c r="L16" s="110"/>
      <c r="M16" s="110"/>
      <c r="N16" s="110"/>
      <c r="O16" s="110"/>
    </row>
    <row r="17" spans="1:15" s="110" customFormat="1" ht="24.95" customHeight="1" x14ac:dyDescent="0.2">
      <c r="A17" s="193" t="s">
        <v>142</v>
      </c>
      <c r="B17" s="199" t="s">
        <v>220</v>
      </c>
      <c r="C17" s="113">
        <v>2.5334058891105871</v>
      </c>
      <c r="D17" s="115">
        <v>419</v>
      </c>
      <c r="E17" s="114">
        <v>231</v>
      </c>
      <c r="F17" s="114">
        <v>529</v>
      </c>
      <c r="G17" s="114">
        <v>307</v>
      </c>
      <c r="H17" s="140">
        <v>362</v>
      </c>
      <c r="I17" s="115">
        <v>57</v>
      </c>
      <c r="J17" s="116">
        <v>15.74585635359116</v>
      </c>
    </row>
    <row r="18" spans="1:15" s="287" customFormat="1" ht="24.95" customHeight="1" x14ac:dyDescent="0.2">
      <c r="A18" s="201" t="s">
        <v>144</v>
      </c>
      <c r="B18" s="202" t="s">
        <v>145</v>
      </c>
      <c r="C18" s="113">
        <v>6.3849083983312171</v>
      </c>
      <c r="D18" s="115">
        <v>1056</v>
      </c>
      <c r="E18" s="114">
        <v>773</v>
      </c>
      <c r="F18" s="114">
        <v>1656</v>
      </c>
      <c r="G18" s="114">
        <v>984</v>
      </c>
      <c r="H18" s="140">
        <v>1140</v>
      </c>
      <c r="I18" s="115">
        <v>-84</v>
      </c>
      <c r="J18" s="116">
        <v>-7.3684210526315788</v>
      </c>
      <c r="K18" s="110"/>
      <c r="L18" s="110"/>
      <c r="M18" s="110"/>
      <c r="N18" s="110"/>
      <c r="O18" s="110"/>
    </row>
    <row r="19" spans="1:15" s="110" customFormat="1" ht="24.95" customHeight="1" x14ac:dyDescent="0.2">
      <c r="A19" s="193" t="s">
        <v>146</v>
      </c>
      <c r="B19" s="199" t="s">
        <v>147</v>
      </c>
      <c r="C19" s="113">
        <v>11.947517987786444</v>
      </c>
      <c r="D19" s="115">
        <v>1976</v>
      </c>
      <c r="E19" s="114">
        <v>1758</v>
      </c>
      <c r="F19" s="114">
        <v>2685</v>
      </c>
      <c r="G19" s="114">
        <v>1535</v>
      </c>
      <c r="H19" s="140">
        <v>1875</v>
      </c>
      <c r="I19" s="115">
        <v>101</v>
      </c>
      <c r="J19" s="116">
        <v>5.3866666666666667</v>
      </c>
    </row>
    <row r="20" spans="1:15" s="287" customFormat="1" ht="24.95" customHeight="1" x14ac:dyDescent="0.2">
      <c r="A20" s="193" t="s">
        <v>148</v>
      </c>
      <c r="B20" s="199" t="s">
        <v>149</v>
      </c>
      <c r="C20" s="113">
        <v>7.8602092024910819</v>
      </c>
      <c r="D20" s="115">
        <v>1300</v>
      </c>
      <c r="E20" s="114">
        <v>1134</v>
      </c>
      <c r="F20" s="114">
        <v>1565</v>
      </c>
      <c r="G20" s="114">
        <v>1019</v>
      </c>
      <c r="H20" s="140">
        <v>1672</v>
      </c>
      <c r="I20" s="115">
        <v>-372</v>
      </c>
      <c r="J20" s="116">
        <v>-22.248803827751196</v>
      </c>
      <c r="K20" s="110"/>
      <c r="L20" s="110"/>
      <c r="M20" s="110"/>
      <c r="N20" s="110"/>
      <c r="O20" s="110"/>
    </row>
    <row r="21" spans="1:15" s="110" customFormat="1" ht="24.95" customHeight="1" x14ac:dyDescent="0.2">
      <c r="A21" s="201" t="s">
        <v>150</v>
      </c>
      <c r="B21" s="202" t="s">
        <v>151</v>
      </c>
      <c r="C21" s="113">
        <v>5.4719148678880218</v>
      </c>
      <c r="D21" s="115">
        <v>905</v>
      </c>
      <c r="E21" s="114">
        <v>892</v>
      </c>
      <c r="F21" s="114">
        <v>1159</v>
      </c>
      <c r="G21" s="114">
        <v>874</v>
      </c>
      <c r="H21" s="140">
        <v>910</v>
      </c>
      <c r="I21" s="115">
        <v>-5</v>
      </c>
      <c r="J21" s="116">
        <v>-0.5494505494505495</v>
      </c>
    </row>
    <row r="22" spans="1:15" s="110" customFormat="1" ht="24.95" customHeight="1" x14ac:dyDescent="0.2">
      <c r="A22" s="201" t="s">
        <v>152</v>
      </c>
      <c r="B22" s="199" t="s">
        <v>153</v>
      </c>
      <c r="C22" s="113">
        <v>2.5575911481951752</v>
      </c>
      <c r="D22" s="115">
        <v>423</v>
      </c>
      <c r="E22" s="114">
        <v>403</v>
      </c>
      <c r="F22" s="114">
        <v>1159</v>
      </c>
      <c r="G22" s="114">
        <v>460</v>
      </c>
      <c r="H22" s="140">
        <v>1207</v>
      </c>
      <c r="I22" s="115">
        <v>-784</v>
      </c>
      <c r="J22" s="116">
        <v>-64.954432477216244</v>
      </c>
    </row>
    <row r="23" spans="1:15" s="110" customFormat="1" ht="24.95" customHeight="1" x14ac:dyDescent="0.2">
      <c r="A23" s="193" t="s">
        <v>154</v>
      </c>
      <c r="B23" s="199" t="s">
        <v>155</v>
      </c>
      <c r="C23" s="113">
        <v>1.3543745087369248</v>
      </c>
      <c r="D23" s="115">
        <v>224</v>
      </c>
      <c r="E23" s="114">
        <v>121</v>
      </c>
      <c r="F23" s="114">
        <v>242</v>
      </c>
      <c r="G23" s="114">
        <v>93</v>
      </c>
      <c r="H23" s="140">
        <v>174</v>
      </c>
      <c r="I23" s="115">
        <v>50</v>
      </c>
      <c r="J23" s="116">
        <v>28.735632183908045</v>
      </c>
    </row>
    <row r="24" spans="1:15" s="110" customFormat="1" ht="24.95" customHeight="1" x14ac:dyDescent="0.2">
      <c r="A24" s="193" t="s">
        <v>156</v>
      </c>
      <c r="B24" s="199" t="s">
        <v>221</v>
      </c>
      <c r="C24" s="113">
        <v>5.3993590906342588</v>
      </c>
      <c r="D24" s="115">
        <v>893</v>
      </c>
      <c r="E24" s="114">
        <v>771</v>
      </c>
      <c r="F24" s="114">
        <v>1120</v>
      </c>
      <c r="G24" s="114">
        <v>812</v>
      </c>
      <c r="H24" s="140">
        <v>933</v>
      </c>
      <c r="I24" s="115">
        <v>-40</v>
      </c>
      <c r="J24" s="116">
        <v>-4.287245444801715</v>
      </c>
    </row>
    <row r="25" spans="1:15" s="110" customFormat="1" ht="24.95" customHeight="1" x14ac:dyDescent="0.2">
      <c r="A25" s="193" t="s">
        <v>222</v>
      </c>
      <c r="B25" s="204" t="s">
        <v>159</v>
      </c>
      <c r="C25" s="113">
        <v>5.6230727371666971</v>
      </c>
      <c r="D25" s="115">
        <v>930</v>
      </c>
      <c r="E25" s="114">
        <v>745</v>
      </c>
      <c r="F25" s="114">
        <v>1072</v>
      </c>
      <c r="G25" s="114">
        <v>797</v>
      </c>
      <c r="H25" s="140">
        <v>843</v>
      </c>
      <c r="I25" s="115">
        <v>87</v>
      </c>
      <c r="J25" s="116">
        <v>10.320284697508896</v>
      </c>
    </row>
    <row r="26" spans="1:15" s="110" customFormat="1" ht="24.95" customHeight="1" x14ac:dyDescent="0.2">
      <c r="A26" s="201">
        <v>782.78300000000002</v>
      </c>
      <c r="B26" s="203" t="s">
        <v>160</v>
      </c>
      <c r="C26" s="113">
        <v>12.824233629602757</v>
      </c>
      <c r="D26" s="115">
        <v>2121</v>
      </c>
      <c r="E26" s="114">
        <v>1756</v>
      </c>
      <c r="F26" s="114">
        <v>2146</v>
      </c>
      <c r="G26" s="114">
        <v>2040</v>
      </c>
      <c r="H26" s="140">
        <v>2148</v>
      </c>
      <c r="I26" s="115">
        <v>-27</v>
      </c>
      <c r="J26" s="116">
        <v>-1.2569832402234637</v>
      </c>
    </row>
    <row r="27" spans="1:15" s="110" customFormat="1" ht="24.95" customHeight="1" x14ac:dyDescent="0.2">
      <c r="A27" s="193" t="s">
        <v>161</v>
      </c>
      <c r="B27" s="199" t="s">
        <v>162</v>
      </c>
      <c r="C27" s="113">
        <v>2.8719995162948182</v>
      </c>
      <c r="D27" s="115">
        <v>475</v>
      </c>
      <c r="E27" s="114">
        <v>472</v>
      </c>
      <c r="F27" s="114">
        <v>915</v>
      </c>
      <c r="G27" s="114">
        <v>418</v>
      </c>
      <c r="H27" s="140">
        <v>465</v>
      </c>
      <c r="I27" s="115">
        <v>10</v>
      </c>
      <c r="J27" s="116">
        <v>2.150537634408602</v>
      </c>
    </row>
    <row r="28" spans="1:15" s="110" customFormat="1" ht="24.95" customHeight="1" x14ac:dyDescent="0.2">
      <c r="A28" s="193" t="s">
        <v>163</v>
      </c>
      <c r="B28" s="199" t="s">
        <v>164</v>
      </c>
      <c r="C28" s="113">
        <v>3.2287320877924905</v>
      </c>
      <c r="D28" s="115">
        <v>534</v>
      </c>
      <c r="E28" s="114">
        <v>566</v>
      </c>
      <c r="F28" s="114">
        <v>1051</v>
      </c>
      <c r="G28" s="114">
        <v>443</v>
      </c>
      <c r="H28" s="140">
        <v>540</v>
      </c>
      <c r="I28" s="115">
        <v>-6</v>
      </c>
      <c r="J28" s="116">
        <v>-1.1111111111111112</v>
      </c>
    </row>
    <row r="29" spans="1:15" s="110" customFormat="1" ht="24.95" customHeight="1" x14ac:dyDescent="0.2">
      <c r="A29" s="193">
        <v>86</v>
      </c>
      <c r="B29" s="199" t="s">
        <v>165</v>
      </c>
      <c r="C29" s="113">
        <v>5.665396940564726</v>
      </c>
      <c r="D29" s="115">
        <v>937</v>
      </c>
      <c r="E29" s="114">
        <v>1133</v>
      </c>
      <c r="F29" s="114">
        <v>1368</v>
      </c>
      <c r="G29" s="114">
        <v>822</v>
      </c>
      <c r="H29" s="140">
        <v>1321</v>
      </c>
      <c r="I29" s="115">
        <v>-384</v>
      </c>
      <c r="J29" s="116">
        <v>-29.068887206661621</v>
      </c>
    </row>
    <row r="30" spans="1:15" s="110" customFormat="1" ht="24.95" customHeight="1" x14ac:dyDescent="0.2">
      <c r="A30" s="193">
        <v>87.88</v>
      </c>
      <c r="B30" s="204" t="s">
        <v>166</v>
      </c>
      <c r="C30" s="113">
        <v>3.4947699377229577</v>
      </c>
      <c r="D30" s="115">
        <v>578</v>
      </c>
      <c r="E30" s="114">
        <v>704</v>
      </c>
      <c r="F30" s="114">
        <v>1191</v>
      </c>
      <c r="G30" s="114">
        <v>529</v>
      </c>
      <c r="H30" s="140">
        <v>587</v>
      </c>
      <c r="I30" s="115">
        <v>-9</v>
      </c>
      <c r="J30" s="116">
        <v>-1.5332197614991483</v>
      </c>
    </row>
    <row r="31" spans="1:15" s="110" customFormat="1" ht="24.95" customHeight="1" x14ac:dyDescent="0.2">
      <c r="A31" s="193" t="s">
        <v>167</v>
      </c>
      <c r="B31" s="199" t="s">
        <v>168</v>
      </c>
      <c r="C31" s="113">
        <v>2.7510732208718784</v>
      </c>
      <c r="D31" s="115">
        <v>455</v>
      </c>
      <c r="E31" s="114">
        <v>419</v>
      </c>
      <c r="F31" s="114">
        <v>627</v>
      </c>
      <c r="G31" s="114">
        <v>404</v>
      </c>
      <c r="H31" s="140">
        <v>427</v>
      </c>
      <c r="I31" s="115">
        <v>28</v>
      </c>
      <c r="J31" s="116">
        <v>6.557377049180328</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1.668782876836568</v>
      </c>
      <c r="D34" s="115">
        <v>276</v>
      </c>
      <c r="E34" s="114">
        <v>212</v>
      </c>
      <c r="F34" s="114">
        <v>325</v>
      </c>
      <c r="G34" s="114">
        <v>241</v>
      </c>
      <c r="H34" s="140">
        <v>273</v>
      </c>
      <c r="I34" s="115">
        <v>3</v>
      </c>
      <c r="J34" s="116">
        <v>1.098901098901099</v>
      </c>
    </row>
    <row r="35" spans="1:10" s="110" customFormat="1" ht="24.95" customHeight="1" x14ac:dyDescent="0.2">
      <c r="A35" s="292" t="s">
        <v>171</v>
      </c>
      <c r="B35" s="293" t="s">
        <v>172</v>
      </c>
      <c r="C35" s="113">
        <v>27.274925932644052</v>
      </c>
      <c r="D35" s="115">
        <v>4511</v>
      </c>
      <c r="E35" s="114">
        <v>5017</v>
      </c>
      <c r="F35" s="114">
        <v>6346</v>
      </c>
      <c r="G35" s="114">
        <v>4061</v>
      </c>
      <c r="H35" s="140">
        <v>4764</v>
      </c>
      <c r="I35" s="115">
        <v>-253</v>
      </c>
      <c r="J35" s="116">
        <v>-5.3106633081444166</v>
      </c>
    </row>
    <row r="36" spans="1:10" s="110" customFormat="1" ht="24.95" customHeight="1" x14ac:dyDescent="0.2">
      <c r="A36" s="294" t="s">
        <v>173</v>
      </c>
      <c r="B36" s="295" t="s">
        <v>174</v>
      </c>
      <c r="C36" s="125">
        <v>71.050244875748234</v>
      </c>
      <c r="D36" s="143">
        <v>11751</v>
      </c>
      <c r="E36" s="144">
        <v>10874</v>
      </c>
      <c r="F36" s="144">
        <v>16300</v>
      </c>
      <c r="G36" s="144">
        <v>10246</v>
      </c>
      <c r="H36" s="145">
        <v>13102</v>
      </c>
      <c r="I36" s="143">
        <v>-1351</v>
      </c>
      <c r="J36" s="146">
        <v>-10.311402839261181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16539</v>
      </c>
      <c r="F11" s="264">
        <v>16103</v>
      </c>
      <c r="G11" s="264">
        <v>22971</v>
      </c>
      <c r="H11" s="264">
        <v>14549</v>
      </c>
      <c r="I11" s="265">
        <v>18472</v>
      </c>
      <c r="J11" s="263">
        <v>-1933</v>
      </c>
      <c r="K11" s="266">
        <v>-10.464486790818537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30.074369671685108</v>
      </c>
      <c r="E13" s="115">
        <v>4974</v>
      </c>
      <c r="F13" s="114">
        <v>4328</v>
      </c>
      <c r="G13" s="114">
        <v>6186</v>
      </c>
      <c r="H13" s="114">
        <v>4695</v>
      </c>
      <c r="I13" s="140">
        <v>5186</v>
      </c>
      <c r="J13" s="115">
        <v>-212</v>
      </c>
      <c r="K13" s="116">
        <v>-4.0879290397223293</v>
      </c>
    </row>
    <row r="14" spans="1:15" ht="15.95" customHeight="1" x14ac:dyDescent="0.2">
      <c r="A14" s="306" t="s">
        <v>230</v>
      </c>
      <c r="B14" s="307"/>
      <c r="C14" s="308"/>
      <c r="D14" s="113">
        <v>50.009069472156717</v>
      </c>
      <c r="E14" s="115">
        <v>8271</v>
      </c>
      <c r="F14" s="114">
        <v>7798</v>
      </c>
      <c r="G14" s="114">
        <v>12789</v>
      </c>
      <c r="H14" s="114">
        <v>6817</v>
      </c>
      <c r="I14" s="140">
        <v>9114</v>
      </c>
      <c r="J14" s="115">
        <v>-843</v>
      </c>
      <c r="K14" s="116">
        <v>-9.2495062541145483</v>
      </c>
    </row>
    <row r="15" spans="1:15" ht="15.95" customHeight="1" x14ac:dyDescent="0.2">
      <c r="A15" s="306" t="s">
        <v>231</v>
      </c>
      <c r="B15" s="307"/>
      <c r="C15" s="308"/>
      <c r="D15" s="113">
        <v>9.692242578148619</v>
      </c>
      <c r="E15" s="115">
        <v>1603</v>
      </c>
      <c r="F15" s="114">
        <v>2107</v>
      </c>
      <c r="G15" s="114">
        <v>1977</v>
      </c>
      <c r="H15" s="114">
        <v>1416</v>
      </c>
      <c r="I15" s="140">
        <v>1816</v>
      </c>
      <c r="J15" s="115">
        <v>-213</v>
      </c>
      <c r="K15" s="116">
        <v>-11.729074889867841</v>
      </c>
    </row>
    <row r="16" spans="1:15" ht="15.95" customHeight="1" x14ac:dyDescent="0.2">
      <c r="A16" s="306" t="s">
        <v>232</v>
      </c>
      <c r="B16" s="307"/>
      <c r="C16" s="308"/>
      <c r="D16" s="113">
        <v>10.115484612128908</v>
      </c>
      <c r="E16" s="115">
        <v>1673</v>
      </c>
      <c r="F16" s="114">
        <v>1840</v>
      </c>
      <c r="G16" s="114">
        <v>1928</v>
      </c>
      <c r="H16" s="114">
        <v>1602</v>
      </c>
      <c r="I16" s="140">
        <v>2329</v>
      </c>
      <c r="J16" s="115">
        <v>-656</v>
      </c>
      <c r="K16" s="116">
        <v>-28.166595105195363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1.2636797871697201</v>
      </c>
      <c r="E18" s="115">
        <v>209</v>
      </c>
      <c r="F18" s="114">
        <v>213</v>
      </c>
      <c r="G18" s="114">
        <v>332</v>
      </c>
      <c r="H18" s="114">
        <v>230</v>
      </c>
      <c r="I18" s="140">
        <v>204</v>
      </c>
      <c r="J18" s="115">
        <v>5</v>
      </c>
      <c r="K18" s="116">
        <v>2.4509803921568629</v>
      </c>
    </row>
    <row r="19" spans="1:11" ht="14.1" customHeight="1" x14ac:dyDescent="0.2">
      <c r="A19" s="306" t="s">
        <v>235</v>
      </c>
      <c r="B19" s="307" t="s">
        <v>236</v>
      </c>
      <c r="C19" s="308"/>
      <c r="D19" s="113">
        <v>1.1004292883487514</v>
      </c>
      <c r="E19" s="115">
        <v>182</v>
      </c>
      <c r="F19" s="114">
        <v>183</v>
      </c>
      <c r="G19" s="114">
        <v>271</v>
      </c>
      <c r="H19" s="114">
        <v>196</v>
      </c>
      <c r="I19" s="140">
        <v>155</v>
      </c>
      <c r="J19" s="115">
        <v>27</v>
      </c>
      <c r="K19" s="116">
        <v>17.419354838709676</v>
      </c>
    </row>
    <row r="20" spans="1:11" ht="14.1" customHeight="1" x14ac:dyDescent="0.2">
      <c r="A20" s="306">
        <v>12</v>
      </c>
      <c r="B20" s="307" t="s">
        <v>237</v>
      </c>
      <c r="C20" s="308"/>
      <c r="D20" s="113">
        <v>1.3846060825926598</v>
      </c>
      <c r="E20" s="115">
        <v>229</v>
      </c>
      <c r="F20" s="114">
        <v>58</v>
      </c>
      <c r="G20" s="114">
        <v>173</v>
      </c>
      <c r="H20" s="114">
        <v>146</v>
      </c>
      <c r="I20" s="140">
        <v>220</v>
      </c>
      <c r="J20" s="115">
        <v>9</v>
      </c>
      <c r="K20" s="116">
        <v>4.0909090909090908</v>
      </c>
    </row>
    <row r="21" spans="1:11" ht="14.1" customHeight="1" x14ac:dyDescent="0.2">
      <c r="A21" s="306">
        <v>21</v>
      </c>
      <c r="B21" s="307" t="s">
        <v>238</v>
      </c>
      <c r="C21" s="308"/>
      <c r="D21" s="113">
        <v>0.30836205332849626</v>
      </c>
      <c r="E21" s="115">
        <v>51</v>
      </c>
      <c r="F21" s="114">
        <v>9</v>
      </c>
      <c r="G21" s="114">
        <v>60</v>
      </c>
      <c r="H21" s="114">
        <v>41</v>
      </c>
      <c r="I21" s="140">
        <v>65</v>
      </c>
      <c r="J21" s="115">
        <v>-14</v>
      </c>
      <c r="K21" s="116">
        <v>-21.53846153846154</v>
      </c>
    </row>
    <row r="22" spans="1:11" ht="14.1" customHeight="1" x14ac:dyDescent="0.2">
      <c r="A22" s="306">
        <v>22</v>
      </c>
      <c r="B22" s="307" t="s">
        <v>239</v>
      </c>
      <c r="C22" s="308"/>
      <c r="D22" s="113">
        <v>1.8683112642844186</v>
      </c>
      <c r="E22" s="115">
        <v>309</v>
      </c>
      <c r="F22" s="114">
        <v>233</v>
      </c>
      <c r="G22" s="114">
        <v>454</v>
      </c>
      <c r="H22" s="114">
        <v>328</v>
      </c>
      <c r="I22" s="140">
        <v>336</v>
      </c>
      <c r="J22" s="115">
        <v>-27</v>
      </c>
      <c r="K22" s="116">
        <v>-8.0357142857142865</v>
      </c>
    </row>
    <row r="23" spans="1:11" ht="14.1" customHeight="1" x14ac:dyDescent="0.2">
      <c r="A23" s="306">
        <v>23</v>
      </c>
      <c r="B23" s="307" t="s">
        <v>240</v>
      </c>
      <c r="C23" s="308"/>
      <c r="D23" s="113">
        <v>0.53207569986093473</v>
      </c>
      <c r="E23" s="115">
        <v>88</v>
      </c>
      <c r="F23" s="114">
        <v>70</v>
      </c>
      <c r="G23" s="114">
        <v>167</v>
      </c>
      <c r="H23" s="114">
        <v>125</v>
      </c>
      <c r="I23" s="140">
        <v>82</v>
      </c>
      <c r="J23" s="115">
        <v>6</v>
      </c>
      <c r="K23" s="116">
        <v>7.3170731707317076</v>
      </c>
    </row>
    <row r="24" spans="1:11" ht="14.1" customHeight="1" x14ac:dyDescent="0.2">
      <c r="A24" s="306">
        <v>24</v>
      </c>
      <c r="B24" s="307" t="s">
        <v>241</v>
      </c>
      <c r="C24" s="308"/>
      <c r="D24" s="113">
        <v>6.8081504323115061</v>
      </c>
      <c r="E24" s="115">
        <v>1126</v>
      </c>
      <c r="F24" s="114">
        <v>929</v>
      </c>
      <c r="G24" s="114">
        <v>1392</v>
      </c>
      <c r="H24" s="114">
        <v>972</v>
      </c>
      <c r="I24" s="140">
        <v>1456</v>
      </c>
      <c r="J24" s="115">
        <v>-330</v>
      </c>
      <c r="K24" s="116">
        <v>-22.664835164835164</v>
      </c>
    </row>
    <row r="25" spans="1:11" ht="14.1" customHeight="1" x14ac:dyDescent="0.2">
      <c r="A25" s="306">
        <v>25</v>
      </c>
      <c r="B25" s="307" t="s">
        <v>242</v>
      </c>
      <c r="C25" s="308"/>
      <c r="D25" s="113">
        <v>6.2035189551968077</v>
      </c>
      <c r="E25" s="115">
        <v>1026</v>
      </c>
      <c r="F25" s="114">
        <v>924</v>
      </c>
      <c r="G25" s="114">
        <v>1241</v>
      </c>
      <c r="H25" s="114">
        <v>773</v>
      </c>
      <c r="I25" s="140">
        <v>1268</v>
      </c>
      <c r="J25" s="115">
        <v>-242</v>
      </c>
      <c r="K25" s="116">
        <v>-19.085173501577287</v>
      </c>
    </row>
    <row r="26" spans="1:11" ht="14.1" customHeight="1" x14ac:dyDescent="0.2">
      <c r="A26" s="306">
        <v>26</v>
      </c>
      <c r="B26" s="307" t="s">
        <v>243</v>
      </c>
      <c r="C26" s="308"/>
      <c r="D26" s="113">
        <v>3.0715279037426688</v>
      </c>
      <c r="E26" s="115">
        <v>508</v>
      </c>
      <c r="F26" s="114">
        <v>417</v>
      </c>
      <c r="G26" s="114">
        <v>819</v>
      </c>
      <c r="H26" s="114">
        <v>404</v>
      </c>
      <c r="I26" s="140">
        <v>615</v>
      </c>
      <c r="J26" s="115">
        <v>-107</v>
      </c>
      <c r="K26" s="116">
        <v>-17.398373983739837</v>
      </c>
    </row>
    <row r="27" spans="1:11" ht="14.1" customHeight="1" x14ac:dyDescent="0.2">
      <c r="A27" s="306">
        <v>27</v>
      </c>
      <c r="B27" s="307" t="s">
        <v>244</v>
      </c>
      <c r="C27" s="308"/>
      <c r="D27" s="113">
        <v>2.7208416470161438</v>
      </c>
      <c r="E27" s="115">
        <v>450</v>
      </c>
      <c r="F27" s="114">
        <v>896</v>
      </c>
      <c r="G27" s="114">
        <v>508</v>
      </c>
      <c r="H27" s="114">
        <v>424</v>
      </c>
      <c r="I27" s="140">
        <v>1065</v>
      </c>
      <c r="J27" s="115">
        <v>-615</v>
      </c>
      <c r="K27" s="116">
        <v>-57.74647887323944</v>
      </c>
    </row>
    <row r="28" spans="1:11" ht="14.1" customHeight="1" x14ac:dyDescent="0.2">
      <c r="A28" s="306">
        <v>28</v>
      </c>
      <c r="B28" s="307" t="s">
        <v>245</v>
      </c>
      <c r="C28" s="308"/>
      <c r="D28" s="113">
        <v>0.45951992260717095</v>
      </c>
      <c r="E28" s="115">
        <v>76</v>
      </c>
      <c r="F28" s="114">
        <v>63</v>
      </c>
      <c r="G28" s="114">
        <v>65</v>
      </c>
      <c r="H28" s="114">
        <v>68</v>
      </c>
      <c r="I28" s="140">
        <v>53</v>
      </c>
      <c r="J28" s="115">
        <v>23</v>
      </c>
      <c r="K28" s="116">
        <v>43.39622641509434</v>
      </c>
    </row>
    <row r="29" spans="1:11" ht="14.1" customHeight="1" x14ac:dyDescent="0.2">
      <c r="A29" s="306">
        <v>29</v>
      </c>
      <c r="B29" s="307" t="s">
        <v>246</v>
      </c>
      <c r="C29" s="308"/>
      <c r="D29" s="113">
        <v>3.7124372694842496</v>
      </c>
      <c r="E29" s="115">
        <v>614</v>
      </c>
      <c r="F29" s="114">
        <v>635</v>
      </c>
      <c r="G29" s="114">
        <v>840</v>
      </c>
      <c r="H29" s="114">
        <v>595</v>
      </c>
      <c r="I29" s="140">
        <v>580</v>
      </c>
      <c r="J29" s="115">
        <v>34</v>
      </c>
      <c r="K29" s="116">
        <v>5.8620689655172411</v>
      </c>
    </row>
    <row r="30" spans="1:11" ht="14.1" customHeight="1" x14ac:dyDescent="0.2">
      <c r="A30" s="306" t="s">
        <v>247</v>
      </c>
      <c r="B30" s="307" t="s">
        <v>248</v>
      </c>
      <c r="C30" s="308"/>
      <c r="D30" s="113">
        <v>1.5418102666424813</v>
      </c>
      <c r="E30" s="115">
        <v>255</v>
      </c>
      <c r="F30" s="114">
        <v>262</v>
      </c>
      <c r="G30" s="114">
        <v>354</v>
      </c>
      <c r="H30" s="114">
        <v>255</v>
      </c>
      <c r="I30" s="140" t="s">
        <v>514</v>
      </c>
      <c r="J30" s="115" t="s">
        <v>514</v>
      </c>
      <c r="K30" s="116" t="s">
        <v>514</v>
      </c>
    </row>
    <row r="31" spans="1:11" ht="14.1" customHeight="1" x14ac:dyDescent="0.2">
      <c r="A31" s="306" t="s">
        <v>249</v>
      </c>
      <c r="B31" s="307" t="s">
        <v>250</v>
      </c>
      <c r="C31" s="308"/>
      <c r="D31" s="113">
        <v>2.1706270028417678</v>
      </c>
      <c r="E31" s="115">
        <v>359</v>
      </c>
      <c r="F31" s="114">
        <v>370</v>
      </c>
      <c r="G31" s="114">
        <v>475</v>
      </c>
      <c r="H31" s="114">
        <v>333</v>
      </c>
      <c r="I31" s="140">
        <v>373</v>
      </c>
      <c r="J31" s="115">
        <v>-14</v>
      </c>
      <c r="K31" s="116">
        <v>-3.7533512064343162</v>
      </c>
    </row>
    <row r="32" spans="1:11" ht="14.1" customHeight="1" x14ac:dyDescent="0.2">
      <c r="A32" s="306">
        <v>31</v>
      </c>
      <c r="B32" s="307" t="s">
        <v>251</v>
      </c>
      <c r="C32" s="308"/>
      <c r="D32" s="113">
        <v>0.7436967168510793</v>
      </c>
      <c r="E32" s="115">
        <v>123</v>
      </c>
      <c r="F32" s="114">
        <v>91</v>
      </c>
      <c r="G32" s="114">
        <v>133</v>
      </c>
      <c r="H32" s="114">
        <v>80</v>
      </c>
      <c r="I32" s="140">
        <v>94</v>
      </c>
      <c r="J32" s="115">
        <v>29</v>
      </c>
      <c r="K32" s="116">
        <v>30.851063829787233</v>
      </c>
    </row>
    <row r="33" spans="1:11" ht="14.1" customHeight="1" x14ac:dyDescent="0.2">
      <c r="A33" s="306">
        <v>32</v>
      </c>
      <c r="B33" s="307" t="s">
        <v>252</v>
      </c>
      <c r="C33" s="308"/>
      <c r="D33" s="113">
        <v>2.569683777737469</v>
      </c>
      <c r="E33" s="115">
        <v>425</v>
      </c>
      <c r="F33" s="114">
        <v>319</v>
      </c>
      <c r="G33" s="114">
        <v>619</v>
      </c>
      <c r="H33" s="114">
        <v>423</v>
      </c>
      <c r="I33" s="140">
        <v>447</v>
      </c>
      <c r="J33" s="115">
        <v>-22</v>
      </c>
      <c r="K33" s="116">
        <v>-4.9217002237136462</v>
      </c>
    </row>
    <row r="34" spans="1:11" ht="14.1" customHeight="1" x14ac:dyDescent="0.2">
      <c r="A34" s="306">
        <v>33</v>
      </c>
      <c r="B34" s="307" t="s">
        <v>253</v>
      </c>
      <c r="C34" s="308"/>
      <c r="D34" s="113">
        <v>1.1850776951448092</v>
      </c>
      <c r="E34" s="115">
        <v>196</v>
      </c>
      <c r="F34" s="114">
        <v>126</v>
      </c>
      <c r="G34" s="114">
        <v>409</v>
      </c>
      <c r="H34" s="114">
        <v>243</v>
      </c>
      <c r="I34" s="140">
        <v>235</v>
      </c>
      <c r="J34" s="115">
        <v>-39</v>
      </c>
      <c r="K34" s="116">
        <v>-16.595744680851062</v>
      </c>
    </row>
    <row r="35" spans="1:11" ht="14.1" customHeight="1" x14ac:dyDescent="0.2">
      <c r="A35" s="306">
        <v>34</v>
      </c>
      <c r="B35" s="307" t="s">
        <v>254</v>
      </c>
      <c r="C35" s="308"/>
      <c r="D35" s="113">
        <v>1.6022734143539512</v>
      </c>
      <c r="E35" s="115">
        <v>265</v>
      </c>
      <c r="F35" s="114">
        <v>171</v>
      </c>
      <c r="G35" s="114">
        <v>369</v>
      </c>
      <c r="H35" s="114">
        <v>200</v>
      </c>
      <c r="I35" s="140">
        <v>270</v>
      </c>
      <c r="J35" s="115">
        <v>-5</v>
      </c>
      <c r="K35" s="116">
        <v>-1.8518518518518519</v>
      </c>
    </row>
    <row r="36" spans="1:11" ht="14.1" customHeight="1" x14ac:dyDescent="0.2">
      <c r="A36" s="306">
        <v>41</v>
      </c>
      <c r="B36" s="307" t="s">
        <v>255</v>
      </c>
      <c r="C36" s="308"/>
      <c r="D36" s="113">
        <v>0.8102061793336961</v>
      </c>
      <c r="E36" s="115">
        <v>134</v>
      </c>
      <c r="F36" s="114">
        <v>99</v>
      </c>
      <c r="G36" s="114">
        <v>174</v>
      </c>
      <c r="H36" s="114">
        <v>97</v>
      </c>
      <c r="I36" s="140">
        <v>105</v>
      </c>
      <c r="J36" s="115">
        <v>29</v>
      </c>
      <c r="K36" s="116">
        <v>27.61904761904762</v>
      </c>
    </row>
    <row r="37" spans="1:11" ht="14.1" customHeight="1" x14ac:dyDescent="0.2">
      <c r="A37" s="306">
        <v>42</v>
      </c>
      <c r="B37" s="307" t="s">
        <v>256</v>
      </c>
      <c r="C37" s="308"/>
      <c r="D37" s="113">
        <v>9.0694721567204789E-2</v>
      </c>
      <c r="E37" s="115">
        <v>15</v>
      </c>
      <c r="F37" s="114">
        <v>12</v>
      </c>
      <c r="G37" s="114">
        <v>18</v>
      </c>
      <c r="H37" s="114">
        <v>6</v>
      </c>
      <c r="I37" s="140" t="s">
        <v>514</v>
      </c>
      <c r="J37" s="115" t="s">
        <v>514</v>
      </c>
      <c r="K37" s="116" t="s">
        <v>514</v>
      </c>
    </row>
    <row r="38" spans="1:11" ht="14.1" customHeight="1" x14ac:dyDescent="0.2">
      <c r="A38" s="306">
        <v>43</v>
      </c>
      <c r="B38" s="307" t="s">
        <v>257</v>
      </c>
      <c r="C38" s="308"/>
      <c r="D38" s="113">
        <v>1.9771449301650643</v>
      </c>
      <c r="E38" s="115">
        <v>327</v>
      </c>
      <c r="F38" s="114">
        <v>436</v>
      </c>
      <c r="G38" s="114">
        <v>944</v>
      </c>
      <c r="H38" s="114">
        <v>374</v>
      </c>
      <c r="I38" s="140">
        <v>401</v>
      </c>
      <c r="J38" s="115">
        <v>-74</v>
      </c>
      <c r="K38" s="116">
        <v>-18.453865336658353</v>
      </c>
    </row>
    <row r="39" spans="1:11" ht="14.1" customHeight="1" x14ac:dyDescent="0.2">
      <c r="A39" s="306">
        <v>51</v>
      </c>
      <c r="B39" s="307" t="s">
        <v>258</v>
      </c>
      <c r="C39" s="308"/>
      <c r="D39" s="113">
        <v>10.266642481407581</v>
      </c>
      <c r="E39" s="115">
        <v>1698</v>
      </c>
      <c r="F39" s="114">
        <v>1613</v>
      </c>
      <c r="G39" s="114">
        <v>2154</v>
      </c>
      <c r="H39" s="114">
        <v>1561</v>
      </c>
      <c r="I39" s="140">
        <v>1865</v>
      </c>
      <c r="J39" s="115">
        <v>-167</v>
      </c>
      <c r="K39" s="116">
        <v>-8.9544235924932973</v>
      </c>
    </row>
    <row r="40" spans="1:11" ht="14.1" customHeight="1" x14ac:dyDescent="0.2">
      <c r="A40" s="306" t="s">
        <v>259</v>
      </c>
      <c r="B40" s="307" t="s">
        <v>260</v>
      </c>
      <c r="C40" s="308"/>
      <c r="D40" s="113">
        <v>9.662011004292884</v>
      </c>
      <c r="E40" s="115">
        <v>1598</v>
      </c>
      <c r="F40" s="114">
        <v>1516</v>
      </c>
      <c r="G40" s="114">
        <v>1969</v>
      </c>
      <c r="H40" s="114">
        <v>1474</v>
      </c>
      <c r="I40" s="140">
        <v>1718</v>
      </c>
      <c r="J40" s="115">
        <v>-120</v>
      </c>
      <c r="K40" s="116">
        <v>-6.9848661233993017</v>
      </c>
    </row>
    <row r="41" spans="1:11" ht="14.1" customHeight="1" x14ac:dyDescent="0.2">
      <c r="A41" s="306"/>
      <c r="B41" s="307" t="s">
        <v>261</v>
      </c>
      <c r="C41" s="308"/>
      <c r="D41" s="113">
        <v>9.1057500453473601</v>
      </c>
      <c r="E41" s="115">
        <v>1506</v>
      </c>
      <c r="F41" s="114">
        <v>1381</v>
      </c>
      <c r="G41" s="114">
        <v>1824</v>
      </c>
      <c r="H41" s="114">
        <v>1360</v>
      </c>
      <c r="I41" s="140">
        <v>1575</v>
      </c>
      <c r="J41" s="115">
        <v>-69</v>
      </c>
      <c r="K41" s="116">
        <v>-4.3809523809523814</v>
      </c>
    </row>
    <row r="42" spans="1:11" ht="14.1" customHeight="1" x14ac:dyDescent="0.2">
      <c r="A42" s="306">
        <v>52</v>
      </c>
      <c r="B42" s="307" t="s">
        <v>262</v>
      </c>
      <c r="C42" s="308"/>
      <c r="D42" s="113">
        <v>5.6049337928532559</v>
      </c>
      <c r="E42" s="115">
        <v>927</v>
      </c>
      <c r="F42" s="114">
        <v>676</v>
      </c>
      <c r="G42" s="114">
        <v>863</v>
      </c>
      <c r="H42" s="114">
        <v>832</v>
      </c>
      <c r="I42" s="140">
        <v>1090</v>
      </c>
      <c r="J42" s="115">
        <v>-163</v>
      </c>
      <c r="K42" s="116">
        <v>-14.954128440366972</v>
      </c>
    </row>
    <row r="43" spans="1:11" ht="14.1" customHeight="1" x14ac:dyDescent="0.2">
      <c r="A43" s="306" t="s">
        <v>263</v>
      </c>
      <c r="B43" s="307" t="s">
        <v>264</v>
      </c>
      <c r="C43" s="308"/>
      <c r="D43" s="113">
        <v>4.2384666545740375</v>
      </c>
      <c r="E43" s="115">
        <v>701</v>
      </c>
      <c r="F43" s="114">
        <v>565</v>
      </c>
      <c r="G43" s="114">
        <v>709</v>
      </c>
      <c r="H43" s="114">
        <v>645</v>
      </c>
      <c r="I43" s="140">
        <v>858</v>
      </c>
      <c r="J43" s="115">
        <v>-157</v>
      </c>
      <c r="K43" s="116">
        <v>-18.298368298368299</v>
      </c>
    </row>
    <row r="44" spans="1:11" ht="14.1" customHeight="1" x14ac:dyDescent="0.2">
      <c r="A44" s="306">
        <v>53</v>
      </c>
      <c r="B44" s="307" t="s">
        <v>265</v>
      </c>
      <c r="C44" s="308"/>
      <c r="D44" s="113">
        <v>0.70137251345305041</v>
      </c>
      <c r="E44" s="115">
        <v>116</v>
      </c>
      <c r="F44" s="114">
        <v>108</v>
      </c>
      <c r="G44" s="114">
        <v>137</v>
      </c>
      <c r="H44" s="114">
        <v>109</v>
      </c>
      <c r="I44" s="140">
        <v>129</v>
      </c>
      <c r="J44" s="115">
        <v>-13</v>
      </c>
      <c r="K44" s="116">
        <v>-10.077519379844961</v>
      </c>
    </row>
    <row r="45" spans="1:11" ht="14.1" customHeight="1" x14ac:dyDescent="0.2">
      <c r="A45" s="306" t="s">
        <v>266</v>
      </c>
      <c r="B45" s="307" t="s">
        <v>267</v>
      </c>
      <c r="C45" s="308"/>
      <c r="D45" s="113">
        <v>0.61067779188584559</v>
      </c>
      <c r="E45" s="115">
        <v>101</v>
      </c>
      <c r="F45" s="114">
        <v>103</v>
      </c>
      <c r="G45" s="114">
        <v>129</v>
      </c>
      <c r="H45" s="114">
        <v>97</v>
      </c>
      <c r="I45" s="140">
        <v>116</v>
      </c>
      <c r="J45" s="115">
        <v>-15</v>
      </c>
      <c r="K45" s="116">
        <v>-12.931034482758621</v>
      </c>
    </row>
    <row r="46" spans="1:11" ht="14.1" customHeight="1" x14ac:dyDescent="0.2">
      <c r="A46" s="306">
        <v>54</v>
      </c>
      <c r="B46" s="307" t="s">
        <v>268</v>
      </c>
      <c r="C46" s="308"/>
      <c r="D46" s="113">
        <v>3.7124372694842496</v>
      </c>
      <c r="E46" s="115">
        <v>614</v>
      </c>
      <c r="F46" s="114">
        <v>623</v>
      </c>
      <c r="G46" s="114">
        <v>856</v>
      </c>
      <c r="H46" s="114">
        <v>652</v>
      </c>
      <c r="I46" s="140">
        <v>567</v>
      </c>
      <c r="J46" s="115">
        <v>47</v>
      </c>
      <c r="K46" s="116">
        <v>8.2892416225749557</v>
      </c>
    </row>
    <row r="47" spans="1:11" ht="14.1" customHeight="1" x14ac:dyDescent="0.2">
      <c r="A47" s="306">
        <v>61</v>
      </c>
      <c r="B47" s="307" t="s">
        <v>269</v>
      </c>
      <c r="C47" s="308"/>
      <c r="D47" s="113">
        <v>2.225043835782091</v>
      </c>
      <c r="E47" s="115">
        <v>368</v>
      </c>
      <c r="F47" s="114">
        <v>334</v>
      </c>
      <c r="G47" s="114">
        <v>493</v>
      </c>
      <c r="H47" s="114">
        <v>381</v>
      </c>
      <c r="I47" s="140">
        <v>471</v>
      </c>
      <c r="J47" s="115">
        <v>-103</v>
      </c>
      <c r="K47" s="116">
        <v>-21.868365180467091</v>
      </c>
    </row>
    <row r="48" spans="1:11" ht="14.1" customHeight="1" x14ac:dyDescent="0.2">
      <c r="A48" s="306">
        <v>62</v>
      </c>
      <c r="B48" s="307" t="s">
        <v>270</v>
      </c>
      <c r="C48" s="308"/>
      <c r="D48" s="113">
        <v>6.1853800108833665</v>
      </c>
      <c r="E48" s="115">
        <v>1023</v>
      </c>
      <c r="F48" s="114">
        <v>1147</v>
      </c>
      <c r="G48" s="114">
        <v>1429</v>
      </c>
      <c r="H48" s="114">
        <v>870</v>
      </c>
      <c r="I48" s="140">
        <v>933</v>
      </c>
      <c r="J48" s="115">
        <v>90</v>
      </c>
      <c r="K48" s="116">
        <v>9.6463022508038581</v>
      </c>
    </row>
    <row r="49" spans="1:11" ht="14.1" customHeight="1" x14ac:dyDescent="0.2">
      <c r="A49" s="306">
        <v>63</v>
      </c>
      <c r="B49" s="307" t="s">
        <v>271</v>
      </c>
      <c r="C49" s="308"/>
      <c r="D49" s="113">
        <v>3.8031319910514543</v>
      </c>
      <c r="E49" s="115">
        <v>629</v>
      </c>
      <c r="F49" s="114">
        <v>625</v>
      </c>
      <c r="G49" s="114">
        <v>857</v>
      </c>
      <c r="H49" s="114">
        <v>606</v>
      </c>
      <c r="I49" s="140">
        <v>593</v>
      </c>
      <c r="J49" s="115">
        <v>36</v>
      </c>
      <c r="K49" s="116">
        <v>6.0708263069139967</v>
      </c>
    </row>
    <row r="50" spans="1:11" ht="14.1" customHeight="1" x14ac:dyDescent="0.2">
      <c r="A50" s="306" t="s">
        <v>272</v>
      </c>
      <c r="B50" s="307" t="s">
        <v>273</v>
      </c>
      <c r="C50" s="308"/>
      <c r="D50" s="113">
        <v>0.60463147711469856</v>
      </c>
      <c r="E50" s="115">
        <v>100</v>
      </c>
      <c r="F50" s="114">
        <v>93</v>
      </c>
      <c r="G50" s="114">
        <v>180</v>
      </c>
      <c r="H50" s="114">
        <v>114</v>
      </c>
      <c r="I50" s="140">
        <v>103</v>
      </c>
      <c r="J50" s="115">
        <v>-3</v>
      </c>
      <c r="K50" s="116">
        <v>-2.912621359223301</v>
      </c>
    </row>
    <row r="51" spans="1:11" ht="14.1" customHeight="1" x14ac:dyDescent="0.2">
      <c r="A51" s="306" t="s">
        <v>274</v>
      </c>
      <c r="B51" s="307" t="s">
        <v>275</v>
      </c>
      <c r="C51" s="308"/>
      <c r="D51" s="113">
        <v>2.8659532015236713</v>
      </c>
      <c r="E51" s="115">
        <v>474</v>
      </c>
      <c r="F51" s="114">
        <v>481</v>
      </c>
      <c r="G51" s="114">
        <v>601</v>
      </c>
      <c r="H51" s="114">
        <v>438</v>
      </c>
      <c r="I51" s="140">
        <v>444</v>
      </c>
      <c r="J51" s="115">
        <v>30</v>
      </c>
      <c r="K51" s="116">
        <v>6.756756756756757</v>
      </c>
    </row>
    <row r="52" spans="1:11" ht="14.1" customHeight="1" x14ac:dyDescent="0.2">
      <c r="A52" s="306">
        <v>71</v>
      </c>
      <c r="B52" s="307" t="s">
        <v>276</v>
      </c>
      <c r="C52" s="308"/>
      <c r="D52" s="113">
        <v>9.2206300259991529</v>
      </c>
      <c r="E52" s="115">
        <v>1525</v>
      </c>
      <c r="F52" s="114">
        <v>1655</v>
      </c>
      <c r="G52" s="114">
        <v>1939</v>
      </c>
      <c r="H52" s="114">
        <v>1173</v>
      </c>
      <c r="I52" s="140">
        <v>1600</v>
      </c>
      <c r="J52" s="115">
        <v>-75</v>
      </c>
      <c r="K52" s="116">
        <v>-4.6875</v>
      </c>
    </row>
    <row r="53" spans="1:11" ht="14.1" customHeight="1" x14ac:dyDescent="0.2">
      <c r="A53" s="306" t="s">
        <v>277</v>
      </c>
      <c r="B53" s="307" t="s">
        <v>278</v>
      </c>
      <c r="C53" s="308"/>
      <c r="D53" s="113">
        <v>3.2710562911905194</v>
      </c>
      <c r="E53" s="115">
        <v>541</v>
      </c>
      <c r="F53" s="114">
        <v>763</v>
      </c>
      <c r="G53" s="114">
        <v>771</v>
      </c>
      <c r="H53" s="114">
        <v>422</v>
      </c>
      <c r="I53" s="140">
        <v>550</v>
      </c>
      <c r="J53" s="115">
        <v>-9</v>
      </c>
      <c r="K53" s="116">
        <v>-1.6363636363636365</v>
      </c>
    </row>
    <row r="54" spans="1:11" ht="14.1" customHeight="1" x14ac:dyDescent="0.2">
      <c r="A54" s="306" t="s">
        <v>279</v>
      </c>
      <c r="B54" s="307" t="s">
        <v>280</v>
      </c>
      <c r="C54" s="308"/>
      <c r="D54" s="113">
        <v>4.9096075941713524</v>
      </c>
      <c r="E54" s="115">
        <v>812</v>
      </c>
      <c r="F54" s="114">
        <v>741</v>
      </c>
      <c r="G54" s="114">
        <v>996</v>
      </c>
      <c r="H54" s="114">
        <v>619</v>
      </c>
      <c r="I54" s="140">
        <v>868</v>
      </c>
      <c r="J54" s="115">
        <v>-56</v>
      </c>
      <c r="K54" s="116">
        <v>-6.4516129032258061</v>
      </c>
    </row>
    <row r="55" spans="1:11" ht="14.1" customHeight="1" x14ac:dyDescent="0.2">
      <c r="A55" s="306">
        <v>72</v>
      </c>
      <c r="B55" s="307" t="s">
        <v>281</v>
      </c>
      <c r="C55" s="308"/>
      <c r="D55" s="113">
        <v>2.2371364653243848</v>
      </c>
      <c r="E55" s="115">
        <v>370</v>
      </c>
      <c r="F55" s="114">
        <v>266</v>
      </c>
      <c r="G55" s="114">
        <v>458</v>
      </c>
      <c r="H55" s="114">
        <v>238</v>
      </c>
      <c r="I55" s="140">
        <v>313</v>
      </c>
      <c r="J55" s="115">
        <v>57</v>
      </c>
      <c r="K55" s="116">
        <v>18.210862619808307</v>
      </c>
    </row>
    <row r="56" spans="1:11" ht="14.1" customHeight="1" x14ac:dyDescent="0.2">
      <c r="A56" s="306" t="s">
        <v>282</v>
      </c>
      <c r="B56" s="307" t="s">
        <v>283</v>
      </c>
      <c r="C56" s="308"/>
      <c r="D56" s="113">
        <v>1.0641513997218695</v>
      </c>
      <c r="E56" s="115">
        <v>176</v>
      </c>
      <c r="F56" s="114">
        <v>95</v>
      </c>
      <c r="G56" s="114">
        <v>218</v>
      </c>
      <c r="H56" s="114">
        <v>79</v>
      </c>
      <c r="I56" s="140">
        <v>146</v>
      </c>
      <c r="J56" s="115">
        <v>30</v>
      </c>
      <c r="K56" s="116">
        <v>20.547945205479451</v>
      </c>
    </row>
    <row r="57" spans="1:11" ht="14.1" customHeight="1" x14ac:dyDescent="0.2">
      <c r="A57" s="306" t="s">
        <v>284</v>
      </c>
      <c r="B57" s="307" t="s">
        <v>285</v>
      </c>
      <c r="C57" s="308"/>
      <c r="D57" s="113">
        <v>0.88276195658745993</v>
      </c>
      <c r="E57" s="115">
        <v>146</v>
      </c>
      <c r="F57" s="114">
        <v>140</v>
      </c>
      <c r="G57" s="114">
        <v>137</v>
      </c>
      <c r="H57" s="114">
        <v>127</v>
      </c>
      <c r="I57" s="140">
        <v>125</v>
      </c>
      <c r="J57" s="115">
        <v>21</v>
      </c>
      <c r="K57" s="116">
        <v>16.8</v>
      </c>
    </row>
    <row r="58" spans="1:11" ht="14.1" customHeight="1" x14ac:dyDescent="0.2">
      <c r="A58" s="306">
        <v>73</v>
      </c>
      <c r="B58" s="307" t="s">
        <v>286</v>
      </c>
      <c r="C58" s="308"/>
      <c r="D58" s="113">
        <v>1.9287744119958885</v>
      </c>
      <c r="E58" s="115">
        <v>319</v>
      </c>
      <c r="F58" s="114">
        <v>280</v>
      </c>
      <c r="G58" s="114">
        <v>412</v>
      </c>
      <c r="H58" s="114">
        <v>238</v>
      </c>
      <c r="I58" s="140">
        <v>288</v>
      </c>
      <c r="J58" s="115">
        <v>31</v>
      </c>
      <c r="K58" s="116">
        <v>10.763888888888889</v>
      </c>
    </row>
    <row r="59" spans="1:11" ht="14.1" customHeight="1" x14ac:dyDescent="0.2">
      <c r="A59" s="306" t="s">
        <v>287</v>
      </c>
      <c r="B59" s="307" t="s">
        <v>288</v>
      </c>
      <c r="C59" s="308"/>
      <c r="D59" s="113">
        <v>1.3846060825926598</v>
      </c>
      <c r="E59" s="115">
        <v>229</v>
      </c>
      <c r="F59" s="114">
        <v>179</v>
      </c>
      <c r="G59" s="114">
        <v>322</v>
      </c>
      <c r="H59" s="114">
        <v>153</v>
      </c>
      <c r="I59" s="140">
        <v>218</v>
      </c>
      <c r="J59" s="115">
        <v>11</v>
      </c>
      <c r="K59" s="116">
        <v>5.0458715596330279</v>
      </c>
    </row>
    <row r="60" spans="1:11" ht="14.1" customHeight="1" x14ac:dyDescent="0.2">
      <c r="A60" s="306">
        <v>81</v>
      </c>
      <c r="B60" s="307" t="s">
        <v>289</v>
      </c>
      <c r="C60" s="308"/>
      <c r="D60" s="113">
        <v>7.7453292218392891</v>
      </c>
      <c r="E60" s="115">
        <v>1281</v>
      </c>
      <c r="F60" s="114">
        <v>1426</v>
      </c>
      <c r="G60" s="114">
        <v>1834</v>
      </c>
      <c r="H60" s="114">
        <v>1076</v>
      </c>
      <c r="I60" s="140">
        <v>1590</v>
      </c>
      <c r="J60" s="115">
        <v>-309</v>
      </c>
      <c r="K60" s="116">
        <v>-19.433962264150942</v>
      </c>
    </row>
    <row r="61" spans="1:11" ht="14.1" customHeight="1" x14ac:dyDescent="0.2">
      <c r="A61" s="306" t="s">
        <v>290</v>
      </c>
      <c r="B61" s="307" t="s">
        <v>291</v>
      </c>
      <c r="C61" s="308"/>
      <c r="D61" s="113">
        <v>2.0315617631053873</v>
      </c>
      <c r="E61" s="115">
        <v>336</v>
      </c>
      <c r="F61" s="114">
        <v>216</v>
      </c>
      <c r="G61" s="114">
        <v>634</v>
      </c>
      <c r="H61" s="114">
        <v>215</v>
      </c>
      <c r="I61" s="140">
        <v>446</v>
      </c>
      <c r="J61" s="115">
        <v>-110</v>
      </c>
      <c r="K61" s="116">
        <v>-24.663677130044842</v>
      </c>
    </row>
    <row r="62" spans="1:11" ht="14.1" customHeight="1" x14ac:dyDescent="0.2">
      <c r="A62" s="306" t="s">
        <v>292</v>
      </c>
      <c r="B62" s="307" t="s">
        <v>293</v>
      </c>
      <c r="C62" s="308"/>
      <c r="D62" s="113">
        <v>2.1464417437571801</v>
      </c>
      <c r="E62" s="115">
        <v>355</v>
      </c>
      <c r="F62" s="114">
        <v>710</v>
      </c>
      <c r="G62" s="114">
        <v>624</v>
      </c>
      <c r="H62" s="114">
        <v>330</v>
      </c>
      <c r="I62" s="140">
        <v>286</v>
      </c>
      <c r="J62" s="115">
        <v>69</v>
      </c>
      <c r="K62" s="116">
        <v>24.125874125874127</v>
      </c>
    </row>
    <row r="63" spans="1:11" ht="14.1" customHeight="1" x14ac:dyDescent="0.2">
      <c r="A63" s="306"/>
      <c r="B63" s="307" t="s">
        <v>294</v>
      </c>
      <c r="C63" s="308"/>
      <c r="D63" s="113">
        <v>1.8501723199709776</v>
      </c>
      <c r="E63" s="115">
        <v>306</v>
      </c>
      <c r="F63" s="114">
        <v>550</v>
      </c>
      <c r="G63" s="114">
        <v>560</v>
      </c>
      <c r="H63" s="114">
        <v>268</v>
      </c>
      <c r="I63" s="140">
        <v>243</v>
      </c>
      <c r="J63" s="115">
        <v>63</v>
      </c>
      <c r="K63" s="116">
        <v>25.925925925925927</v>
      </c>
    </row>
    <row r="64" spans="1:11" ht="14.1" customHeight="1" x14ac:dyDescent="0.2">
      <c r="A64" s="306" t="s">
        <v>295</v>
      </c>
      <c r="B64" s="307" t="s">
        <v>296</v>
      </c>
      <c r="C64" s="308"/>
      <c r="D64" s="113">
        <v>0.97950299292581167</v>
      </c>
      <c r="E64" s="115">
        <v>162</v>
      </c>
      <c r="F64" s="114">
        <v>117</v>
      </c>
      <c r="G64" s="114">
        <v>117</v>
      </c>
      <c r="H64" s="114">
        <v>155</v>
      </c>
      <c r="I64" s="140">
        <v>199</v>
      </c>
      <c r="J64" s="115">
        <v>-37</v>
      </c>
      <c r="K64" s="116">
        <v>-18.592964824120603</v>
      </c>
    </row>
    <row r="65" spans="1:11" ht="14.1" customHeight="1" x14ac:dyDescent="0.2">
      <c r="A65" s="306" t="s">
        <v>297</v>
      </c>
      <c r="B65" s="307" t="s">
        <v>298</v>
      </c>
      <c r="C65" s="308"/>
      <c r="D65" s="113">
        <v>0.48975149646290583</v>
      </c>
      <c r="E65" s="115">
        <v>81</v>
      </c>
      <c r="F65" s="114">
        <v>105</v>
      </c>
      <c r="G65" s="114">
        <v>63</v>
      </c>
      <c r="H65" s="114">
        <v>62</v>
      </c>
      <c r="I65" s="140">
        <v>197</v>
      </c>
      <c r="J65" s="115">
        <v>-116</v>
      </c>
      <c r="K65" s="116">
        <v>-58.883248730964468</v>
      </c>
    </row>
    <row r="66" spans="1:11" ht="14.1" customHeight="1" x14ac:dyDescent="0.2">
      <c r="A66" s="306">
        <v>82</v>
      </c>
      <c r="B66" s="307" t="s">
        <v>299</v>
      </c>
      <c r="C66" s="308"/>
      <c r="D66" s="113">
        <v>2.3036459278070018</v>
      </c>
      <c r="E66" s="115">
        <v>381</v>
      </c>
      <c r="F66" s="114">
        <v>376</v>
      </c>
      <c r="G66" s="114">
        <v>779</v>
      </c>
      <c r="H66" s="114">
        <v>293</v>
      </c>
      <c r="I66" s="140">
        <v>343</v>
      </c>
      <c r="J66" s="115">
        <v>38</v>
      </c>
      <c r="K66" s="116">
        <v>11.078717201166182</v>
      </c>
    </row>
    <row r="67" spans="1:11" ht="14.1" customHeight="1" x14ac:dyDescent="0.2">
      <c r="A67" s="306" t="s">
        <v>300</v>
      </c>
      <c r="B67" s="307" t="s">
        <v>301</v>
      </c>
      <c r="C67" s="308"/>
      <c r="D67" s="113">
        <v>1.1971703246871033</v>
      </c>
      <c r="E67" s="115">
        <v>198</v>
      </c>
      <c r="F67" s="114">
        <v>247</v>
      </c>
      <c r="G67" s="114">
        <v>493</v>
      </c>
      <c r="H67" s="114">
        <v>185</v>
      </c>
      <c r="I67" s="140">
        <v>193</v>
      </c>
      <c r="J67" s="115">
        <v>5</v>
      </c>
      <c r="K67" s="116">
        <v>2.5906735751295336</v>
      </c>
    </row>
    <row r="68" spans="1:11" ht="14.1" customHeight="1" x14ac:dyDescent="0.2">
      <c r="A68" s="306" t="s">
        <v>302</v>
      </c>
      <c r="B68" s="307" t="s">
        <v>303</v>
      </c>
      <c r="C68" s="308"/>
      <c r="D68" s="113">
        <v>0.64090936574158053</v>
      </c>
      <c r="E68" s="115">
        <v>106</v>
      </c>
      <c r="F68" s="114">
        <v>82</v>
      </c>
      <c r="G68" s="114">
        <v>160</v>
      </c>
      <c r="H68" s="114">
        <v>76</v>
      </c>
      <c r="I68" s="140">
        <v>96</v>
      </c>
      <c r="J68" s="115">
        <v>10</v>
      </c>
      <c r="K68" s="116">
        <v>10.416666666666666</v>
      </c>
    </row>
    <row r="69" spans="1:11" ht="14.1" customHeight="1" x14ac:dyDescent="0.2">
      <c r="A69" s="306">
        <v>83</v>
      </c>
      <c r="B69" s="307" t="s">
        <v>304</v>
      </c>
      <c r="C69" s="308"/>
      <c r="D69" s="113">
        <v>3.0412963298869338</v>
      </c>
      <c r="E69" s="115">
        <v>503</v>
      </c>
      <c r="F69" s="114">
        <v>595</v>
      </c>
      <c r="G69" s="114">
        <v>1103</v>
      </c>
      <c r="H69" s="114">
        <v>448</v>
      </c>
      <c r="I69" s="140">
        <v>546</v>
      </c>
      <c r="J69" s="115">
        <v>-43</v>
      </c>
      <c r="K69" s="116">
        <v>-7.8754578754578759</v>
      </c>
    </row>
    <row r="70" spans="1:11" ht="14.1" customHeight="1" x14ac:dyDescent="0.2">
      <c r="A70" s="306" t="s">
        <v>305</v>
      </c>
      <c r="B70" s="307" t="s">
        <v>306</v>
      </c>
      <c r="C70" s="308"/>
      <c r="D70" s="113">
        <v>2.2371364653243848</v>
      </c>
      <c r="E70" s="115">
        <v>370</v>
      </c>
      <c r="F70" s="114">
        <v>471</v>
      </c>
      <c r="G70" s="114">
        <v>959</v>
      </c>
      <c r="H70" s="114">
        <v>324</v>
      </c>
      <c r="I70" s="140">
        <v>441</v>
      </c>
      <c r="J70" s="115">
        <v>-71</v>
      </c>
      <c r="K70" s="116">
        <v>-16.099773242630384</v>
      </c>
    </row>
    <row r="71" spans="1:11" ht="14.1" customHeight="1" x14ac:dyDescent="0.2">
      <c r="A71" s="306"/>
      <c r="B71" s="307" t="s">
        <v>307</v>
      </c>
      <c r="C71" s="308"/>
      <c r="D71" s="113">
        <v>1.4148376564483947</v>
      </c>
      <c r="E71" s="115">
        <v>234</v>
      </c>
      <c r="F71" s="114">
        <v>241</v>
      </c>
      <c r="G71" s="114">
        <v>722</v>
      </c>
      <c r="H71" s="114">
        <v>184</v>
      </c>
      <c r="I71" s="140">
        <v>266</v>
      </c>
      <c r="J71" s="115">
        <v>-32</v>
      </c>
      <c r="K71" s="116">
        <v>-12.030075187969924</v>
      </c>
    </row>
    <row r="72" spans="1:11" ht="14.1" customHeight="1" x14ac:dyDescent="0.2">
      <c r="A72" s="306">
        <v>84</v>
      </c>
      <c r="B72" s="307" t="s">
        <v>308</v>
      </c>
      <c r="C72" s="308"/>
      <c r="D72" s="113">
        <v>1.9348207267670354</v>
      </c>
      <c r="E72" s="115">
        <v>320</v>
      </c>
      <c r="F72" s="114">
        <v>366</v>
      </c>
      <c r="G72" s="114">
        <v>525</v>
      </c>
      <c r="H72" s="114">
        <v>313</v>
      </c>
      <c r="I72" s="140">
        <v>328</v>
      </c>
      <c r="J72" s="115">
        <v>-8</v>
      </c>
      <c r="K72" s="116">
        <v>-2.4390243902439024</v>
      </c>
    </row>
    <row r="73" spans="1:11" ht="14.1" customHeight="1" x14ac:dyDescent="0.2">
      <c r="A73" s="306" t="s">
        <v>309</v>
      </c>
      <c r="B73" s="307" t="s">
        <v>310</v>
      </c>
      <c r="C73" s="308"/>
      <c r="D73" s="113">
        <v>0.22975996130358547</v>
      </c>
      <c r="E73" s="115">
        <v>38</v>
      </c>
      <c r="F73" s="114">
        <v>14</v>
      </c>
      <c r="G73" s="114">
        <v>137</v>
      </c>
      <c r="H73" s="114">
        <v>9</v>
      </c>
      <c r="I73" s="140">
        <v>39</v>
      </c>
      <c r="J73" s="115">
        <v>-1</v>
      </c>
      <c r="K73" s="116">
        <v>-2.5641025641025643</v>
      </c>
    </row>
    <row r="74" spans="1:11" ht="14.1" customHeight="1" x14ac:dyDescent="0.2">
      <c r="A74" s="306" t="s">
        <v>311</v>
      </c>
      <c r="B74" s="307" t="s">
        <v>312</v>
      </c>
      <c r="C74" s="308"/>
      <c r="D74" s="113">
        <v>0.13301892496523368</v>
      </c>
      <c r="E74" s="115">
        <v>22</v>
      </c>
      <c r="F74" s="114">
        <v>22</v>
      </c>
      <c r="G74" s="114">
        <v>82</v>
      </c>
      <c r="H74" s="114">
        <v>17</v>
      </c>
      <c r="I74" s="140">
        <v>43</v>
      </c>
      <c r="J74" s="115">
        <v>-21</v>
      </c>
      <c r="K74" s="116">
        <v>-48.837209302325583</v>
      </c>
    </row>
    <row r="75" spans="1:11" ht="14.1" customHeight="1" x14ac:dyDescent="0.2">
      <c r="A75" s="306" t="s">
        <v>313</v>
      </c>
      <c r="B75" s="307" t="s">
        <v>314</v>
      </c>
      <c r="C75" s="308"/>
      <c r="D75" s="113">
        <v>1.0822903440353104</v>
      </c>
      <c r="E75" s="115">
        <v>179</v>
      </c>
      <c r="F75" s="114">
        <v>252</v>
      </c>
      <c r="G75" s="114">
        <v>162</v>
      </c>
      <c r="H75" s="114">
        <v>223</v>
      </c>
      <c r="I75" s="140">
        <v>179</v>
      </c>
      <c r="J75" s="115">
        <v>0</v>
      </c>
      <c r="K75" s="116">
        <v>0</v>
      </c>
    </row>
    <row r="76" spans="1:11" ht="14.1" customHeight="1" x14ac:dyDescent="0.2">
      <c r="A76" s="306">
        <v>91</v>
      </c>
      <c r="B76" s="307" t="s">
        <v>315</v>
      </c>
      <c r="C76" s="308"/>
      <c r="D76" s="113">
        <v>0.13906523973638069</v>
      </c>
      <c r="E76" s="115">
        <v>23</v>
      </c>
      <c r="F76" s="114">
        <v>15</v>
      </c>
      <c r="G76" s="114">
        <v>18</v>
      </c>
      <c r="H76" s="114">
        <v>16</v>
      </c>
      <c r="I76" s="140">
        <v>11</v>
      </c>
      <c r="J76" s="115">
        <v>12</v>
      </c>
      <c r="K76" s="116">
        <v>109.09090909090909</v>
      </c>
    </row>
    <row r="77" spans="1:11" ht="14.1" customHeight="1" x14ac:dyDescent="0.2">
      <c r="A77" s="306">
        <v>92</v>
      </c>
      <c r="B77" s="307" t="s">
        <v>316</v>
      </c>
      <c r="C77" s="308"/>
      <c r="D77" s="113">
        <v>1.0520587701795756</v>
      </c>
      <c r="E77" s="115">
        <v>174</v>
      </c>
      <c r="F77" s="114">
        <v>195</v>
      </c>
      <c r="G77" s="114">
        <v>183</v>
      </c>
      <c r="H77" s="114">
        <v>135</v>
      </c>
      <c r="I77" s="140">
        <v>230</v>
      </c>
      <c r="J77" s="115">
        <v>-56</v>
      </c>
      <c r="K77" s="116">
        <v>-24.347826086956523</v>
      </c>
    </row>
    <row r="78" spans="1:11" ht="14.1" customHeight="1" x14ac:dyDescent="0.2">
      <c r="A78" s="306">
        <v>93</v>
      </c>
      <c r="B78" s="307" t="s">
        <v>317</v>
      </c>
      <c r="C78" s="308"/>
      <c r="D78" s="113">
        <v>0.15115786927867464</v>
      </c>
      <c r="E78" s="115">
        <v>25</v>
      </c>
      <c r="F78" s="114">
        <v>23</v>
      </c>
      <c r="G78" s="114">
        <v>30</v>
      </c>
      <c r="H78" s="114">
        <v>13</v>
      </c>
      <c r="I78" s="140">
        <v>11</v>
      </c>
      <c r="J78" s="115">
        <v>14</v>
      </c>
      <c r="K78" s="116">
        <v>127.27272727272727</v>
      </c>
    </row>
    <row r="79" spans="1:11" ht="14.1" customHeight="1" x14ac:dyDescent="0.2">
      <c r="A79" s="306">
        <v>94</v>
      </c>
      <c r="B79" s="307" t="s">
        <v>318</v>
      </c>
      <c r="C79" s="308"/>
      <c r="D79" s="113">
        <v>0.2962694237862023</v>
      </c>
      <c r="E79" s="115">
        <v>49</v>
      </c>
      <c r="F79" s="114">
        <v>44</v>
      </c>
      <c r="G79" s="114">
        <v>83</v>
      </c>
      <c r="H79" s="114">
        <v>42</v>
      </c>
      <c r="I79" s="140">
        <v>29</v>
      </c>
      <c r="J79" s="115">
        <v>20</v>
      </c>
      <c r="K79" s="116">
        <v>68.965517241379317</v>
      </c>
    </row>
    <row r="80" spans="1:11" ht="14.1" customHeight="1" x14ac:dyDescent="0.2">
      <c r="A80" s="306" t="s">
        <v>319</v>
      </c>
      <c r="B80" s="307" t="s">
        <v>320</v>
      </c>
      <c r="C80" s="308"/>
      <c r="D80" s="113">
        <v>3.0231573855734929E-2</v>
      </c>
      <c r="E80" s="115">
        <v>5</v>
      </c>
      <c r="F80" s="114">
        <v>5</v>
      </c>
      <c r="G80" s="114">
        <v>10</v>
      </c>
      <c r="H80" s="114">
        <v>5</v>
      </c>
      <c r="I80" s="140" t="s">
        <v>514</v>
      </c>
      <c r="J80" s="115" t="s">
        <v>514</v>
      </c>
      <c r="K80" s="116" t="s">
        <v>514</v>
      </c>
    </row>
    <row r="81" spans="1:11" ht="14.1" customHeight="1" x14ac:dyDescent="0.2">
      <c r="A81" s="310" t="s">
        <v>321</v>
      </c>
      <c r="B81" s="311" t="s">
        <v>334</v>
      </c>
      <c r="C81" s="312"/>
      <c r="D81" s="125">
        <v>0.10883366588064575</v>
      </c>
      <c r="E81" s="143">
        <v>18</v>
      </c>
      <c r="F81" s="144">
        <v>30</v>
      </c>
      <c r="G81" s="144">
        <v>91</v>
      </c>
      <c r="H81" s="144">
        <v>19</v>
      </c>
      <c r="I81" s="145">
        <v>27</v>
      </c>
      <c r="J81" s="143">
        <v>-9</v>
      </c>
      <c r="K81" s="146">
        <v>-33.333333333333336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17241</v>
      </c>
      <c r="E11" s="114">
        <v>16950</v>
      </c>
      <c r="F11" s="114">
        <v>20201</v>
      </c>
      <c r="G11" s="114">
        <v>14571</v>
      </c>
      <c r="H11" s="140">
        <v>17978</v>
      </c>
      <c r="I11" s="115">
        <v>-737</v>
      </c>
      <c r="J11" s="116">
        <v>-4.0994548893091558</v>
      </c>
    </row>
    <row r="12" spans="1:15" s="110" customFormat="1" ht="24.95" customHeight="1" x14ac:dyDescent="0.2">
      <c r="A12" s="193" t="s">
        <v>132</v>
      </c>
      <c r="B12" s="194" t="s">
        <v>133</v>
      </c>
      <c r="C12" s="113">
        <v>1.2470274346035612</v>
      </c>
      <c r="D12" s="115">
        <v>215</v>
      </c>
      <c r="E12" s="114">
        <v>275</v>
      </c>
      <c r="F12" s="114">
        <v>321</v>
      </c>
      <c r="G12" s="114">
        <v>225</v>
      </c>
      <c r="H12" s="140">
        <v>192</v>
      </c>
      <c r="I12" s="115">
        <v>23</v>
      </c>
      <c r="J12" s="116">
        <v>11.979166666666666</v>
      </c>
    </row>
    <row r="13" spans="1:15" s="110" customFormat="1" ht="24.95" customHeight="1" x14ac:dyDescent="0.2">
      <c r="A13" s="193" t="s">
        <v>134</v>
      </c>
      <c r="B13" s="199" t="s">
        <v>214</v>
      </c>
      <c r="C13" s="113">
        <v>0.99182182008004172</v>
      </c>
      <c r="D13" s="115">
        <v>171</v>
      </c>
      <c r="E13" s="114">
        <v>94</v>
      </c>
      <c r="F13" s="114">
        <v>112</v>
      </c>
      <c r="G13" s="114">
        <v>111</v>
      </c>
      <c r="H13" s="140">
        <v>123</v>
      </c>
      <c r="I13" s="115">
        <v>48</v>
      </c>
      <c r="J13" s="116">
        <v>39.024390243902438</v>
      </c>
    </row>
    <row r="14" spans="1:15" s="287" customFormat="1" ht="24.95" customHeight="1" x14ac:dyDescent="0.2">
      <c r="A14" s="193" t="s">
        <v>215</v>
      </c>
      <c r="B14" s="199" t="s">
        <v>137</v>
      </c>
      <c r="C14" s="113">
        <v>22.237689229163042</v>
      </c>
      <c r="D14" s="115">
        <v>3834</v>
      </c>
      <c r="E14" s="114">
        <v>4428</v>
      </c>
      <c r="F14" s="114">
        <v>3666</v>
      </c>
      <c r="G14" s="114">
        <v>2911</v>
      </c>
      <c r="H14" s="140">
        <v>3518</v>
      </c>
      <c r="I14" s="115">
        <v>316</v>
      </c>
      <c r="J14" s="116">
        <v>8.982376350198976</v>
      </c>
      <c r="K14" s="110"/>
      <c r="L14" s="110"/>
      <c r="M14" s="110"/>
      <c r="N14" s="110"/>
      <c r="O14" s="110"/>
    </row>
    <row r="15" spans="1:15" s="110" customFormat="1" ht="24.95" customHeight="1" x14ac:dyDescent="0.2">
      <c r="A15" s="193" t="s">
        <v>216</v>
      </c>
      <c r="B15" s="199" t="s">
        <v>217</v>
      </c>
      <c r="C15" s="113">
        <v>3.8860854938808655</v>
      </c>
      <c r="D15" s="115">
        <v>670</v>
      </c>
      <c r="E15" s="114">
        <v>642</v>
      </c>
      <c r="F15" s="114">
        <v>875</v>
      </c>
      <c r="G15" s="114">
        <v>827</v>
      </c>
      <c r="H15" s="140">
        <v>671</v>
      </c>
      <c r="I15" s="115">
        <v>-1</v>
      </c>
      <c r="J15" s="116">
        <v>-0.14903129657228018</v>
      </c>
    </row>
    <row r="16" spans="1:15" s="287" customFormat="1" ht="24.95" customHeight="1" x14ac:dyDescent="0.2">
      <c r="A16" s="193" t="s">
        <v>218</v>
      </c>
      <c r="B16" s="199" t="s">
        <v>141</v>
      </c>
      <c r="C16" s="113">
        <v>15.944550780117163</v>
      </c>
      <c r="D16" s="115">
        <v>2749</v>
      </c>
      <c r="E16" s="114">
        <v>3504</v>
      </c>
      <c r="F16" s="114">
        <v>2321</v>
      </c>
      <c r="G16" s="114">
        <v>1814</v>
      </c>
      <c r="H16" s="140">
        <v>2496</v>
      </c>
      <c r="I16" s="115">
        <v>253</v>
      </c>
      <c r="J16" s="116">
        <v>10.136217948717949</v>
      </c>
      <c r="K16" s="110"/>
      <c r="L16" s="110"/>
      <c r="M16" s="110"/>
      <c r="N16" s="110"/>
      <c r="O16" s="110"/>
    </row>
    <row r="17" spans="1:15" s="110" customFormat="1" ht="24.95" customHeight="1" x14ac:dyDescent="0.2">
      <c r="A17" s="193" t="s">
        <v>142</v>
      </c>
      <c r="B17" s="199" t="s">
        <v>220</v>
      </c>
      <c r="C17" s="113">
        <v>2.4070529551650135</v>
      </c>
      <c r="D17" s="115">
        <v>415</v>
      </c>
      <c r="E17" s="114">
        <v>282</v>
      </c>
      <c r="F17" s="114">
        <v>470</v>
      </c>
      <c r="G17" s="114">
        <v>270</v>
      </c>
      <c r="H17" s="140">
        <v>351</v>
      </c>
      <c r="I17" s="115">
        <v>64</v>
      </c>
      <c r="J17" s="116">
        <v>18.233618233618234</v>
      </c>
    </row>
    <row r="18" spans="1:15" s="287" customFormat="1" ht="24.95" customHeight="1" x14ac:dyDescent="0.2">
      <c r="A18" s="201" t="s">
        <v>144</v>
      </c>
      <c r="B18" s="202" t="s">
        <v>145</v>
      </c>
      <c r="C18" s="113">
        <v>6.0901339829476244</v>
      </c>
      <c r="D18" s="115">
        <v>1050</v>
      </c>
      <c r="E18" s="114">
        <v>940</v>
      </c>
      <c r="F18" s="114">
        <v>1336</v>
      </c>
      <c r="G18" s="114">
        <v>956</v>
      </c>
      <c r="H18" s="140">
        <v>1046</v>
      </c>
      <c r="I18" s="115">
        <v>4</v>
      </c>
      <c r="J18" s="116">
        <v>0.38240917782026768</v>
      </c>
      <c r="K18" s="110"/>
      <c r="L18" s="110"/>
      <c r="M18" s="110"/>
      <c r="N18" s="110"/>
      <c r="O18" s="110"/>
    </row>
    <row r="19" spans="1:15" s="110" customFormat="1" ht="24.95" customHeight="1" x14ac:dyDescent="0.2">
      <c r="A19" s="193" t="s">
        <v>146</v>
      </c>
      <c r="B19" s="199" t="s">
        <v>147</v>
      </c>
      <c r="C19" s="113">
        <v>11.901861840960501</v>
      </c>
      <c r="D19" s="115">
        <v>2052</v>
      </c>
      <c r="E19" s="114">
        <v>1732</v>
      </c>
      <c r="F19" s="114">
        <v>2303</v>
      </c>
      <c r="G19" s="114">
        <v>1722</v>
      </c>
      <c r="H19" s="140">
        <v>2082</v>
      </c>
      <c r="I19" s="115">
        <v>-30</v>
      </c>
      <c r="J19" s="116">
        <v>-1.4409221902017291</v>
      </c>
    </row>
    <row r="20" spans="1:15" s="287" customFormat="1" ht="24.95" customHeight="1" x14ac:dyDescent="0.2">
      <c r="A20" s="193" t="s">
        <v>148</v>
      </c>
      <c r="B20" s="199" t="s">
        <v>149</v>
      </c>
      <c r="C20" s="113">
        <v>6.5135432979525554</v>
      </c>
      <c r="D20" s="115">
        <v>1123</v>
      </c>
      <c r="E20" s="114">
        <v>1158</v>
      </c>
      <c r="F20" s="114">
        <v>1385</v>
      </c>
      <c r="G20" s="114">
        <v>1026</v>
      </c>
      <c r="H20" s="140">
        <v>1650</v>
      </c>
      <c r="I20" s="115">
        <v>-527</v>
      </c>
      <c r="J20" s="116">
        <v>-31.939393939393938</v>
      </c>
      <c r="K20" s="110"/>
      <c r="L20" s="110"/>
      <c r="M20" s="110"/>
      <c r="N20" s="110"/>
      <c r="O20" s="110"/>
    </row>
    <row r="21" spans="1:15" s="110" customFormat="1" ht="24.95" customHeight="1" x14ac:dyDescent="0.2">
      <c r="A21" s="201" t="s">
        <v>150</v>
      </c>
      <c r="B21" s="202" t="s">
        <v>151</v>
      </c>
      <c r="C21" s="113">
        <v>5.7073255611623459</v>
      </c>
      <c r="D21" s="115">
        <v>984</v>
      </c>
      <c r="E21" s="114">
        <v>932</v>
      </c>
      <c r="F21" s="114">
        <v>1025</v>
      </c>
      <c r="G21" s="114">
        <v>815</v>
      </c>
      <c r="H21" s="140">
        <v>844</v>
      </c>
      <c r="I21" s="115">
        <v>140</v>
      </c>
      <c r="J21" s="116">
        <v>16.587677725118482</v>
      </c>
    </row>
    <row r="22" spans="1:15" s="110" customFormat="1" ht="24.95" customHeight="1" x14ac:dyDescent="0.2">
      <c r="A22" s="201" t="s">
        <v>152</v>
      </c>
      <c r="B22" s="199" t="s">
        <v>153</v>
      </c>
      <c r="C22" s="113">
        <v>2.6158575488660749</v>
      </c>
      <c r="D22" s="115">
        <v>451</v>
      </c>
      <c r="E22" s="114">
        <v>448</v>
      </c>
      <c r="F22" s="114">
        <v>992</v>
      </c>
      <c r="G22" s="114">
        <v>373</v>
      </c>
      <c r="H22" s="140">
        <v>1170</v>
      </c>
      <c r="I22" s="115">
        <v>-719</v>
      </c>
      <c r="J22" s="116">
        <v>-61.452991452991455</v>
      </c>
    </row>
    <row r="23" spans="1:15" s="110" customFormat="1" ht="24.95" customHeight="1" x14ac:dyDescent="0.2">
      <c r="A23" s="193" t="s">
        <v>154</v>
      </c>
      <c r="B23" s="199" t="s">
        <v>155</v>
      </c>
      <c r="C23" s="113">
        <v>1.4094310074821645</v>
      </c>
      <c r="D23" s="115">
        <v>243</v>
      </c>
      <c r="E23" s="114">
        <v>174</v>
      </c>
      <c r="F23" s="114">
        <v>245</v>
      </c>
      <c r="G23" s="114">
        <v>143</v>
      </c>
      <c r="H23" s="140">
        <v>255</v>
      </c>
      <c r="I23" s="115">
        <v>-12</v>
      </c>
      <c r="J23" s="116">
        <v>-4.7058823529411766</v>
      </c>
    </row>
    <row r="24" spans="1:15" s="110" customFormat="1" ht="24.95" customHeight="1" x14ac:dyDescent="0.2">
      <c r="A24" s="193" t="s">
        <v>156</v>
      </c>
      <c r="B24" s="199" t="s">
        <v>221</v>
      </c>
      <c r="C24" s="113">
        <v>4.9011078243721364</v>
      </c>
      <c r="D24" s="115">
        <v>845</v>
      </c>
      <c r="E24" s="114">
        <v>815</v>
      </c>
      <c r="F24" s="114">
        <v>1061</v>
      </c>
      <c r="G24" s="114">
        <v>866</v>
      </c>
      <c r="H24" s="140">
        <v>1075</v>
      </c>
      <c r="I24" s="115">
        <v>-230</v>
      </c>
      <c r="J24" s="116">
        <v>-21.395348837209301</v>
      </c>
    </row>
    <row r="25" spans="1:15" s="110" customFormat="1" ht="24.95" customHeight="1" x14ac:dyDescent="0.2">
      <c r="A25" s="193" t="s">
        <v>222</v>
      </c>
      <c r="B25" s="204" t="s">
        <v>159</v>
      </c>
      <c r="C25" s="113">
        <v>5.0983121628675834</v>
      </c>
      <c r="D25" s="115">
        <v>879</v>
      </c>
      <c r="E25" s="114">
        <v>846</v>
      </c>
      <c r="F25" s="114">
        <v>927</v>
      </c>
      <c r="G25" s="114">
        <v>653</v>
      </c>
      <c r="H25" s="140">
        <v>766</v>
      </c>
      <c r="I25" s="115">
        <v>113</v>
      </c>
      <c r="J25" s="116">
        <v>14.751958224543081</v>
      </c>
    </row>
    <row r="26" spans="1:15" s="110" customFormat="1" ht="24.95" customHeight="1" x14ac:dyDescent="0.2">
      <c r="A26" s="201">
        <v>782.78300000000002</v>
      </c>
      <c r="B26" s="203" t="s">
        <v>160</v>
      </c>
      <c r="C26" s="113">
        <v>12.290470390348588</v>
      </c>
      <c r="D26" s="115">
        <v>2119</v>
      </c>
      <c r="E26" s="114">
        <v>2349</v>
      </c>
      <c r="F26" s="114">
        <v>2396</v>
      </c>
      <c r="G26" s="114">
        <v>2167</v>
      </c>
      <c r="H26" s="140">
        <v>2124</v>
      </c>
      <c r="I26" s="115">
        <v>-5</v>
      </c>
      <c r="J26" s="116">
        <v>-0.23540489642184556</v>
      </c>
    </row>
    <row r="27" spans="1:15" s="110" customFormat="1" ht="24.95" customHeight="1" x14ac:dyDescent="0.2">
      <c r="A27" s="193" t="s">
        <v>161</v>
      </c>
      <c r="B27" s="199" t="s">
        <v>162</v>
      </c>
      <c r="C27" s="113">
        <v>3.3408734992169826</v>
      </c>
      <c r="D27" s="115">
        <v>576</v>
      </c>
      <c r="E27" s="114">
        <v>404</v>
      </c>
      <c r="F27" s="114">
        <v>702</v>
      </c>
      <c r="G27" s="114">
        <v>373</v>
      </c>
      <c r="H27" s="140">
        <v>426</v>
      </c>
      <c r="I27" s="115">
        <v>150</v>
      </c>
      <c r="J27" s="116">
        <v>35.2112676056338</v>
      </c>
    </row>
    <row r="28" spans="1:15" s="110" customFormat="1" ht="24.95" customHeight="1" x14ac:dyDescent="0.2">
      <c r="A28" s="193" t="s">
        <v>163</v>
      </c>
      <c r="B28" s="199" t="s">
        <v>164</v>
      </c>
      <c r="C28" s="113">
        <v>3.4336755408618989</v>
      </c>
      <c r="D28" s="115">
        <v>592</v>
      </c>
      <c r="E28" s="114">
        <v>394</v>
      </c>
      <c r="F28" s="114">
        <v>1044</v>
      </c>
      <c r="G28" s="114">
        <v>431</v>
      </c>
      <c r="H28" s="140">
        <v>603</v>
      </c>
      <c r="I28" s="115">
        <v>-11</v>
      </c>
      <c r="J28" s="116">
        <v>-1.8242122719734659</v>
      </c>
    </row>
    <row r="29" spans="1:15" s="110" customFormat="1" ht="24.95" customHeight="1" x14ac:dyDescent="0.2">
      <c r="A29" s="193">
        <v>86</v>
      </c>
      <c r="B29" s="199" t="s">
        <v>165</v>
      </c>
      <c r="C29" s="113">
        <v>5.7015254335595387</v>
      </c>
      <c r="D29" s="115">
        <v>983</v>
      </c>
      <c r="E29" s="114">
        <v>937</v>
      </c>
      <c r="F29" s="114">
        <v>1160</v>
      </c>
      <c r="G29" s="114">
        <v>874</v>
      </c>
      <c r="H29" s="140">
        <v>1097</v>
      </c>
      <c r="I29" s="115">
        <v>-114</v>
      </c>
      <c r="J29" s="116">
        <v>-10.391978122151322</v>
      </c>
    </row>
    <row r="30" spans="1:15" s="110" customFormat="1" ht="24.95" customHeight="1" x14ac:dyDescent="0.2">
      <c r="A30" s="193">
        <v>87.88</v>
      </c>
      <c r="B30" s="204" t="s">
        <v>166</v>
      </c>
      <c r="C30" s="113">
        <v>3.5844788585348879</v>
      </c>
      <c r="D30" s="115">
        <v>618</v>
      </c>
      <c r="E30" s="114">
        <v>631</v>
      </c>
      <c r="F30" s="114">
        <v>963</v>
      </c>
      <c r="G30" s="114">
        <v>531</v>
      </c>
      <c r="H30" s="140">
        <v>535</v>
      </c>
      <c r="I30" s="115">
        <v>83</v>
      </c>
      <c r="J30" s="116">
        <v>15.514018691588785</v>
      </c>
    </row>
    <row r="31" spans="1:15" s="110" customFormat="1" ht="24.95" customHeight="1" x14ac:dyDescent="0.2">
      <c r="A31" s="193" t="s">
        <v>167</v>
      </c>
      <c r="B31" s="199" t="s">
        <v>168</v>
      </c>
      <c r="C31" s="113">
        <v>2.9232643118148598</v>
      </c>
      <c r="D31" s="115">
        <v>504</v>
      </c>
      <c r="E31" s="114">
        <v>393</v>
      </c>
      <c r="F31" s="114">
        <v>562</v>
      </c>
      <c r="G31" s="114">
        <v>394</v>
      </c>
      <c r="H31" s="140">
        <v>472</v>
      </c>
      <c r="I31" s="115">
        <v>32</v>
      </c>
      <c r="J31" s="116">
        <v>6.7796610169491522</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1.2470274346035612</v>
      </c>
      <c r="D34" s="115">
        <v>215</v>
      </c>
      <c r="E34" s="114">
        <v>275</v>
      </c>
      <c r="F34" s="114">
        <v>321</v>
      </c>
      <c r="G34" s="114">
        <v>225</v>
      </c>
      <c r="H34" s="140">
        <v>192</v>
      </c>
      <c r="I34" s="115">
        <v>23</v>
      </c>
      <c r="J34" s="116">
        <v>11.979166666666666</v>
      </c>
    </row>
    <row r="35" spans="1:10" s="110" customFormat="1" ht="24.95" customHeight="1" x14ac:dyDescent="0.2">
      <c r="A35" s="292" t="s">
        <v>171</v>
      </c>
      <c r="B35" s="293" t="s">
        <v>172</v>
      </c>
      <c r="C35" s="113">
        <v>29.319645032190707</v>
      </c>
      <c r="D35" s="115">
        <v>5055</v>
      </c>
      <c r="E35" s="114">
        <v>5462</v>
      </c>
      <c r="F35" s="114">
        <v>5114</v>
      </c>
      <c r="G35" s="114">
        <v>3978</v>
      </c>
      <c r="H35" s="140">
        <v>4687</v>
      </c>
      <c r="I35" s="115">
        <v>368</v>
      </c>
      <c r="J35" s="116">
        <v>7.8515041604437803</v>
      </c>
    </row>
    <row r="36" spans="1:10" s="110" customFormat="1" ht="24.95" customHeight="1" x14ac:dyDescent="0.2">
      <c r="A36" s="294" t="s">
        <v>173</v>
      </c>
      <c r="B36" s="295" t="s">
        <v>174</v>
      </c>
      <c r="C36" s="125">
        <v>69.42172727800012</v>
      </c>
      <c r="D36" s="143">
        <v>11969</v>
      </c>
      <c r="E36" s="144">
        <v>11213</v>
      </c>
      <c r="F36" s="144">
        <v>14765</v>
      </c>
      <c r="G36" s="144">
        <v>10368</v>
      </c>
      <c r="H36" s="145">
        <v>13099</v>
      </c>
      <c r="I36" s="143">
        <v>-1130</v>
      </c>
      <c r="J36" s="146">
        <v>-8.6266127185281327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17241</v>
      </c>
      <c r="F11" s="264">
        <v>16950</v>
      </c>
      <c r="G11" s="264">
        <v>20201</v>
      </c>
      <c r="H11" s="264">
        <v>14571</v>
      </c>
      <c r="I11" s="265">
        <v>17978</v>
      </c>
      <c r="J11" s="263">
        <v>-737</v>
      </c>
      <c r="K11" s="266">
        <v>-4.0994548893091558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27.788411345049592</v>
      </c>
      <c r="E13" s="115">
        <v>4791</v>
      </c>
      <c r="F13" s="114">
        <v>4983</v>
      </c>
      <c r="G13" s="114">
        <v>6174</v>
      </c>
      <c r="H13" s="114">
        <v>4479</v>
      </c>
      <c r="I13" s="140">
        <v>4702</v>
      </c>
      <c r="J13" s="115">
        <v>89</v>
      </c>
      <c r="K13" s="116">
        <v>1.8928115695448746</v>
      </c>
    </row>
    <row r="14" spans="1:17" ht="15.95" customHeight="1" x14ac:dyDescent="0.2">
      <c r="A14" s="306" t="s">
        <v>230</v>
      </c>
      <c r="B14" s="307"/>
      <c r="C14" s="308"/>
      <c r="D14" s="113">
        <v>53.134968969317327</v>
      </c>
      <c r="E14" s="115">
        <v>9161</v>
      </c>
      <c r="F14" s="114">
        <v>8373</v>
      </c>
      <c r="G14" s="114">
        <v>10507</v>
      </c>
      <c r="H14" s="114">
        <v>7361</v>
      </c>
      <c r="I14" s="140">
        <v>9328</v>
      </c>
      <c r="J14" s="115">
        <v>-167</v>
      </c>
      <c r="K14" s="116">
        <v>-1.7903087478559176</v>
      </c>
    </row>
    <row r="15" spans="1:17" ht="15.95" customHeight="1" x14ac:dyDescent="0.2">
      <c r="A15" s="306" t="s">
        <v>231</v>
      </c>
      <c r="B15" s="307"/>
      <c r="C15" s="308"/>
      <c r="D15" s="113">
        <v>9.0481990603793285</v>
      </c>
      <c r="E15" s="115">
        <v>1560</v>
      </c>
      <c r="F15" s="114">
        <v>1985</v>
      </c>
      <c r="G15" s="114">
        <v>1577</v>
      </c>
      <c r="H15" s="114">
        <v>1376</v>
      </c>
      <c r="I15" s="140">
        <v>1656</v>
      </c>
      <c r="J15" s="115">
        <v>-96</v>
      </c>
      <c r="K15" s="116">
        <v>-5.7971014492753623</v>
      </c>
    </row>
    <row r="16" spans="1:17" ht="15.95" customHeight="1" x14ac:dyDescent="0.2">
      <c r="A16" s="306" t="s">
        <v>232</v>
      </c>
      <c r="B16" s="307"/>
      <c r="C16" s="308"/>
      <c r="D16" s="113">
        <v>9.8138159039498873</v>
      </c>
      <c r="E16" s="115">
        <v>1692</v>
      </c>
      <c r="F16" s="114">
        <v>1586</v>
      </c>
      <c r="G16" s="114">
        <v>1883</v>
      </c>
      <c r="H16" s="114">
        <v>1330</v>
      </c>
      <c r="I16" s="140">
        <v>2264</v>
      </c>
      <c r="J16" s="115">
        <v>-572</v>
      </c>
      <c r="K16" s="116">
        <v>-25.265017667844521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1.6414361115944551</v>
      </c>
      <c r="E18" s="115">
        <v>283</v>
      </c>
      <c r="F18" s="114">
        <v>244</v>
      </c>
      <c r="G18" s="114">
        <v>320</v>
      </c>
      <c r="H18" s="114">
        <v>212</v>
      </c>
      <c r="I18" s="140">
        <v>192</v>
      </c>
      <c r="J18" s="115">
        <v>91</v>
      </c>
      <c r="K18" s="116">
        <v>47.395833333333336</v>
      </c>
    </row>
    <row r="19" spans="1:11" ht="14.1" customHeight="1" x14ac:dyDescent="0.2">
      <c r="A19" s="306" t="s">
        <v>235</v>
      </c>
      <c r="B19" s="307" t="s">
        <v>236</v>
      </c>
      <c r="C19" s="308"/>
      <c r="D19" s="113">
        <v>1.0266225856968854</v>
      </c>
      <c r="E19" s="115">
        <v>177</v>
      </c>
      <c r="F19" s="114">
        <v>209</v>
      </c>
      <c r="G19" s="114">
        <v>260</v>
      </c>
      <c r="H19" s="114">
        <v>182</v>
      </c>
      <c r="I19" s="140">
        <v>155</v>
      </c>
      <c r="J19" s="115">
        <v>22</v>
      </c>
      <c r="K19" s="116">
        <v>14.193548387096774</v>
      </c>
    </row>
    <row r="20" spans="1:11" ht="14.1" customHeight="1" x14ac:dyDescent="0.2">
      <c r="A20" s="306">
        <v>12</v>
      </c>
      <c r="B20" s="307" t="s">
        <v>237</v>
      </c>
      <c r="C20" s="308"/>
      <c r="D20" s="113">
        <v>0.78881735398178765</v>
      </c>
      <c r="E20" s="115">
        <v>136</v>
      </c>
      <c r="F20" s="114">
        <v>170</v>
      </c>
      <c r="G20" s="114">
        <v>143</v>
      </c>
      <c r="H20" s="114">
        <v>108</v>
      </c>
      <c r="I20" s="140">
        <v>130</v>
      </c>
      <c r="J20" s="115">
        <v>6</v>
      </c>
      <c r="K20" s="116">
        <v>4.615384615384615</v>
      </c>
    </row>
    <row r="21" spans="1:11" ht="14.1" customHeight="1" x14ac:dyDescent="0.2">
      <c r="A21" s="306">
        <v>21</v>
      </c>
      <c r="B21" s="307" t="s">
        <v>238</v>
      </c>
      <c r="C21" s="308"/>
      <c r="D21" s="113">
        <v>0.30160663534597759</v>
      </c>
      <c r="E21" s="115">
        <v>52</v>
      </c>
      <c r="F21" s="114">
        <v>37</v>
      </c>
      <c r="G21" s="114">
        <v>56</v>
      </c>
      <c r="H21" s="114">
        <v>28</v>
      </c>
      <c r="I21" s="140">
        <v>56</v>
      </c>
      <c r="J21" s="115">
        <v>-4</v>
      </c>
      <c r="K21" s="116">
        <v>-7.1428571428571432</v>
      </c>
    </row>
    <row r="22" spans="1:11" ht="14.1" customHeight="1" x14ac:dyDescent="0.2">
      <c r="A22" s="306">
        <v>22</v>
      </c>
      <c r="B22" s="307" t="s">
        <v>239</v>
      </c>
      <c r="C22" s="308"/>
      <c r="D22" s="113">
        <v>1.8502407052955165</v>
      </c>
      <c r="E22" s="115">
        <v>319</v>
      </c>
      <c r="F22" s="114">
        <v>290</v>
      </c>
      <c r="G22" s="114">
        <v>483</v>
      </c>
      <c r="H22" s="114">
        <v>366</v>
      </c>
      <c r="I22" s="140">
        <v>353</v>
      </c>
      <c r="J22" s="115">
        <v>-34</v>
      </c>
      <c r="K22" s="116">
        <v>-9.6317280453257794</v>
      </c>
    </row>
    <row r="23" spans="1:11" ht="14.1" customHeight="1" x14ac:dyDescent="0.2">
      <c r="A23" s="306">
        <v>23</v>
      </c>
      <c r="B23" s="307" t="s">
        <v>240</v>
      </c>
      <c r="C23" s="308"/>
      <c r="D23" s="113">
        <v>0.44080969781335189</v>
      </c>
      <c r="E23" s="115">
        <v>76</v>
      </c>
      <c r="F23" s="114">
        <v>100</v>
      </c>
      <c r="G23" s="114">
        <v>135</v>
      </c>
      <c r="H23" s="114">
        <v>120</v>
      </c>
      <c r="I23" s="140">
        <v>96</v>
      </c>
      <c r="J23" s="115">
        <v>-20</v>
      </c>
      <c r="K23" s="116">
        <v>-20.833333333333332</v>
      </c>
    </row>
    <row r="24" spans="1:11" ht="14.1" customHeight="1" x14ac:dyDescent="0.2">
      <c r="A24" s="306">
        <v>24</v>
      </c>
      <c r="B24" s="307" t="s">
        <v>241</v>
      </c>
      <c r="C24" s="308"/>
      <c r="D24" s="113">
        <v>8.3115828548228059</v>
      </c>
      <c r="E24" s="115">
        <v>1433</v>
      </c>
      <c r="F24" s="114">
        <v>1330</v>
      </c>
      <c r="G24" s="114">
        <v>1436</v>
      </c>
      <c r="H24" s="114">
        <v>1139</v>
      </c>
      <c r="I24" s="140">
        <v>1440</v>
      </c>
      <c r="J24" s="115">
        <v>-7</v>
      </c>
      <c r="K24" s="116">
        <v>-0.4861111111111111</v>
      </c>
    </row>
    <row r="25" spans="1:11" ht="14.1" customHeight="1" x14ac:dyDescent="0.2">
      <c r="A25" s="306">
        <v>25</v>
      </c>
      <c r="B25" s="307" t="s">
        <v>242</v>
      </c>
      <c r="C25" s="308"/>
      <c r="D25" s="113">
        <v>6.7223478916536168</v>
      </c>
      <c r="E25" s="115">
        <v>1159</v>
      </c>
      <c r="F25" s="114">
        <v>1092</v>
      </c>
      <c r="G25" s="114">
        <v>937</v>
      </c>
      <c r="H25" s="114">
        <v>780</v>
      </c>
      <c r="I25" s="140">
        <v>1093</v>
      </c>
      <c r="J25" s="115">
        <v>66</v>
      </c>
      <c r="K25" s="116">
        <v>6.038426349496798</v>
      </c>
    </row>
    <row r="26" spans="1:11" ht="14.1" customHeight="1" x14ac:dyDescent="0.2">
      <c r="A26" s="306">
        <v>26</v>
      </c>
      <c r="B26" s="307" t="s">
        <v>243</v>
      </c>
      <c r="C26" s="308"/>
      <c r="D26" s="113">
        <v>3.5090771996983934</v>
      </c>
      <c r="E26" s="115">
        <v>605</v>
      </c>
      <c r="F26" s="114">
        <v>483</v>
      </c>
      <c r="G26" s="114">
        <v>514</v>
      </c>
      <c r="H26" s="114">
        <v>428</v>
      </c>
      <c r="I26" s="140">
        <v>660</v>
      </c>
      <c r="J26" s="115">
        <v>-55</v>
      </c>
      <c r="K26" s="116">
        <v>-8.3333333333333339</v>
      </c>
    </row>
    <row r="27" spans="1:11" ht="14.1" customHeight="1" x14ac:dyDescent="0.2">
      <c r="A27" s="306">
        <v>27</v>
      </c>
      <c r="B27" s="307" t="s">
        <v>244</v>
      </c>
      <c r="C27" s="308"/>
      <c r="D27" s="113">
        <v>3.1204686503103067</v>
      </c>
      <c r="E27" s="115">
        <v>538</v>
      </c>
      <c r="F27" s="114">
        <v>847</v>
      </c>
      <c r="G27" s="114">
        <v>437</v>
      </c>
      <c r="H27" s="114">
        <v>455</v>
      </c>
      <c r="I27" s="140">
        <v>994</v>
      </c>
      <c r="J27" s="115">
        <v>-456</v>
      </c>
      <c r="K27" s="116">
        <v>-45.875251509054323</v>
      </c>
    </row>
    <row r="28" spans="1:11" ht="14.1" customHeight="1" x14ac:dyDescent="0.2">
      <c r="A28" s="306">
        <v>28</v>
      </c>
      <c r="B28" s="307" t="s">
        <v>245</v>
      </c>
      <c r="C28" s="308"/>
      <c r="D28" s="113">
        <v>0.43500957021054465</v>
      </c>
      <c r="E28" s="115">
        <v>75</v>
      </c>
      <c r="F28" s="114">
        <v>66</v>
      </c>
      <c r="G28" s="114">
        <v>89</v>
      </c>
      <c r="H28" s="114">
        <v>64</v>
      </c>
      <c r="I28" s="140">
        <v>67</v>
      </c>
      <c r="J28" s="115">
        <v>8</v>
      </c>
      <c r="K28" s="116">
        <v>11.940298507462687</v>
      </c>
    </row>
    <row r="29" spans="1:11" ht="14.1" customHeight="1" x14ac:dyDescent="0.2">
      <c r="A29" s="306">
        <v>29</v>
      </c>
      <c r="B29" s="307" t="s">
        <v>246</v>
      </c>
      <c r="C29" s="308"/>
      <c r="D29" s="113">
        <v>3.7642828142219127</v>
      </c>
      <c r="E29" s="115">
        <v>649</v>
      </c>
      <c r="F29" s="114">
        <v>624</v>
      </c>
      <c r="G29" s="114">
        <v>759</v>
      </c>
      <c r="H29" s="114">
        <v>573</v>
      </c>
      <c r="I29" s="140">
        <v>588</v>
      </c>
      <c r="J29" s="115">
        <v>61</v>
      </c>
      <c r="K29" s="116">
        <v>10.374149659863946</v>
      </c>
    </row>
    <row r="30" spans="1:11" ht="14.1" customHeight="1" x14ac:dyDescent="0.2">
      <c r="A30" s="306" t="s">
        <v>247</v>
      </c>
      <c r="B30" s="307" t="s">
        <v>248</v>
      </c>
      <c r="C30" s="308"/>
      <c r="D30" s="113">
        <v>1.3108288382344411</v>
      </c>
      <c r="E30" s="115">
        <v>226</v>
      </c>
      <c r="F30" s="114">
        <v>253</v>
      </c>
      <c r="G30" s="114">
        <v>306</v>
      </c>
      <c r="H30" s="114">
        <v>235</v>
      </c>
      <c r="I30" s="140" t="s">
        <v>514</v>
      </c>
      <c r="J30" s="115" t="s">
        <v>514</v>
      </c>
      <c r="K30" s="116" t="s">
        <v>514</v>
      </c>
    </row>
    <row r="31" spans="1:11" ht="14.1" customHeight="1" x14ac:dyDescent="0.2">
      <c r="A31" s="306" t="s">
        <v>249</v>
      </c>
      <c r="B31" s="307" t="s">
        <v>250</v>
      </c>
      <c r="C31" s="308"/>
      <c r="D31" s="113">
        <v>2.4360535931790501</v>
      </c>
      <c r="E31" s="115">
        <v>420</v>
      </c>
      <c r="F31" s="114">
        <v>368</v>
      </c>
      <c r="G31" s="114">
        <v>445</v>
      </c>
      <c r="H31" s="114">
        <v>333</v>
      </c>
      <c r="I31" s="140">
        <v>343</v>
      </c>
      <c r="J31" s="115">
        <v>77</v>
      </c>
      <c r="K31" s="116">
        <v>22.448979591836736</v>
      </c>
    </row>
    <row r="32" spans="1:11" ht="14.1" customHeight="1" x14ac:dyDescent="0.2">
      <c r="A32" s="306">
        <v>31</v>
      </c>
      <c r="B32" s="307" t="s">
        <v>251</v>
      </c>
      <c r="C32" s="308"/>
      <c r="D32" s="113">
        <v>0.56841250507511165</v>
      </c>
      <c r="E32" s="115">
        <v>98</v>
      </c>
      <c r="F32" s="114">
        <v>73</v>
      </c>
      <c r="G32" s="114">
        <v>115</v>
      </c>
      <c r="H32" s="114">
        <v>66</v>
      </c>
      <c r="I32" s="140">
        <v>106</v>
      </c>
      <c r="J32" s="115">
        <v>-8</v>
      </c>
      <c r="K32" s="116">
        <v>-7.5471698113207548</v>
      </c>
    </row>
    <row r="33" spans="1:11" ht="14.1" customHeight="1" x14ac:dyDescent="0.2">
      <c r="A33" s="306">
        <v>32</v>
      </c>
      <c r="B33" s="307" t="s">
        <v>252</v>
      </c>
      <c r="C33" s="308"/>
      <c r="D33" s="113">
        <v>2.3316512963285194</v>
      </c>
      <c r="E33" s="115">
        <v>402</v>
      </c>
      <c r="F33" s="114">
        <v>416</v>
      </c>
      <c r="G33" s="114">
        <v>538</v>
      </c>
      <c r="H33" s="114">
        <v>382</v>
      </c>
      <c r="I33" s="140">
        <v>340</v>
      </c>
      <c r="J33" s="115">
        <v>62</v>
      </c>
      <c r="K33" s="116">
        <v>18.235294117647058</v>
      </c>
    </row>
    <row r="34" spans="1:11" ht="14.1" customHeight="1" x14ac:dyDescent="0.2">
      <c r="A34" s="306">
        <v>33</v>
      </c>
      <c r="B34" s="307" t="s">
        <v>253</v>
      </c>
      <c r="C34" s="308"/>
      <c r="D34" s="113">
        <v>1.2528275622063685</v>
      </c>
      <c r="E34" s="115">
        <v>216</v>
      </c>
      <c r="F34" s="114">
        <v>235</v>
      </c>
      <c r="G34" s="114">
        <v>346</v>
      </c>
      <c r="H34" s="114">
        <v>230</v>
      </c>
      <c r="I34" s="140">
        <v>273</v>
      </c>
      <c r="J34" s="115">
        <v>-57</v>
      </c>
      <c r="K34" s="116">
        <v>-20.87912087912088</v>
      </c>
    </row>
    <row r="35" spans="1:11" ht="14.1" customHeight="1" x14ac:dyDescent="0.2">
      <c r="A35" s="306">
        <v>34</v>
      </c>
      <c r="B35" s="307" t="s">
        <v>254</v>
      </c>
      <c r="C35" s="308"/>
      <c r="D35" s="113">
        <v>1.6472362391972624</v>
      </c>
      <c r="E35" s="115">
        <v>284</v>
      </c>
      <c r="F35" s="114">
        <v>170</v>
      </c>
      <c r="G35" s="114">
        <v>269</v>
      </c>
      <c r="H35" s="114">
        <v>206</v>
      </c>
      <c r="I35" s="140">
        <v>268</v>
      </c>
      <c r="J35" s="115">
        <v>16</v>
      </c>
      <c r="K35" s="116">
        <v>5.9701492537313436</v>
      </c>
    </row>
    <row r="36" spans="1:11" ht="14.1" customHeight="1" x14ac:dyDescent="0.2">
      <c r="A36" s="306">
        <v>41</v>
      </c>
      <c r="B36" s="307" t="s">
        <v>255</v>
      </c>
      <c r="C36" s="308"/>
      <c r="D36" s="113">
        <v>0.88161939562670377</v>
      </c>
      <c r="E36" s="115">
        <v>152</v>
      </c>
      <c r="F36" s="114">
        <v>125</v>
      </c>
      <c r="G36" s="114">
        <v>150</v>
      </c>
      <c r="H36" s="114">
        <v>126</v>
      </c>
      <c r="I36" s="140">
        <v>122</v>
      </c>
      <c r="J36" s="115">
        <v>30</v>
      </c>
      <c r="K36" s="116">
        <v>24.590163934426229</v>
      </c>
    </row>
    <row r="37" spans="1:11" ht="14.1" customHeight="1" x14ac:dyDescent="0.2">
      <c r="A37" s="306">
        <v>42</v>
      </c>
      <c r="B37" s="307" t="s">
        <v>256</v>
      </c>
      <c r="C37" s="308"/>
      <c r="D37" s="113">
        <v>8.7001914042108927E-2</v>
      </c>
      <c r="E37" s="115">
        <v>15</v>
      </c>
      <c r="F37" s="114">
        <v>11</v>
      </c>
      <c r="G37" s="114">
        <v>14</v>
      </c>
      <c r="H37" s="114">
        <v>7</v>
      </c>
      <c r="I37" s="140">
        <v>14</v>
      </c>
      <c r="J37" s="115">
        <v>1</v>
      </c>
      <c r="K37" s="116">
        <v>7.1428571428571432</v>
      </c>
    </row>
    <row r="38" spans="1:11" ht="14.1" customHeight="1" x14ac:dyDescent="0.2">
      <c r="A38" s="306">
        <v>43</v>
      </c>
      <c r="B38" s="307" t="s">
        <v>257</v>
      </c>
      <c r="C38" s="308"/>
      <c r="D38" s="113">
        <v>1.6646366220056841</v>
      </c>
      <c r="E38" s="115">
        <v>287</v>
      </c>
      <c r="F38" s="114">
        <v>348</v>
      </c>
      <c r="G38" s="114">
        <v>724</v>
      </c>
      <c r="H38" s="114">
        <v>261</v>
      </c>
      <c r="I38" s="140">
        <v>388</v>
      </c>
      <c r="J38" s="115">
        <v>-101</v>
      </c>
      <c r="K38" s="116">
        <v>-26.030927835051546</v>
      </c>
    </row>
    <row r="39" spans="1:11" ht="14.1" customHeight="1" x14ac:dyDescent="0.2">
      <c r="A39" s="306">
        <v>51</v>
      </c>
      <c r="B39" s="307" t="s">
        <v>258</v>
      </c>
      <c r="C39" s="308"/>
      <c r="D39" s="113">
        <v>9.1236007192158226</v>
      </c>
      <c r="E39" s="115">
        <v>1573</v>
      </c>
      <c r="F39" s="114">
        <v>1826</v>
      </c>
      <c r="G39" s="114">
        <v>2072</v>
      </c>
      <c r="H39" s="114">
        <v>1616</v>
      </c>
      <c r="I39" s="140">
        <v>1801</v>
      </c>
      <c r="J39" s="115">
        <v>-228</v>
      </c>
      <c r="K39" s="116">
        <v>-12.659633536923931</v>
      </c>
    </row>
    <row r="40" spans="1:11" ht="14.1" customHeight="1" x14ac:dyDescent="0.2">
      <c r="A40" s="306" t="s">
        <v>259</v>
      </c>
      <c r="B40" s="307" t="s">
        <v>260</v>
      </c>
      <c r="C40" s="308"/>
      <c r="D40" s="113">
        <v>8.5377878313322899</v>
      </c>
      <c r="E40" s="115">
        <v>1472</v>
      </c>
      <c r="F40" s="114">
        <v>1734</v>
      </c>
      <c r="G40" s="114">
        <v>1944</v>
      </c>
      <c r="H40" s="114">
        <v>1516</v>
      </c>
      <c r="I40" s="140">
        <v>1660</v>
      </c>
      <c r="J40" s="115">
        <v>-188</v>
      </c>
      <c r="K40" s="116">
        <v>-11.325301204819278</v>
      </c>
    </row>
    <row r="41" spans="1:11" ht="14.1" customHeight="1" x14ac:dyDescent="0.2">
      <c r="A41" s="306"/>
      <c r="B41" s="307" t="s">
        <v>261</v>
      </c>
      <c r="C41" s="308"/>
      <c r="D41" s="113">
        <v>7.8649730294066469</v>
      </c>
      <c r="E41" s="115">
        <v>1356</v>
      </c>
      <c r="F41" s="114">
        <v>1634</v>
      </c>
      <c r="G41" s="114">
        <v>1794</v>
      </c>
      <c r="H41" s="114">
        <v>1384</v>
      </c>
      <c r="I41" s="140">
        <v>1506</v>
      </c>
      <c r="J41" s="115">
        <v>-150</v>
      </c>
      <c r="K41" s="116">
        <v>-9.9601593625498008</v>
      </c>
    </row>
    <row r="42" spans="1:11" ht="14.1" customHeight="1" x14ac:dyDescent="0.2">
      <c r="A42" s="306">
        <v>52</v>
      </c>
      <c r="B42" s="307" t="s">
        <v>262</v>
      </c>
      <c r="C42" s="308"/>
      <c r="D42" s="113">
        <v>4.715503741082304</v>
      </c>
      <c r="E42" s="115">
        <v>813</v>
      </c>
      <c r="F42" s="114">
        <v>837</v>
      </c>
      <c r="G42" s="114">
        <v>800</v>
      </c>
      <c r="H42" s="114">
        <v>799</v>
      </c>
      <c r="I42" s="140">
        <v>1006</v>
      </c>
      <c r="J42" s="115">
        <v>-193</v>
      </c>
      <c r="K42" s="116">
        <v>-19.184890656063619</v>
      </c>
    </row>
    <row r="43" spans="1:11" ht="14.1" customHeight="1" x14ac:dyDescent="0.2">
      <c r="A43" s="306" t="s">
        <v>263</v>
      </c>
      <c r="B43" s="307" t="s">
        <v>264</v>
      </c>
      <c r="C43" s="308"/>
      <c r="D43" s="113">
        <v>3.6192796241517313</v>
      </c>
      <c r="E43" s="115">
        <v>624</v>
      </c>
      <c r="F43" s="114">
        <v>666</v>
      </c>
      <c r="G43" s="114">
        <v>618</v>
      </c>
      <c r="H43" s="114">
        <v>591</v>
      </c>
      <c r="I43" s="140">
        <v>853</v>
      </c>
      <c r="J43" s="115">
        <v>-229</v>
      </c>
      <c r="K43" s="116">
        <v>-26.846424384525204</v>
      </c>
    </row>
    <row r="44" spans="1:11" ht="14.1" customHeight="1" x14ac:dyDescent="0.2">
      <c r="A44" s="306">
        <v>53</v>
      </c>
      <c r="B44" s="307" t="s">
        <v>265</v>
      </c>
      <c r="C44" s="308"/>
      <c r="D44" s="113">
        <v>0.6496142915144133</v>
      </c>
      <c r="E44" s="115">
        <v>112</v>
      </c>
      <c r="F44" s="114">
        <v>92</v>
      </c>
      <c r="G44" s="114">
        <v>104</v>
      </c>
      <c r="H44" s="114">
        <v>120</v>
      </c>
      <c r="I44" s="140">
        <v>99</v>
      </c>
      <c r="J44" s="115">
        <v>13</v>
      </c>
      <c r="K44" s="116">
        <v>13.131313131313131</v>
      </c>
    </row>
    <row r="45" spans="1:11" ht="14.1" customHeight="1" x14ac:dyDescent="0.2">
      <c r="A45" s="306" t="s">
        <v>266</v>
      </c>
      <c r="B45" s="307" t="s">
        <v>267</v>
      </c>
      <c r="C45" s="308"/>
      <c r="D45" s="113">
        <v>0.61481352589756977</v>
      </c>
      <c r="E45" s="115">
        <v>106</v>
      </c>
      <c r="F45" s="114">
        <v>87</v>
      </c>
      <c r="G45" s="114">
        <v>97</v>
      </c>
      <c r="H45" s="114">
        <v>106</v>
      </c>
      <c r="I45" s="140">
        <v>90</v>
      </c>
      <c r="J45" s="115">
        <v>16</v>
      </c>
      <c r="K45" s="116">
        <v>17.777777777777779</v>
      </c>
    </row>
    <row r="46" spans="1:11" ht="14.1" customHeight="1" x14ac:dyDescent="0.2">
      <c r="A46" s="306">
        <v>54</v>
      </c>
      <c r="B46" s="307" t="s">
        <v>268</v>
      </c>
      <c r="C46" s="308"/>
      <c r="D46" s="113">
        <v>3.5670784757264662</v>
      </c>
      <c r="E46" s="115">
        <v>615</v>
      </c>
      <c r="F46" s="114">
        <v>653</v>
      </c>
      <c r="G46" s="114">
        <v>807</v>
      </c>
      <c r="H46" s="114">
        <v>522</v>
      </c>
      <c r="I46" s="140">
        <v>628</v>
      </c>
      <c r="J46" s="115">
        <v>-13</v>
      </c>
      <c r="K46" s="116">
        <v>-2.0700636942675161</v>
      </c>
    </row>
    <row r="47" spans="1:11" ht="14.1" customHeight="1" x14ac:dyDescent="0.2">
      <c r="A47" s="306">
        <v>61</v>
      </c>
      <c r="B47" s="307" t="s">
        <v>269</v>
      </c>
      <c r="C47" s="308"/>
      <c r="D47" s="113">
        <v>2.4244533379734352</v>
      </c>
      <c r="E47" s="115">
        <v>418</v>
      </c>
      <c r="F47" s="114">
        <v>350</v>
      </c>
      <c r="G47" s="114">
        <v>404</v>
      </c>
      <c r="H47" s="114">
        <v>409</v>
      </c>
      <c r="I47" s="140">
        <v>436</v>
      </c>
      <c r="J47" s="115">
        <v>-18</v>
      </c>
      <c r="K47" s="116">
        <v>-4.1284403669724767</v>
      </c>
    </row>
    <row r="48" spans="1:11" ht="14.1" customHeight="1" x14ac:dyDescent="0.2">
      <c r="A48" s="306">
        <v>62</v>
      </c>
      <c r="B48" s="307" t="s">
        <v>270</v>
      </c>
      <c r="C48" s="308"/>
      <c r="D48" s="113">
        <v>6.2641378110318424</v>
      </c>
      <c r="E48" s="115">
        <v>1080</v>
      </c>
      <c r="F48" s="114">
        <v>1149</v>
      </c>
      <c r="G48" s="114">
        <v>1406</v>
      </c>
      <c r="H48" s="114">
        <v>927</v>
      </c>
      <c r="I48" s="140">
        <v>1047</v>
      </c>
      <c r="J48" s="115">
        <v>33</v>
      </c>
      <c r="K48" s="116">
        <v>3.151862464183381</v>
      </c>
    </row>
    <row r="49" spans="1:11" ht="14.1" customHeight="1" x14ac:dyDescent="0.2">
      <c r="A49" s="306">
        <v>63</v>
      </c>
      <c r="B49" s="307" t="s">
        <v>271</v>
      </c>
      <c r="C49" s="308"/>
      <c r="D49" s="113">
        <v>4.1064903427875414</v>
      </c>
      <c r="E49" s="115">
        <v>708</v>
      </c>
      <c r="F49" s="114">
        <v>621</v>
      </c>
      <c r="G49" s="114">
        <v>738</v>
      </c>
      <c r="H49" s="114">
        <v>570</v>
      </c>
      <c r="I49" s="140">
        <v>604</v>
      </c>
      <c r="J49" s="115">
        <v>104</v>
      </c>
      <c r="K49" s="116">
        <v>17.218543046357617</v>
      </c>
    </row>
    <row r="50" spans="1:11" ht="14.1" customHeight="1" x14ac:dyDescent="0.2">
      <c r="A50" s="306" t="s">
        <v>272</v>
      </c>
      <c r="B50" s="307" t="s">
        <v>273</v>
      </c>
      <c r="C50" s="308"/>
      <c r="D50" s="113">
        <v>0.75401658836494401</v>
      </c>
      <c r="E50" s="115">
        <v>130</v>
      </c>
      <c r="F50" s="114">
        <v>102</v>
      </c>
      <c r="G50" s="114">
        <v>118</v>
      </c>
      <c r="H50" s="114">
        <v>109</v>
      </c>
      <c r="I50" s="140">
        <v>98</v>
      </c>
      <c r="J50" s="115">
        <v>32</v>
      </c>
      <c r="K50" s="116">
        <v>32.653061224489797</v>
      </c>
    </row>
    <row r="51" spans="1:11" ht="14.1" customHeight="1" x14ac:dyDescent="0.2">
      <c r="A51" s="306" t="s">
        <v>274</v>
      </c>
      <c r="B51" s="307" t="s">
        <v>275</v>
      </c>
      <c r="C51" s="308"/>
      <c r="D51" s="113">
        <v>2.9696653326373181</v>
      </c>
      <c r="E51" s="115">
        <v>512</v>
      </c>
      <c r="F51" s="114">
        <v>465</v>
      </c>
      <c r="G51" s="114">
        <v>550</v>
      </c>
      <c r="H51" s="114">
        <v>411</v>
      </c>
      <c r="I51" s="140">
        <v>455</v>
      </c>
      <c r="J51" s="115">
        <v>57</v>
      </c>
      <c r="K51" s="116">
        <v>12.527472527472527</v>
      </c>
    </row>
    <row r="52" spans="1:11" ht="14.1" customHeight="1" x14ac:dyDescent="0.2">
      <c r="A52" s="306">
        <v>71</v>
      </c>
      <c r="B52" s="307" t="s">
        <v>276</v>
      </c>
      <c r="C52" s="308"/>
      <c r="D52" s="113">
        <v>8.7175917870193143</v>
      </c>
      <c r="E52" s="115">
        <v>1503</v>
      </c>
      <c r="F52" s="114">
        <v>1718</v>
      </c>
      <c r="G52" s="114">
        <v>1733</v>
      </c>
      <c r="H52" s="114">
        <v>1246</v>
      </c>
      <c r="I52" s="140">
        <v>1621</v>
      </c>
      <c r="J52" s="115">
        <v>-118</v>
      </c>
      <c r="K52" s="116">
        <v>-7.2794571252313389</v>
      </c>
    </row>
    <row r="53" spans="1:11" ht="14.1" customHeight="1" x14ac:dyDescent="0.2">
      <c r="A53" s="306" t="s">
        <v>277</v>
      </c>
      <c r="B53" s="307" t="s">
        <v>278</v>
      </c>
      <c r="C53" s="308"/>
      <c r="D53" s="113">
        <v>3.0856678846934633</v>
      </c>
      <c r="E53" s="115">
        <v>532</v>
      </c>
      <c r="F53" s="114">
        <v>794</v>
      </c>
      <c r="G53" s="114">
        <v>601</v>
      </c>
      <c r="H53" s="114">
        <v>457</v>
      </c>
      <c r="I53" s="140">
        <v>593</v>
      </c>
      <c r="J53" s="115">
        <v>-61</v>
      </c>
      <c r="K53" s="116">
        <v>-10.286677908937605</v>
      </c>
    </row>
    <row r="54" spans="1:11" ht="14.1" customHeight="1" x14ac:dyDescent="0.2">
      <c r="A54" s="306" t="s">
        <v>279</v>
      </c>
      <c r="B54" s="307" t="s">
        <v>280</v>
      </c>
      <c r="C54" s="308"/>
      <c r="D54" s="113">
        <v>4.6343019546430018</v>
      </c>
      <c r="E54" s="115">
        <v>799</v>
      </c>
      <c r="F54" s="114">
        <v>787</v>
      </c>
      <c r="G54" s="114">
        <v>971</v>
      </c>
      <c r="H54" s="114">
        <v>676</v>
      </c>
      <c r="I54" s="140">
        <v>867</v>
      </c>
      <c r="J54" s="115">
        <v>-68</v>
      </c>
      <c r="K54" s="116">
        <v>-7.8431372549019605</v>
      </c>
    </row>
    <row r="55" spans="1:11" ht="14.1" customHeight="1" x14ac:dyDescent="0.2">
      <c r="A55" s="306">
        <v>72</v>
      </c>
      <c r="B55" s="307" t="s">
        <v>281</v>
      </c>
      <c r="C55" s="308"/>
      <c r="D55" s="113">
        <v>2.3606519343425556</v>
      </c>
      <c r="E55" s="115">
        <v>407</v>
      </c>
      <c r="F55" s="114">
        <v>291</v>
      </c>
      <c r="G55" s="114">
        <v>369</v>
      </c>
      <c r="H55" s="114">
        <v>257</v>
      </c>
      <c r="I55" s="140">
        <v>369</v>
      </c>
      <c r="J55" s="115">
        <v>38</v>
      </c>
      <c r="K55" s="116">
        <v>10.29810298102981</v>
      </c>
    </row>
    <row r="56" spans="1:11" ht="14.1" customHeight="1" x14ac:dyDescent="0.2">
      <c r="A56" s="306" t="s">
        <v>282</v>
      </c>
      <c r="B56" s="307" t="s">
        <v>283</v>
      </c>
      <c r="C56" s="308"/>
      <c r="D56" s="113">
        <v>1.1020242445333797</v>
      </c>
      <c r="E56" s="115">
        <v>190</v>
      </c>
      <c r="F56" s="114">
        <v>134</v>
      </c>
      <c r="G56" s="114">
        <v>160</v>
      </c>
      <c r="H56" s="114">
        <v>120</v>
      </c>
      <c r="I56" s="140">
        <v>206</v>
      </c>
      <c r="J56" s="115">
        <v>-16</v>
      </c>
      <c r="K56" s="116">
        <v>-7.766990291262136</v>
      </c>
    </row>
    <row r="57" spans="1:11" ht="14.1" customHeight="1" x14ac:dyDescent="0.2">
      <c r="A57" s="306" t="s">
        <v>284</v>
      </c>
      <c r="B57" s="307" t="s">
        <v>285</v>
      </c>
      <c r="C57" s="308"/>
      <c r="D57" s="113">
        <v>0.90481990603793283</v>
      </c>
      <c r="E57" s="115">
        <v>156</v>
      </c>
      <c r="F57" s="114">
        <v>115</v>
      </c>
      <c r="G57" s="114">
        <v>136</v>
      </c>
      <c r="H57" s="114">
        <v>108</v>
      </c>
      <c r="I57" s="140">
        <v>111</v>
      </c>
      <c r="J57" s="115">
        <v>45</v>
      </c>
      <c r="K57" s="116">
        <v>40.54054054054054</v>
      </c>
    </row>
    <row r="58" spans="1:11" ht="14.1" customHeight="1" x14ac:dyDescent="0.2">
      <c r="A58" s="306">
        <v>73</v>
      </c>
      <c r="B58" s="307" t="s">
        <v>286</v>
      </c>
      <c r="C58" s="308"/>
      <c r="D58" s="113">
        <v>1.7980395568702512</v>
      </c>
      <c r="E58" s="115">
        <v>310</v>
      </c>
      <c r="F58" s="114">
        <v>226</v>
      </c>
      <c r="G58" s="114">
        <v>274</v>
      </c>
      <c r="H58" s="114">
        <v>221</v>
      </c>
      <c r="I58" s="140">
        <v>244</v>
      </c>
      <c r="J58" s="115">
        <v>66</v>
      </c>
      <c r="K58" s="116">
        <v>27.049180327868854</v>
      </c>
    </row>
    <row r="59" spans="1:11" ht="14.1" customHeight="1" x14ac:dyDescent="0.2">
      <c r="A59" s="306" t="s">
        <v>287</v>
      </c>
      <c r="B59" s="307" t="s">
        <v>288</v>
      </c>
      <c r="C59" s="308"/>
      <c r="D59" s="113">
        <v>1.3050287106316338</v>
      </c>
      <c r="E59" s="115">
        <v>225</v>
      </c>
      <c r="F59" s="114">
        <v>130</v>
      </c>
      <c r="G59" s="114">
        <v>186</v>
      </c>
      <c r="H59" s="114">
        <v>147</v>
      </c>
      <c r="I59" s="140">
        <v>173</v>
      </c>
      <c r="J59" s="115">
        <v>52</v>
      </c>
      <c r="K59" s="116">
        <v>30.057803468208093</v>
      </c>
    </row>
    <row r="60" spans="1:11" ht="14.1" customHeight="1" x14ac:dyDescent="0.2">
      <c r="A60" s="306">
        <v>81</v>
      </c>
      <c r="B60" s="307" t="s">
        <v>289</v>
      </c>
      <c r="C60" s="308"/>
      <c r="D60" s="113">
        <v>7.2269589930978482</v>
      </c>
      <c r="E60" s="115">
        <v>1246</v>
      </c>
      <c r="F60" s="114">
        <v>1133</v>
      </c>
      <c r="G60" s="114">
        <v>1492</v>
      </c>
      <c r="H60" s="114">
        <v>1128</v>
      </c>
      <c r="I60" s="140">
        <v>1307</v>
      </c>
      <c r="J60" s="115">
        <v>-61</v>
      </c>
      <c r="K60" s="116">
        <v>-4.667176740627391</v>
      </c>
    </row>
    <row r="61" spans="1:11" ht="14.1" customHeight="1" x14ac:dyDescent="0.2">
      <c r="A61" s="306" t="s">
        <v>290</v>
      </c>
      <c r="B61" s="307" t="s">
        <v>291</v>
      </c>
      <c r="C61" s="308"/>
      <c r="D61" s="113">
        <v>1.9256423641320108</v>
      </c>
      <c r="E61" s="115">
        <v>332</v>
      </c>
      <c r="F61" s="114">
        <v>232</v>
      </c>
      <c r="G61" s="114">
        <v>482</v>
      </c>
      <c r="H61" s="114">
        <v>277</v>
      </c>
      <c r="I61" s="140">
        <v>461</v>
      </c>
      <c r="J61" s="115">
        <v>-129</v>
      </c>
      <c r="K61" s="116">
        <v>-27.982646420824295</v>
      </c>
    </row>
    <row r="62" spans="1:11" ht="14.1" customHeight="1" x14ac:dyDescent="0.2">
      <c r="A62" s="306" t="s">
        <v>292</v>
      </c>
      <c r="B62" s="307" t="s">
        <v>293</v>
      </c>
      <c r="C62" s="308"/>
      <c r="D62" s="113">
        <v>2.5636564004408098</v>
      </c>
      <c r="E62" s="115">
        <v>442</v>
      </c>
      <c r="F62" s="114">
        <v>505</v>
      </c>
      <c r="G62" s="114">
        <v>579</v>
      </c>
      <c r="H62" s="114">
        <v>370</v>
      </c>
      <c r="I62" s="140">
        <v>325</v>
      </c>
      <c r="J62" s="115">
        <v>117</v>
      </c>
      <c r="K62" s="116">
        <v>36</v>
      </c>
    </row>
    <row r="63" spans="1:11" ht="14.1" customHeight="1" x14ac:dyDescent="0.2">
      <c r="A63" s="306"/>
      <c r="B63" s="307" t="s">
        <v>294</v>
      </c>
      <c r="C63" s="308"/>
      <c r="D63" s="113">
        <v>2.1750478510527231</v>
      </c>
      <c r="E63" s="115">
        <v>375</v>
      </c>
      <c r="F63" s="114">
        <v>396</v>
      </c>
      <c r="G63" s="114">
        <v>515</v>
      </c>
      <c r="H63" s="114">
        <v>317</v>
      </c>
      <c r="I63" s="140">
        <v>287</v>
      </c>
      <c r="J63" s="115">
        <v>88</v>
      </c>
      <c r="K63" s="116">
        <v>30.662020905923345</v>
      </c>
    </row>
    <row r="64" spans="1:11" ht="14.1" customHeight="1" x14ac:dyDescent="0.2">
      <c r="A64" s="306" t="s">
        <v>295</v>
      </c>
      <c r="B64" s="307" t="s">
        <v>296</v>
      </c>
      <c r="C64" s="308"/>
      <c r="D64" s="113">
        <v>0.77721709877617307</v>
      </c>
      <c r="E64" s="115">
        <v>134</v>
      </c>
      <c r="F64" s="114">
        <v>95</v>
      </c>
      <c r="G64" s="114">
        <v>117</v>
      </c>
      <c r="H64" s="114">
        <v>138</v>
      </c>
      <c r="I64" s="140">
        <v>165</v>
      </c>
      <c r="J64" s="115">
        <v>-31</v>
      </c>
      <c r="K64" s="116">
        <v>-18.787878787878789</v>
      </c>
    </row>
    <row r="65" spans="1:11" ht="14.1" customHeight="1" x14ac:dyDescent="0.2">
      <c r="A65" s="306" t="s">
        <v>297</v>
      </c>
      <c r="B65" s="307" t="s">
        <v>298</v>
      </c>
      <c r="C65" s="308"/>
      <c r="D65" s="113">
        <v>0.39440867699089383</v>
      </c>
      <c r="E65" s="115">
        <v>68</v>
      </c>
      <c r="F65" s="114">
        <v>74</v>
      </c>
      <c r="G65" s="114">
        <v>78</v>
      </c>
      <c r="H65" s="114">
        <v>70</v>
      </c>
      <c r="I65" s="140">
        <v>77</v>
      </c>
      <c r="J65" s="115">
        <v>-9</v>
      </c>
      <c r="K65" s="116">
        <v>-11.688311688311689</v>
      </c>
    </row>
    <row r="66" spans="1:11" ht="14.1" customHeight="1" x14ac:dyDescent="0.2">
      <c r="A66" s="306">
        <v>82</v>
      </c>
      <c r="B66" s="307" t="s">
        <v>299</v>
      </c>
      <c r="C66" s="308"/>
      <c r="D66" s="113">
        <v>2.5346557624267736</v>
      </c>
      <c r="E66" s="115">
        <v>437</v>
      </c>
      <c r="F66" s="114">
        <v>364</v>
      </c>
      <c r="G66" s="114">
        <v>603</v>
      </c>
      <c r="H66" s="114">
        <v>348</v>
      </c>
      <c r="I66" s="140">
        <v>390</v>
      </c>
      <c r="J66" s="115">
        <v>47</v>
      </c>
      <c r="K66" s="116">
        <v>12.051282051282051</v>
      </c>
    </row>
    <row r="67" spans="1:11" ht="14.1" customHeight="1" x14ac:dyDescent="0.2">
      <c r="A67" s="306" t="s">
        <v>300</v>
      </c>
      <c r="B67" s="307" t="s">
        <v>301</v>
      </c>
      <c r="C67" s="308"/>
      <c r="D67" s="113">
        <v>1.2934284554260194</v>
      </c>
      <c r="E67" s="115">
        <v>223</v>
      </c>
      <c r="F67" s="114">
        <v>250</v>
      </c>
      <c r="G67" s="114">
        <v>366</v>
      </c>
      <c r="H67" s="114">
        <v>224</v>
      </c>
      <c r="I67" s="140">
        <v>196</v>
      </c>
      <c r="J67" s="115">
        <v>27</v>
      </c>
      <c r="K67" s="116">
        <v>13.775510204081632</v>
      </c>
    </row>
    <row r="68" spans="1:11" ht="14.1" customHeight="1" x14ac:dyDescent="0.2">
      <c r="A68" s="306" t="s">
        <v>302</v>
      </c>
      <c r="B68" s="307" t="s">
        <v>303</v>
      </c>
      <c r="C68" s="308"/>
      <c r="D68" s="113">
        <v>0.78881735398178765</v>
      </c>
      <c r="E68" s="115">
        <v>136</v>
      </c>
      <c r="F68" s="114">
        <v>69</v>
      </c>
      <c r="G68" s="114">
        <v>144</v>
      </c>
      <c r="H68" s="114">
        <v>90</v>
      </c>
      <c r="I68" s="140">
        <v>120</v>
      </c>
      <c r="J68" s="115">
        <v>16</v>
      </c>
      <c r="K68" s="116">
        <v>13.333333333333334</v>
      </c>
    </row>
    <row r="69" spans="1:11" ht="14.1" customHeight="1" x14ac:dyDescent="0.2">
      <c r="A69" s="306">
        <v>83</v>
      </c>
      <c r="B69" s="307" t="s">
        <v>304</v>
      </c>
      <c r="C69" s="308"/>
      <c r="D69" s="113">
        <v>3.1726697987355723</v>
      </c>
      <c r="E69" s="115">
        <v>547</v>
      </c>
      <c r="F69" s="114">
        <v>471</v>
      </c>
      <c r="G69" s="114">
        <v>989</v>
      </c>
      <c r="H69" s="114">
        <v>423</v>
      </c>
      <c r="I69" s="140">
        <v>506</v>
      </c>
      <c r="J69" s="115">
        <v>41</v>
      </c>
      <c r="K69" s="116">
        <v>8.1027667984189726</v>
      </c>
    </row>
    <row r="70" spans="1:11" ht="14.1" customHeight="1" x14ac:dyDescent="0.2">
      <c r="A70" s="306" t="s">
        <v>305</v>
      </c>
      <c r="B70" s="307" t="s">
        <v>306</v>
      </c>
      <c r="C70" s="308"/>
      <c r="D70" s="113">
        <v>2.4418537207818574</v>
      </c>
      <c r="E70" s="115">
        <v>421</v>
      </c>
      <c r="F70" s="114">
        <v>361</v>
      </c>
      <c r="G70" s="114">
        <v>844</v>
      </c>
      <c r="H70" s="114">
        <v>310</v>
      </c>
      <c r="I70" s="140">
        <v>401</v>
      </c>
      <c r="J70" s="115">
        <v>20</v>
      </c>
      <c r="K70" s="116">
        <v>4.9875311720698257</v>
      </c>
    </row>
    <row r="71" spans="1:11" ht="14.1" customHeight="1" x14ac:dyDescent="0.2">
      <c r="A71" s="306"/>
      <c r="B71" s="307" t="s">
        <v>307</v>
      </c>
      <c r="C71" s="308"/>
      <c r="D71" s="113">
        <v>1.5776347079635753</v>
      </c>
      <c r="E71" s="115">
        <v>272</v>
      </c>
      <c r="F71" s="114">
        <v>188</v>
      </c>
      <c r="G71" s="114">
        <v>593</v>
      </c>
      <c r="H71" s="114">
        <v>206</v>
      </c>
      <c r="I71" s="140">
        <v>258</v>
      </c>
      <c r="J71" s="115">
        <v>14</v>
      </c>
      <c r="K71" s="116">
        <v>5.4263565891472867</v>
      </c>
    </row>
    <row r="72" spans="1:11" ht="14.1" customHeight="1" x14ac:dyDescent="0.2">
      <c r="A72" s="306">
        <v>84</v>
      </c>
      <c r="B72" s="307" t="s">
        <v>308</v>
      </c>
      <c r="C72" s="308"/>
      <c r="D72" s="113">
        <v>2.1982483614639521</v>
      </c>
      <c r="E72" s="115">
        <v>379</v>
      </c>
      <c r="F72" s="114">
        <v>269</v>
      </c>
      <c r="G72" s="114">
        <v>582</v>
      </c>
      <c r="H72" s="114">
        <v>220</v>
      </c>
      <c r="I72" s="140">
        <v>397</v>
      </c>
      <c r="J72" s="115">
        <v>-18</v>
      </c>
      <c r="K72" s="116">
        <v>-4.5340050377833752</v>
      </c>
    </row>
    <row r="73" spans="1:11" ht="14.1" customHeight="1" x14ac:dyDescent="0.2">
      <c r="A73" s="306" t="s">
        <v>309</v>
      </c>
      <c r="B73" s="307" t="s">
        <v>310</v>
      </c>
      <c r="C73" s="308"/>
      <c r="D73" s="113">
        <v>0.12760280726175977</v>
      </c>
      <c r="E73" s="115">
        <v>22</v>
      </c>
      <c r="F73" s="114">
        <v>21</v>
      </c>
      <c r="G73" s="114">
        <v>182</v>
      </c>
      <c r="H73" s="114">
        <v>3</v>
      </c>
      <c r="I73" s="140">
        <v>31</v>
      </c>
      <c r="J73" s="115">
        <v>-9</v>
      </c>
      <c r="K73" s="116">
        <v>-29.032258064516128</v>
      </c>
    </row>
    <row r="74" spans="1:11" ht="14.1" customHeight="1" x14ac:dyDescent="0.2">
      <c r="A74" s="306" t="s">
        <v>311</v>
      </c>
      <c r="B74" s="307" t="s">
        <v>312</v>
      </c>
      <c r="C74" s="308"/>
      <c r="D74" s="113">
        <v>0.14500319007018153</v>
      </c>
      <c r="E74" s="115">
        <v>25</v>
      </c>
      <c r="F74" s="114">
        <v>21</v>
      </c>
      <c r="G74" s="114">
        <v>78</v>
      </c>
      <c r="H74" s="114">
        <v>20</v>
      </c>
      <c r="I74" s="140">
        <v>18</v>
      </c>
      <c r="J74" s="115">
        <v>7</v>
      </c>
      <c r="K74" s="116">
        <v>38.888888888888886</v>
      </c>
    </row>
    <row r="75" spans="1:11" ht="14.1" customHeight="1" x14ac:dyDescent="0.2">
      <c r="A75" s="306" t="s">
        <v>313</v>
      </c>
      <c r="B75" s="307" t="s">
        <v>314</v>
      </c>
      <c r="C75" s="308"/>
      <c r="D75" s="113">
        <v>1.4094310074821645</v>
      </c>
      <c r="E75" s="115">
        <v>243</v>
      </c>
      <c r="F75" s="114">
        <v>161</v>
      </c>
      <c r="G75" s="114">
        <v>193</v>
      </c>
      <c r="H75" s="114">
        <v>153</v>
      </c>
      <c r="I75" s="140">
        <v>265</v>
      </c>
      <c r="J75" s="115">
        <v>-22</v>
      </c>
      <c r="K75" s="116">
        <v>-8.3018867924528301</v>
      </c>
    </row>
    <row r="76" spans="1:11" ht="14.1" customHeight="1" x14ac:dyDescent="0.2">
      <c r="A76" s="306">
        <v>91</v>
      </c>
      <c r="B76" s="307" t="s">
        <v>315</v>
      </c>
      <c r="C76" s="308"/>
      <c r="D76" s="113">
        <v>7.5401658836494398E-2</v>
      </c>
      <c r="E76" s="115">
        <v>13</v>
      </c>
      <c r="F76" s="114">
        <v>13</v>
      </c>
      <c r="G76" s="114">
        <v>14</v>
      </c>
      <c r="H76" s="114">
        <v>14</v>
      </c>
      <c r="I76" s="140">
        <v>18</v>
      </c>
      <c r="J76" s="115">
        <v>-5</v>
      </c>
      <c r="K76" s="116">
        <v>-27.777777777777779</v>
      </c>
    </row>
    <row r="77" spans="1:11" ht="14.1" customHeight="1" x14ac:dyDescent="0.2">
      <c r="A77" s="306">
        <v>92</v>
      </c>
      <c r="B77" s="307" t="s">
        <v>316</v>
      </c>
      <c r="C77" s="308"/>
      <c r="D77" s="113">
        <v>1.0440229685053071</v>
      </c>
      <c r="E77" s="115">
        <v>180</v>
      </c>
      <c r="F77" s="114">
        <v>188</v>
      </c>
      <c r="G77" s="114">
        <v>172</v>
      </c>
      <c r="H77" s="114">
        <v>126</v>
      </c>
      <c r="I77" s="140">
        <v>234</v>
      </c>
      <c r="J77" s="115">
        <v>-54</v>
      </c>
      <c r="K77" s="116">
        <v>-23.076923076923077</v>
      </c>
    </row>
    <row r="78" spans="1:11" ht="14.1" customHeight="1" x14ac:dyDescent="0.2">
      <c r="A78" s="306">
        <v>93</v>
      </c>
      <c r="B78" s="307" t="s">
        <v>317</v>
      </c>
      <c r="C78" s="308"/>
      <c r="D78" s="113">
        <v>0.16240357287860333</v>
      </c>
      <c r="E78" s="115">
        <v>28</v>
      </c>
      <c r="F78" s="114">
        <v>19</v>
      </c>
      <c r="G78" s="114">
        <v>26</v>
      </c>
      <c r="H78" s="114">
        <v>16</v>
      </c>
      <c r="I78" s="140">
        <v>18</v>
      </c>
      <c r="J78" s="115">
        <v>10</v>
      </c>
      <c r="K78" s="116">
        <v>55.555555555555557</v>
      </c>
    </row>
    <row r="79" spans="1:11" ht="14.1" customHeight="1" x14ac:dyDescent="0.2">
      <c r="A79" s="306">
        <v>94</v>
      </c>
      <c r="B79" s="307" t="s">
        <v>318</v>
      </c>
      <c r="C79" s="308"/>
      <c r="D79" s="113">
        <v>0.29580650774317035</v>
      </c>
      <c r="E79" s="115">
        <v>51</v>
      </c>
      <c r="F79" s="114">
        <v>43</v>
      </c>
      <c r="G79" s="114">
        <v>86</v>
      </c>
      <c r="H79" s="114">
        <v>29</v>
      </c>
      <c r="I79" s="140">
        <v>40</v>
      </c>
      <c r="J79" s="115">
        <v>11</v>
      </c>
      <c r="K79" s="116">
        <v>27.5</v>
      </c>
    </row>
    <row r="80" spans="1:11" ht="14.1" customHeight="1" x14ac:dyDescent="0.2">
      <c r="A80" s="306" t="s">
        <v>319</v>
      </c>
      <c r="B80" s="307" t="s">
        <v>320</v>
      </c>
      <c r="C80" s="308"/>
      <c r="D80" s="113">
        <v>2.9000638014036309E-2</v>
      </c>
      <c r="E80" s="115">
        <v>5</v>
      </c>
      <c r="F80" s="114">
        <v>3</v>
      </c>
      <c r="G80" s="114">
        <v>5</v>
      </c>
      <c r="H80" s="114">
        <v>4</v>
      </c>
      <c r="I80" s="140">
        <v>5</v>
      </c>
      <c r="J80" s="115">
        <v>0</v>
      </c>
      <c r="K80" s="116">
        <v>0</v>
      </c>
    </row>
    <row r="81" spans="1:11" ht="14.1" customHeight="1" x14ac:dyDescent="0.2">
      <c r="A81" s="310" t="s">
        <v>321</v>
      </c>
      <c r="B81" s="311" t="s">
        <v>334</v>
      </c>
      <c r="C81" s="312"/>
      <c r="D81" s="125">
        <v>0.21460472130386868</v>
      </c>
      <c r="E81" s="143">
        <v>37</v>
      </c>
      <c r="F81" s="144">
        <v>23</v>
      </c>
      <c r="G81" s="144">
        <v>60</v>
      </c>
      <c r="H81" s="144">
        <v>25</v>
      </c>
      <c r="I81" s="145">
        <v>28</v>
      </c>
      <c r="J81" s="143">
        <v>9</v>
      </c>
      <c r="K81" s="146">
        <v>32.142857142857146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194761</v>
      </c>
      <c r="C10" s="114">
        <v>109271</v>
      </c>
      <c r="D10" s="114">
        <v>85490</v>
      </c>
      <c r="E10" s="114">
        <v>155950</v>
      </c>
      <c r="F10" s="114">
        <v>36961</v>
      </c>
      <c r="G10" s="114">
        <v>26478</v>
      </c>
      <c r="H10" s="114">
        <v>48436</v>
      </c>
      <c r="I10" s="115">
        <v>54523</v>
      </c>
      <c r="J10" s="114">
        <v>34923</v>
      </c>
      <c r="K10" s="114">
        <v>19600</v>
      </c>
      <c r="L10" s="423">
        <v>12699</v>
      </c>
      <c r="M10" s="424">
        <v>13150</v>
      </c>
    </row>
    <row r="11" spans="1:13" ht="11.1" customHeight="1" x14ac:dyDescent="0.2">
      <c r="A11" s="422" t="s">
        <v>388</v>
      </c>
      <c r="B11" s="115">
        <v>197219</v>
      </c>
      <c r="C11" s="114">
        <v>111016</v>
      </c>
      <c r="D11" s="114">
        <v>86203</v>
      </c>
      <c r="E11" s="114">
        <v>157920</v>
      </c>
      <c r="F11" s="114">
        <v>37459</v>
      </c>
      <c r="G11" s="114">
        <v>26139</v>
      </c>
      <c r="H11" s="114">
        <v>49564</v>
      </c>
      <c r="I11" s="115">
        <v>55801</v>
      </c>
      <c r="J11" s="114">
        <v>35483</v>
      </c>
      <c r="K11" s="114">
        <v>20318</v>
      </c>
      <c r="L11" s="423">
        <v>11857</v>
      </c>
      <c r="M11" s="424">
        <v>10370</v>
      </c>
    </row>
    <row r="12" spans="1:13" ht="11.1" customHeight="1" x14ac:dyDescent="0.2">
      <c r="A12" s="422" t="s">
        <v>389</v>
      </c>
      <c r="B12" s="115">
        <v>201133</v>
      </c>
      <c r="C12" s="114">
        <v>113473</v>
      </c>
      <c r="D12" s="114">
        <v>87660</v>
      </c>
      <c r="E12" s="114">
        <v>161358</v>
      </c>
      <c r="F12" s="114">
        <v>37902</v>
      </c>
      <c r="G12" s="114">
        <v>28089</v>
      </c>
      <c r="H12" s="114">
        <v>50544</v>
      </c>
      <c r="I12" s="115">
        <v>55488</v>
      </c>
      <c r="J12" s="114">
        <v>34567</v>
      </c>
      <c r="K12" s="114">
        <v>20921</v>
      </c>
      <c r="L12" s="423">
        <v>18891</v>
      </c>
      <c r="M12" s="424">
        <v>15641</v>
      </c>
    </row>
    <row r="13" spans="1:13" s="110" customFormat="1" ht="11.1" customHeight="1" x14ac:dyDescent="0.2">
      <c r="A13" s="422" t="s">
        <v>390</v>
      </c>
      <c r="B13" s="115">
        <v>200313</v>
      </c>
      <c r="C13" s="114">
        <v>112504</v>
      </c>
      <c r="D13" s="114">
        <v>87809</v>
      </c>
      <c r="E13" s="114">
        <v>159609</v>
      </c>
      <c r="F13" s="114">
        <v>38779</v>
      </c>
      <c r="G13" s="114">
        <v>27082</v>
      </c>
      <c r="H13" s="114">
        <v>51165</v>
      </c>
      <c r="I13" s="115">
        <v>56661</v>
      </c>
      <c r="J13" s="114">
        <v>35579</v>
      </c>
      <c r="K13" s="114">
        <v>21082</v>
      </c>
      <c r="L13" s="423">
        <v>12005</v>
      </c>
      <c r="M13" s="424">
        <v>13005</v>
      </c>
    </row>
    <row r="14" spans="1:13" ht="15" customHeight="1" x14ac:dyDescent="0.2">
      <c r="A14" s="422" t="s">
        <v>391</v>
      </c>
      <c r="B14" s="115">
        <v>201546</v>
      </c>
      <c r="C14" s="114">
        <v>113280</v>
      </c>
      <c r="D14" s="114">
        <v>88266</v>
      </c>
      <c r="E14" s="114">
        <v>156979</v>
      </c>
      <c r="F14" s="114">
        <v>42908</v>
      </c>
      <c r="G14" s="114">
        <v>26374</v>
      </c>
      <c r="H14" s="114">
        <v>52220</v>
      </c>
      <c r="I14" s="115">
        <v>56545</v>
      </c>
      <c r="J14" s="114">
        <v>35140</v>
      </c>
      <c r="K14" s="114">
        <v>21405</v>
      </c>
      <c r="L14" s="423">
        <v>14880</v>
      </c>
      <c r="M14" s="424">
        <v>13690</v>
      </c>
    </row>
    <row r="15" spans="1:13" ht="11.1" customHeight="1" x14ac:dyDescent="0.2">
      <c r="A15" s="422" t="s">
        <v>388</v>
      </c>
      <c r="B15" s="115">
        <v>203545</v>
      </c>
      <c r="C15" s="114">
        <v>114662</v>
      </c>
      <c r="D15" s="114">
        <v>88883</v>
      </c>
      <c r="E15" s="114">
        <v>157932</v>
      </c>
      <c r="F15" s="114">
        <v>43990</v>
      </c>
      <c r="G15" s="114">
        <v>25988</v>
      </c>
      <c r="H15" s="114">
        <v>53430</v>
      </c>
      <c r="I15" s="115">
        <v>58315</v>
      </c>
      <c r="J15" s="114">
        <v>36107</v>
      </c>
      <c r="K15" s="114">
        <v>22208</v>
      </c>
      <c r="L15" s="423">
        <v>13471</v>
      </c>
      <c r="M15" s="424">
        <v>11868</v>
      </c>
    </row>
    <row r="16" spans="1:13" ht="11.1" customHeight="1" x14ac:dyDescent="0.2">
      <c r="A16" s="422" t="s">
        <v>389</v>
      </c>
      <c r="B16" s="115">
        <v>206684</v>
      </c>
      <c r="C16" s="114">
        <v>116510</v>
      </c>
      <c r="D16" s="114">
        <v>90174</v>
      </c>
      <c r="E16" s="114">
        <v>161147</v>
      </c>
      <c r="F16" s="114">
        <v>44265</v>
      </c>
      <c r="G16" s="114">
        <v>28180</v>
      </c>
      <c r="H16" s="114">
        <v>54066</v>
      </c>
      <c r="I16" s="115">
        <v>58061</v>
      </c>
      <c r="J16" s="114">
        <v>35113</v>
      </c>
      <c r="K16" s="114">
        <v>22948</v>
      </c>
      <c r="L16" s="423">
        <v>20231</v>
      </c>
      <c r="M16" s="424">
        <v>17395</v>
      </c>
    </row>
    <row r="17" spans="1:13" s="110" customFormat="1" ht="11.1" customHeight="1" x14ac:dyDescent="0.2">
      <c r="A17" s="422" t="s">
        <v>390</v>
      </c>
      <c r="B17" s="115">
        <v>206598</v>
      </c>
      <c r="C17" s="114">
        <v>115804</v>
      </c>
      <c r="D17" s="114">
        <v>90794</v>
      </c>
      <c r="E17" s="114">
        <v>161749</v>
      </c>
      <c r="F17" s="114">
        <v>44742</v>
      </c>
      <c r="G17" s="114">
        <v>27501</v>
      </c>
      <c r="H17" s="114">
        <v>54815</v>
      </c>
      <c r="I17" s="115">
        <v>59740</v>
      </c>
      <c r="J17" s="114">
        <v>36363</v>
      </c>
      <c r="K17" s="114">
        <v>23377</v>
      </c>
      <c r="L17" s="423">
        <v>11843</v>
      </c>
      <c r="M17" s="424">
        <v>12550</v>
      </c>
    </row>
    <row r="18" spans="1:13" ht="15" customHeight="1" x14ac:dyDescent="0.2">
      <c r="A18" s="422" t="s">
        <v>392</v>
      </c>
      <c r="B18" s="115">
        <v>207378</v>
      </c>
      <c r="C18" s="114">
        <v>115827</v>
      </c>
      <c r="D18" s="114">
        <v>91551</v>
      </c>
      <c r="E18" s="114">
        <v>161308</v>
      </c>
      <c r="F18" s="114">
        <v>45888</v>
      </c>
      <c r="G18" s="114">
        <v>27008</v>
      </c>
      <c r="H18" s="114">
        <v>55678</v>
      </c>
      <c r="I18" s="115">
        <v>58536</v>
      </c>
      <c r="J18" s="114">
        <v>35332</v>
      </c>
      <c r="K18" s="114">
        <v>23204</v>
      </c>
      <c r="L18" s="423">
        <v>17902</v>
      </c>
      <c r="M18" s="424">
        <v>17081</v>
      </c>
    </row>
    <row r="19" spans="1:13" ht="11.1" customHeight="1" x14ac:dyDescent="0.2">
      <c r="A19" s="422" t="s">
        <v>388</v>
      </c>
      <c r="B19" s="115">
        <v>208134</v>
      </c>
      <c r="C19" s="114">
        <v>116452</v>
      </c>
      <c r="D19" s="114">
        <v>91682</v>
      </c>
      <c r="E19" s="114">
        <v>161584</v>
      </c>
      <c r="F19" s="114">
        <v>46356</v>
      </c>
      <c r="G19" s="114">
        <v>26303</v>
      </c>
      <c r="H19" s="114">
        <v>56757</v>
      </c>
      <c r="I19" s="115">
        <v>60517</v>
      </c>
      <c r="J19" s="114">
        <v>36650</v>
      </c>
      <c r="K19" s="114">
        <v>23867</v>
      </c>
      <c r="L19" s="423">
        <v>12535</v>
      </c>
      <c r="M19" s="424">
        <v>12160</v>
      </c>
    </row>
    <row r="20" spans="1:13" ht="11.1" customHeight="1" x14ac:dyDescent="0.2">
      <c r="A20" s="422" t="s">
        <v>389</v>
      </c>
      <c r="B20" s="115">
        <v>210163</v>
      </c>
      <c r="C20" s="114">
        <v>117667</v>
      </c>
      <c r="D20" s="114">
        <v>92496</v>
      </c>
      <c r="E20" s="114">
        <v>163581</v>
      </c>
      <c r="F20" s="114">
        <v>46345</v>
      </c>
      <c r="G20" s="114">
        <v>28257</v>
      </c>
      <c r="H20" s="114">
        <v>57277</v>
      </c>
      <c r="I20" s="115">
        <v>59898</v>
      </c>
      <c r="J20" s="114">
        <v>35430</v>
      </c>
      <c r="K20" s="114">
        <v>24468</v>
      </c>
      <c r="L20" s="423">
        <v>21069</v>
      </c>
      <c r="M20" s="424">
        <v>19507</v>
      </c>
    </row>
    <row r="21" spans="1:13" s="110" customFormat="1" ht="11.1" customHeight="1" x14ac:dyDescent="0.2">
      <c r="A21" s="422" t="s">
        <v>390</v>
      </c>
      <c r="B21" s="115">
        <v>208545</v>
      </c>
      <c r="C21" s="114">
        <v>115896</v>
      </c>
      <c r="D21" s="114">
        <v>92649</v>
      </c>
      <c r="E21" s="114">
        <v>162201</v>
      </c>
      <c r="F21" s="114">
        <v>46271</v>
      </c>
      <c r="G21" s="114">
        <v>27664</v>
      </c>
      <c r="H21" s="114">
        <v>57597</v>
      </c>
      <c r="I21" s="115">
        <v>60749</v>
      </c>
      <c r="J21" s="114">
        <v>36394</v>
      </c>
      <c r="K21" s="114">
        <v>24355</v>
      </c>
      <c r="L21" s="423">
        <v>12351</v>
      </c>
      <c r="M21" s="424">
        <v>14589</v>
      </c>
    </row>
    <row r="22" spans="1:13" ht="15" customHeight="1" x14ac:dyDescent="0.2">
      <c r="A22" s="422" t="s">
        <v>393</v>
      </c>
      <c r="B22" s="115">
        <v>207916</v>
      </c>
      <c r="C22" s="114">
        <v>115532</v>
      </c>
      <c r="D22" s="114">
        <v>92384</v>
      </c>
      <c r="E22" s="114">
        <v>161558</v>
      </c>
      <c r="F22" s="114">
        <v>46024</v>
      </c>
      <c r="G22" s="114">
        <v>26599</v>
      </c>
      <c r="H22" s="114">
        <v>58136</v>
      </c>
      <c r="I22" s="115">
        <v>59986</v>
      </c>
      <c r="J22" s="114">
        <v>35758</v>
      </c>
      <c r="K22" s="114">
        <v>24228</v>
      </c>
      <c r="L22" s="423">
        <v>14371</v>
      </c>
      <c r="M22" s="424">
        <v>15016</v>
      </c>
    </row>
    <row r="23" spans="1:13" ht="11.1" customHeight="1" x14ac:dyDescent="0.2">
      <c r="A23" s="422" t="s">
        <v>388</v>
      </c>
      <c r="B23" s="115">
        <v>208926</v>
      </c>
      <c r="C23" s="114">
        <v>116467</v>
      </c>
      <c r="D23" s="114">
        <v>92459</v>
      </c>
      <c r="E23" s="114">
        <v>162103</v>
      </c>
      <c r="F23" s="114">
        <v>46444</v>
      </c>
      <c r="G23" s="114">
        <v>25972</v>
      </c>
      <c r="H23" s="114">
        <v>59093</v>
      </c>
      <c r="I23" s="115">
        <v>61464</v>
      </c>
      <c r="J23" s="114">
        <v>36809</v>
      </c>
      <c r="K23" s="114">
        <v>24655</v>
      </c>
      <c r="L23" s="423">
        <v>12450</v>
      </c>
      <c r="M23" s="424">
        <v>11789</v>
      </c>
    </row>
    <row r="24" spans="1:13" ht="11.1" customHeight="1" x14ac:dyDescent="0.2">
      <c r="A24" s="422" t="s">
        <v>389</v>
      </c>
      <c r="B24" s="115">
        <v>212468</v>
      </c>
      <c r="C24" s="114">
        <v>118495</v>
      </c>
      <c r="D24" s="114">
        <v>93973</v>
      </c>
      <c r="E24" s="114">
        <v>164283</v>
      </c>
      <c r="F24" s="114">
        <v>46726</v>
      </c>
      <c r="G24" s="114">
        <v>28090</v>
      </c>
      <c r="H24" s="114">
        <v>59807</v>
      </c>
      <c r="I24" s="115">
        <v>61457</v>
      </c>
      <c r="J24" s="114">
        <v>35954</v>
      </c>
      <c r="K24" s="114">
        <v>25503</v>
      </c>
      <c r="L24" s="423">
        <v>20225</v>
      </c>
      <c r="M24" s="424">
        <v>17176</v>
      </c>
    </row>
    <row r="25" spans="1:13" s="110" customFormat="1" ht="11.1" customHeight="1" x14ac:dyDescent="0.2">
      <c r="A25" s="422" t="s">
        <v>390</v>
      </c>
      <c r="B25" s="115">
        <v>211471</v>
      </c>
      <c r="C25" s="114">
        <v>117439</v>
      </c>
      <c r="D25" s="114">
        <v>94032</v>
      </c>
      <c r="E25" s="114">
        <v>162599</v>
      </c>
      <c r="F25" s="114">
        <v>47067</v>
      </c>
      <c r="G25" s="114">
        <v>27361</v>
      </c>
      <c r="H25" s="114">
        <v>60212</v>
      </c>
      <c r="I25" s="115">
        <v>62093</v>
      </c>
      <c r="J25" s="114">
        <v>36697</v>
      </c>
      <c r="K25" s="114">
        <v>25396</v>
      </c>
      <c r="L25" s="423">
        <v>11718</v>
      </c>
      <c r="M25" s="424">
        <v>12766</v>
      </c>
    </row>
    <row r="26" spans="1:13" ht="15" customHeight="1" x14ac:dyDescent="0.2">
      <c r="A26" s="422" t="s">
        <v>394</v>
      </c>
      <c r="B26" s="115">
        <v>211115</v>
      </c>
      <c r="C26" s="114">
        <v>117858</v>
      </c>
      <c r="D26" s="114">
        <v>93257</v>
      </c>
      <c r="E26" s="114">
        <v>162625</v>
      </c>
      <c r="F26" s="114">
        <v>46700</v>
      </c>
      <c r="G26" s="114">
        <v>26206</v>
      </c>
      <c r="H26" s="114">
        <v>60615</v>
      </c>
      <c r="I26" s="115">
        <v>60291</v>
      </c>
      <c r="J26" s="114">
        <v>35576</v>
      </c>
      <c r="K26" s="114">
        <v>24715</v>
      </c>
      <c r="L26" s="423">
        <v>15715</v>
      </c>
      <c r="M26" s="424">
        <v>15156</v>
      </c>
    </row>
    <row r="27" spans="1:13" ht="11.1" customHeight="1" x14ac:dyDescent="0.2">
      <c r="A27" s="422" t="s">
        <v>388</v>
      </c>
      <c r="B27" s="115">
        <v>212507</v>
      </c>
      <c r="C27" s="114">
        <v>118726</v>
      </c>
      <c r="D27" s="114">
        <v>93781</v>
      </c>
      <c r="E27" s="114">
        <v>163332</v>
      </c>
      <c r="F27" s="114">
        <v>47378</v>
      </c>
      <c r="G27" s="114">
        <v>25704</v>
      </c>
      <c r="H27" s="114">
        <v>61780</v>
      </c>
      <c r="I27" s="115">
        <v>62173</v>
      </c>
      <c r="J27" s="114">
        <v>36816</v>
      </c>
      <c r="K27" s="114">
        <v>25357</v>
      </c>
      <c r="L27" s="423">
        <v>13183</v>
      </c>
      <c r="M27" s="424">
        <v>11938</v>
      </c>
    </row>
    <row r="28" spans="1:13" ht="11.1" customHeight="1" x14ac:dyDescent="0.2">
      <c r="A28" s="422" t="s">
        <v>389</v>
      </c>
      <c r="B28" s="115">
        <v>216211</v>
      </c>
      <c r="C28" s="114">
        <v>120723</v>
      </c>
      <c r="D28" s="114">
        <v>95488</v>
      </c>
      <c r="E28" s="114">
        <v>168113</v>
      </c>
      <c r="F28" s="114">
        <v>47977</v>
      </c>
      <c r="G28" s="114">
        <v>27661</v>
      </c>
      <c r="H28" s="114">
        <v>62689</v>
      </c>
      <c r="I28" s="115">
        <v>61963</v>
      </c>
      <c r="J28" s="114">
        <v>36013</v>
      </c>
      <c r="K28" s="114">
        <v>25950</v>
      </c>
      <c r="L28" s="423">
        <v>19731</v>
      </c>
      <c r="M28" s="424">
        <v>16882</v>
      </c>
    </row>
    <row r="29" spans="1:13" s="110" customFormat="1" ht="11.1" customHeight="1" x14ac:dyDescent="0.2">
      <c r="A29" s="422" t="s">
        <v>390</v>
      </c>
      <c r="B29" s="115">
        <v>215139</v>
      </c>
      <c r="C29" s="114">
        <v>119639</v>
      </c>
      <c r="D29" s="114">
        <v>95500</v>
      </c>
      <c r="E29" s="114">
        <v>166587</v>
      </c>
      <c r="F29" s="114">
        <v>48513</v>
      </c>
      <c r="G29" s="114">
        <v>26891</v>
      </c>
      <c r="H29" s="114">
        <v>63037</v>
      </c>
      <c r="I29" s="115">
        <v>62673</v>
      </c>
      <c r="J29" s="114">
        <v>36958</v>
      </c>
      <c r="K29" s="114">
        <v>25715</v>
      </c>
      <c r="L29" s="423">
        <v>11638</v>
      </c>
      <c r="M29" s="424">
        <v>12809</v>
      </c>
    </row>
    <row r="30" spans="1:13" ht="15" customHeight="1" x14ac:dyDescent="0.2">
      <c r="A30" s="422" t="s">
        <v>395</v>
      </c>
      <c r="B30" s="115">
        <v>215712</v>
      </c>
      <c r="C30" s="114">
        <v>119708</v>
      </c>
      <c r="D30" s="114">
        <v>96004</v>
      </c>
      <c r="E30" s="114">
        <v>166505</v>
      </c>
      <c r="F30" s="114">
        <v>49185</v>
      </c>
      <c r="G30" s="114">
        <v>26199</v>
      </c>
      <c r="H30" s="114">
        <v>63639</v>
      </c>
      <c r="I30" s="115">
        <v>60993</v>
      </c>
      <c r="J30" s="114">
        <v>35695</v>
      </c>
      <c r="K30" s="114">
        <v>25298</v>
      </c>
      <c r="L30" s="423">
        <v>15958</v>
      </c>
      <c r="M30" s="424">
        <v>15733</v>
      </c>
    </row>
    <row r="31" spans="1:13" ht="11.1" customHeight="1" x14ac:dyDescent="0.2">
      <c r="A31" s="422" t="s">
        <v>388</v>
      </c>
      <c r="B31" s="115">
        <v>217078</v>
      </c>
      <c r="C31" s="114">
        <v>120843</v>
      </c>
      <c r="D31" s="114">
        <v>96235</v>
      </c>
      <c r="E31" s="114">
        <v>167275</v>
      </c>
      <c r="F31" s="114">
        <v>49785</v>
      </c>
      <c r="G31" s="114">
        <v>25760</v>
      </c>
      <c r="H31" s="114">
        <v>64629</v>
      </c>
      <c r="I31" s="115">
        <v>62280</v>
      </c>
      <c r="J31" s="114">
        <v>36554</v>
      </c>
      <c r="K31" s="114">
        <v>25726</v>
      </c>
      <c r="L31" s="423">
        <v>13789</v>
      </c>
      <c r="M31" s="424">
        <v>12670</v>
      </c>
    </row>
    <row r="32" spans="1:13" ht="11.1" customHeight="1" x14ac:dyDescent="0.2">
      <c r="A32" s="422" t="s">
        <v>389</v>
      </c>
      <c r="B32" s="115">
        <v>221078</v>
      </c>
      <c r="C32" s="114">
        <v>123153</v>
      </c>
      <c r="D32" s="114">
        <v>97925</v>
      </c>
      <c r="E32" s="114">
        <v>170307</v>
      </c>
      <c r="F32" s="114">
        <v>50756</v>
      </c>
      <c r="G32" s="114">
        <v>27731</v>
      </c>
      <c r="H32" s="114">
        <v>65556</v>
      </c>
      <c r="I32" s="115">
        <v>61668</v>
      </c>
      <c r="J32" s="114">
        <v>35344</v>
      </c>
      <c r="K32" s="114">
        <v>26324</v>
      </c>
      <c r="L32" s="423">
        <v>21610</v>
      </c>
      <c r="M32" s="424">
        <v>18574</v>
      </c>
    </row>
    <row r="33" spans="1:13" s="110" customFormat="1" ht="11.1" customHeight="1" x14ac:dyDescent="0.2">
      <c r="A33" s="422" t="s">
        <v>390</v>
      </c>
      <c r="B33" s="115">
        <v>220365</v>
      </c>
      <c r="C33" s="114">
        <v>122289</v>
      </c>
      <c r="D33" s="114">
        <v>98076</v>
      </c>
      <c r="E33" s="114">
        <v>168986</v>
      </c>
      <c r="F33" s="114">
        <v>51367</v>
      </c>
      <c r="G33" s="114">
        <v>27134</v>
      </c>
      <c r="H33" s="114">
        <v>65849</v>
      </c>
      <c r="I33" s="115">
        <v>62406</v>
      </c>
      <c r="J33" s="114">
        <v>36190</v>
      </c>
      <c r="K33" s="114">
        <v>26216</v>
      </c>
      <c r="L33" s="423">
        <v>12598</v>
      </c>
      <c r="M33" s="424">
        <v>13367</v>
      </c>
    </row>
    <row r="34" spans="1:13" ht="15" customHeight="1" x14ac:dyDescent="0.2">
      <c r="A34" s="422" t="s">
        <v>396</v>
      </c>
      <c r="B34" s="115">
        <v>221579</v>
      </c>
      <c r="C34" s="114">
        <v>123099</v>
      </c>
      <c r="D34" s="114">
        <v>98480</v>
      </c>
      <c r="E34" s="114">
        <v>169656</v>
      </c>
      <c r="F34" s="114">
        <v>51918</v>
      </c>
      <c r="G34" s="114">
        <v>26314</v>
      </c>
      <c r="H34" s="114">
        <v>66763</v>
      </c>
      <c r="I34" s="115">
        <v>61539</v>
      </c>
      <c r="J34" s="114">
        <v>35468</v>
      </c>
      <c r="K34" s="114">
        <v>26071</v>
      </c>
      <c r="L34" s="423">
        <v>17962</v>
      </c>
      <c r="M34" s="424">
        <v>17007</v>
      </c>
    </row>
    <row r="35" spans="1:13" ht="11.1" customHeight="1" x14ac:dyDescent="0.2">
      <c r="A35" s="422" t="s">
        <v>388</v>
      </c>
      <c r="B35" s="115">
        <v>223563</v>
      </c>
      <c r="C35" s="114">
        <v>124636</v>
      </c>
      <c r="D35" s="114">
        <v>98927</v>
      </c>
      <c r="E35" s="114">
        <v>170987</v>
      </c>
      <c r="F35" s="114">
        <v>52573</v>
      </c>
      <c r="G35" s="114">
        <v>25975</v>
      </c>
      <c r="H35" s="114">
        <v>67931</v>
      </c>
      <c r="I35" s="115">
        <v>62952</v>
      </c>
      <c r="J35" s="114">
        <v>36472</v>
      </c>
      <c r="K35" s="114">
        <v>26480</v>
      </c>
      <c r="L35" s="423">
        <v>13767</v>
      </c>
      <c r="M35" s="424">
        <v>12221</v>
      </c>
    </row>
    <row r="36" spans="1:13" ht="11.1" customHeight="1" x14ac:dyDescent="0.2">
      <c r="A36" s="422" t="s">
        <v>389</v>
      </c>
      <c r="B36" s="115">
        <v>227690</v>
      </c>
      <c r="C36" s="114">
        <v>127206</v>
      </c>
      <c r="D36" s="114">
        <v>100484</v>
      </c>
      <c r="E36" s="114">
        <v>174480</v>
      </c>
      <c r="F36" s="114">
        <v>53210</v>
      </c>
      <c r="G36" s="114">
        <v>28280</v>
      </c>
      <c r="H36" s="114">
        <v>68832</v>
      </c>
      <c r="I36" s="115">
        <v>62654</v>
      </c>
      <c r="J36" s="114">
        <v>35435</v>
      </c>
      <c r="K36" s="114">
        <v>27219</v>
      </c>
      <c r="L36" s="423">
        <v>21734</v>
      </c>
      <c r="M36" s="424">
        <v>18102</v>
      </c>
    </row>
    <row r="37" spans="1:13" s="110" customFormat="1" ht="11.1" customHeight="1" x14ac:dyDescent="0.2">
      <c r="A37" s="422" t="s">
        <v>390</v>
      </c>
      <c r="B37" s="115">
        <v>227294</v>
      </c>
      <c r="C37" s="114">
        <v>126513</v>
      </c>
      <c r="D37" s="114">
        <v>100781</v>
      </c>
      <c r="E37" s="114">
        <v>173464</v>
      </c>
      <c r="F37" s="114">
        <v>53830</v>
      </c>
      <c r="G37" s="114">
        <v>27796</v>
      </c>
      <c r="H37" s="114">
        <v>69323</v>
      </c>
      <c r="I37" s="115">
        <v>63115</v>
      </c>
      <c r="J37" s="114">
        <v>35947</v>
      </c>
      <c r="K37" s="114">
        <v>27168</v>
      </c>
      <c r="L37" s="423">
        <v>13546</v>
      </c>
      <c r="M37" s="424">
        <v>13661</v>
      </c>
    </row>
    <row r="38" spans="1:13" ht="15" customHeight="1" x14ac:dyDescent="0.2">
      <c r="A38" s="425" t="s">
        <v>397</v>
      </c>
      <c r="B38" s="115">
        <v>228578</v>
      </c>
      <c r="C38" s="114">
        <v>127449</v>
      </c>
      <c r="D38" s="114">
        <v>101129</v>
      </c>
      <c r="E38" s="114">
        <v>174114</v>
      </c>
      <c r="F38" s="114">
        <v>54464</v>
      </c>
      <c r="G38" s="114">
        <v>27094</v>
      </c>
      <c r="H38" s="114">
        <v>70079</v>
      </c>
      <c r="I38" s="115">
        <v>62451</v>
      </c>
      <c r="J38" s="114">
        <v>35278</v>
      </c>
      <c r="K38" s="114">
        <v>27173</v>
      </c>
      <c r="L38" s="423">
        <v>17294</v>
      </c>
      <c r="M38" s="424">
        <v>16405</v>
      </c>
    </row>
    <row r="39" spans="1:13" ht="11.1" customHeight="1" x14ac:dyDescent="0.2">
      <c r="A39" s="422" t="s">
        <v>388</v>
      </c>
      <c r="B39" s="115">
        <v>229631</v>
      </c>
      <c r="C39" s="114">
        <v>128382</v>
      </c>
      <c r="D39" s="114">
        <v>101249</v>
      </c>
      <c r="E39" s="114">
        <v>174558</v>
      </c>
      <c r="F39" s="114">
        <v>55073</v>
      </c>
      <c r="G39" s="114">
        <v>26498</v>
      </c>
      <c r="H39" s="114">
        <v>71101</v>
      </c>
      <c r="I39" s="115">
        <v>63933</v>
      </c>
      <c r="J39" s="114">
        <v>36135</v>
      </c>
      <c r="K39" s="114">
        <v>27798</v>
      </c>
      <c r="L39" s="423">
        <v>14174</v>
      </c>
      <c r="M39" s="424">
        <v>13087</v>
      </c>
    </row>
    <row r="40" spans="1:13" ht="11.1" customHeight="1" x14ac:dyDescent="0.2">
      <c r="A40" s="425" t="s">
        <v>389</v>
      </c>
      <c r="B40" s="115">
        <v>233224</v>
      </c>
      <c r="C40" s="114">
        <v>130438</v>
      </c>
      <c r="D40" s="114">
        <v>102786</v>
      </c>
      <c r="E40" s="114">
        <v>177812</v>
      </c>
      <c r="F40" s="114">
        <v>55412</v>
      </c>
      <c r="G40" s="114">
        <v>28617</v>
      </c>
      <c r="H40" s="114">
        <v>71832</v>
      </c>
      <c r="I40" s="115">
        <v>63718</v>
      </c>
      <c r="J40" s="114">
        <v>35150</v>
      </c>
      <c r="K40" s="114">
        <v>28568</v>
      </c>
      <c r="L40" s="423">
        <v>23268</v>
      </c>
      <c r="M40" s="424">
        <v>20406</v>
      </c>
    </row>
    <row r="41" spans="1:13" s="110" customFormat="1" ht="11.1" customHeight="1" x14ac:dyDescent="0.2">
      <c r="A41" s="422" t="s">
        <v>390</v>
      </c>
      <c r="B41" s="115">
        <v>232818</v>
      </c>
      <c r="C41" s="114">
        <v>129899</v>
      </c>
      <c r="D41" s="114">
        <v>102919</v>
      </c>
      <c r="E41" s="114">
        <v>177024</v>
      </c>
      <c r="F41" s="114">
        <v>55794</v>
      </c>
      <c r="G41" s="114">
        <v>28260</v>
      </c>
      <c r="H41" s="114">
        <v>72122</v>
      </c>
      <c r="I41" s="115">
        <v>63331</v>
      </c>
      <c r="J41" s="114">
        <v>35333</v>
      </c>
      <c r="K41" s="114">
        <v>27998</v>
      </c>
      <c r="L41" s="423">
        <v>15137</v>
      </c>
      <c r="M41" s="424">
        <v>15101</v>
      </c>
    </row>
    <row r="42" spans="1:13" ht="15" customHeight="1" x14ac:dyDescent="0.2">
      <c r="A42" s="422" t="s">
        <v>398</v>
      </c>
      <c r="B42" s="115">
        <v>233203</v>
      </c>
      <c r="C42" s="114">
        <v>130250</v>
      </c>
      <c r="D42" s="114">
        <v>102953</v>
      </c>
      <c r="E42" s="114">
        <v>177414</v>
      </c>
      <c r="F42" s="114">
        <v>55789</v>
      </c>
      <c r="G42" s="114">
        <v>27480</v>
      </c>
      <c r="H42" s="114">
        <v>72704</v>
      </c>
      <c r="I42" s="115">
        <v>62437</v>
      </c>
      <c r="J42" s="114">
        <v>34422</v>
      </c>
      <c r="K42" s="114">
        <v>28015</v>
      </c>
      <c r="L42" s="423">
        <v>17524</v>
      </c>
      <c r="M42" s="424">
        <v>17461</v>
      </c>
    </row>
    <row r="43" spans="1:13" ht="11.1" customHeight="1" x14ac:dyDescent="0.2">
      <c r="A43" s="422" t="s">
        <v>388</v>
      </c>
      <c r="B43" s="115">
        <v>234046</v>
      </c>
      <c r="C43" s="114">
        <v>131075</v>
      </c>
      <c r="D43" s="114">
        <v>102971</v>
      </c>
      <c r="E43" s="114">
        <v>177841</v>
      </c>
      <c r="F43" s="114">
        <v>56205</v>
      </c>
      <c r="G43" s="114">
        <v>26968</v>
      </c>
      <c r="H43" s="114">
        <v>73607</v>
      </c>
      <c r="I43" s="115">
        <v>63965</v>
      </c>
      <c r="J43" s="114">
        <v>35247</v>
      </c>
      <c r="K43" s="114">
        <v>28718</v>
      </c>
      <c r="L43" s="423">
        <v>16219</v>
      </c>
      <c r="M43" s="424">
        <v>15532</v>
      </c>
    </row>
    <row r="44" spans="1:13" ht="11.1" customHeight="1" x14ac:dyDescent="0.2">
      <c r="A44" s="422" t="s">
        <v>389</v>
      </c>
      <c r="B44" s="115">
        <v>237680</v>
      </c>
      <c r="C44" s="114">
        <v>133034</v>
      </c>
      <c r="D44" s="114">
        <v>104646</v>
      </c>
      <c r="E44" s="114">
        <v>181077</v>
      </c>
      <c r="F44" s="114">
        <v>56603</v>
      </c>
      <c r="G44" s="114">
        <v>29049</v>
      </c>
      <c r="H44" s="114">
        <v>74368</v>
      </c>
      <c r="I44" s="115">
        <v>63295</v>
      </c>
      <c r="J44" s="114">
        <v>33889</v>
      </c>
      <c r="K44" s="114">
        <v>29406</v>
      </c>
      <c r="L44" s="423">
        <v>23407</v>
      </c>
      <c r="M44" s="424">
        <v>20629</v>
      </c>
    </row>
    <row r="45" spans="1:13" s="110" customFormat="1" ht="11.1" customHeight="1" x14ac:dyDescent="0.2">
      <c r="A45" s="422" t="s">
        <v>390</v>
      </c>
      <c r="B45" s="115">
        <v>237687</v>
      </c>
      <c r="C45" s="114">
        <v>132714</v>
      </c>
      <c r="D45" s="114">
        <v>104973</v>
      </c>
      <c r="E45" s="114">
        <v>180639</v>
      </c>
      <c r="F45" s="114">
        <v>57048</v>
      </c>
      <c r="G45" s="114">
        <v>28655</v>
      </c>
      <c r="H45" s="114">
        <v>74636</v>
      </c>
      <c r="I45" s="115">
        <v>63926</v>
      </c>
      <c r="J45" s="114">
        <v>34515</v>
      </c>
      <c r="K45" s="114">
        <v>29411</v>
      </c>
      <c r="L45" s="423">
        <v>14994</v>
      </c>
      <c r="M45" s="424">
        <v>15228</v>
      </c>
    </row>
    <row r="46" spans="1:13" ht="15" customHeight="1" x14ac:dyDescent="0.2">
      <c r="A46" s="422" t="s">
        <v>399</v>
      </c>
      <c r="B46" s="115">
        <v>238270</v>
      </c>
      <c r="C46" s="114">
        <v>133130</v>
      </c>
      <c r="D46" s="114">
        <v>105140</v>
      </c>
      <c r="E46" s="114">
        <v>181185</v>
      </c>
      <c r="F46" s="114">
        <v>57085</v>
      </c>
      <c r="G46" s="114">
        <v>27999</v>
      </c>
      <c r="H46" s="114">
        <v>75351</v>
      </c>
      <c r="I46" s="115">
        <v>63224</v>
      </c>
      <c r="J46" s="114">
        <v>33743</v>
      </c>
      <c r="K46" s="114">
        <v>29481</v>
      </c>
      <c r="L46" s="423">
        <v>18472</v>
      </c>
      <c r="M46" s="424">
        <v>17978</v>
      </c>
    </row>
    <row r="47" spans="1:13" ht="11.1" customHeight="1" x14ac:dyDescent="0.2">
      <c r="A47" s="422" t="s">
        <v>388</v>
      </c>
      <c r="B47" s="115">
        <v>238862</v>
      </c>
      <c r="C47" s="114">
        <v>133643</v>
      </c>
      <c r="D47" s="114">
        <v>105219</v>
      </c>
      <c r="E47" s="114">
        <v>181218</v>
      </c>
      <c r="F47" s="114">
        <v>57644</v>
      </c>
      <c r="G47" s="114">
        <v>27335</v>
      </c>
      <c r="H47" s="114">
        <v>76098</v>
      </c>
      <c r="I47" s="115">
        <v>64613</v>
      </c>
      <c r="J47" s="114">
        <v>34656</v>
      </c>
      <c r="K47" s="114">
        <v>29957</v>
      </c>
      <c r="L47" s="423">
        <v>14549</v>
      </c>
      <c r="M47" s="424">
        <v>14571</v>
      </c>
    </row>
    <row r="48" spans="1:13" ht="11.1" customHeight="1" x14ac:dyDescent="0.2">
      <c r="A48" s="422" t="s">
        <v>389</v>
      </c>
      <c r="B48" s="115">
        <v>241860</v>
      </c>
      <c r="C48" s="114">
        <v>135250</v>
      </c>
      <c r="D48" s="114">
        <v>106610</v>
      </c>
      <c r="E48" s="114">
        <v>183406</v>
      </c>
      <c r="F48" s="114">
        <v>58454</v>
      </c>
      <c r="G48" s="114">
        <v>29371</v>
      </c>
      <c r="H48" s="114">
        <v>76624</v>
      </c>
      <c r="I48" s="115">
        <v>63904</v>
      </c>
      <c r="J48" s="114">
        <v>33262</v>
      </c>
      <c r="K48" s="114">
        <v>30642</v>
      </c>
      <c r="L48" s="423">
        <v>22971</v>
      </c>
      <c r="M48" s="424">
        <v>20201</v>
      </c>
    </row>
    <row r="49" spans="1:17" s="110" customFormat="1" ht="11.1" customHeight="1" x14ac:dyDescent="0.2">
      <c r="A49" s="422" t="s">
        <v>390</v>
      </c>
      <c r="B49" s="115">
        <v>241178</v>
      </c>
      <c r="C49" s="114">
        <v>134400</v>
      </c>
      <c r="D49" s="114">
        <v>106778</v>
      </c>
      <c r="E49" s="114">
        <v>182144</v>
      </c>
      <c r="F49" s="114">
        <v>59034</v>
      </c>
      <c r="G49" s="114">
        <v>28807</v>
      </c>
      <c r="H49" s="114">
        <v>76833</v>
      </c>
      <c r="I49" s="115">
        <v>64295</v>
      </c>
      <c r="J49" s="114">
        <v>33682</v>
      </c>
      <c r="K49" s="114">
        <v>30613</v>
      </c>
      <c r="L49" s="423">
        <v>16103</v>
      </c>
      <c r="M49" s="424">
        <v>16950</v>
      </c>
    </row>
    <row r="50" spans="1:17" ht="15" customHeight="1" x14ac:dyDescent="0.2">
      <c r="A50" s="422" t="s">
        <v>400</v>
      </c>
      <c r="B50" s="143">
        <v>240926</v>
      </c>
      <c r="C50" s="144">
        <v>134266</v>
      </c>
      <c r="D50" s="144">
        <v>106660</v>
      </c>
      <c r="E50" s="144">
        <v>181688</v>
      </c>
      <c r="F50" s="144">
        <v>59238</v>
      </c>
      <c r="G50" s="144">
        <v>27821</v>
      </c>
      <c r="H50" s="144">
        <v>77139</v>
      </c>
      <c r="I50" s="143">
        <v>62546</v>
      </c>
      <c r="J50" s="144">
        <v>32580</v>
      </c>
      <c r="K50" s="144">
        <v>29966</v>
      </c>
      <c r="L50" s="426">
        <v>16539</v>
      </c>
      <c r="M50" s="427">
        <v>17241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1.1147018088722878</v>
      </c>
      <c r="C6" s="480">
        <f>'Tabelle 3.3'!J11</f>
        <v>-1.0723775781348854</v>
      </c>
      <c r="D6" s="481">
        <f t="shared" ref="D6:E9" si="0">IF(OR(AND(B6&gt;=-50,B6&lt;=50),ISNUMBER(B6)=FALSE),B6,"")</f>
        <v>1.1147018088722878</v>
      </c>
      <c r="E6" s="481">
        <f t="shared" si="0"/>
        <v>-1.0723775781348854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1.1147018088722878</v>
      </c>
      <c r="C14" s="480">
        <f>'Tabelle 3.3'!J11</f>
        <v>-1.0723775781348854</v>
      </c>
      <c r="D14" s="481">
        <f>IF(OR(AND(B14&gt;=-50,B14&lt;=50),ISNUMBER(B14)=FALSE),B14,"")</f>
        <v>1.1147018088722878</v>
      </c>
      <c r="E14" s="481">
        <f>IF(OR(AND(C14&gt;=-50,C14&lt;=50),ISNUMBER(C14)=FALSE),C14,"")</f>
        <v>-1.0723775781348854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1.6583747927031509</v>
      </c>
      <c r="C15" s="480">
        <f>'Tabelle 3.3'!J12</f>
        <v>4.5676004872107185</v>
      </c>
      <c r="D15" s="481">
        <f t="shared" ref="D15:E45" si="3">IF(OR(AND(B15&gt;=-50,B15&lt;=50),ISNUMBER(B15)=FALSE),B15,"")</f>
        <v>1.6583747927031509</v>
      </c>
      <c r="E15" s="481">
        <f t="shared" si="3"/>
        <v>4.5676004872107185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2.9599100786811539</v>
      </c>
      <c r="C16" s="480">
        <f>'Tabelle 3.3'!J13</f>
        <v>10.860655737704919</v>
      </c>
      <c r="D16" s="481">
        <f t="shared" si="3"/>
        <v>2.9599100786811539</v>
      </c>
      <c r="E16" s="481">
        <f t="shared" si="3"/>
        <v>10.860655737704919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0.33864444769283242</v>
      </c>
      <c r="C17" s="480">
        <f>'Tabelle 3.3'!J14</f>
        <v>-7.951247823563552</v>
      </c>
      <c r="D17" s="481">
        <f t="shared" si="3"/>
        <v>0.33864444769283242</v>
      </c>
      <c r="E17" s="481">
        <f t="shared" si="3"/>
        <v>-7.951247823563552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1.2580491295015501</v>
      </c>
      <c r="C18" s="480">
        <f>'Tabelle 3.3'!J15</f>
        <v>-3.2766486934881791</v>
      </c>
      <c r="D18" s="481">
        <f t="shared" si="3"/>
        <v>1.2580491295015501</v>
      </c>
      <c r="E18" s="481">
        <f t="shared" si="3"/>
        <v>-3.2766486934881791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8.5493945632829679E-2</v>
      </c>
      <c r="C19" s="480">
        <f>'Tabelle 3.3'!J16</f>
        <v>-9.4707520891364911</v>
      </c>
      <c r="D19" s="481">
        <f t="shared" si="3"/>
        <v>8.5493945632829679E-2</v>
      </c>
      <c r="E19" s="481">
        <f t="shared" si="3"/>
        <v>-9.4707520891364911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0.22483137646764925</v>
      </c>
      <c r="C20" s="480">
        <f>'Tabelle 3.3'!J17</f>
        <v>-14.478114478114477</v>
      </c>
      <c r="D20" s="481">
        <f t="shared" si="3"/>
        <v>0.22483137646764925</v>
      </c>
      <c r="E20" s="481">
        <f t="shared" si="3"/>
        <v>-14.478114478114477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0.84381827770662243</v>
      </c>
      <c r="C21" s="480">
        <f>'Tabelle 3.3'!J18</f>
        <v>2.4018944519621108</v>
      </c>
      <c r="D21" s="481">
        <f t="shared" si="3"/>
        <v>0.84381827770662243</v>
      </c>
      <c r="E21" s="481">
        <f t="shared" si="3"/>
        <v>2.4018944519621108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0.86898642902044887</v>
      </c>
      <c r="C22" s="480">
        <f>'Tabelle 3.3'!J19</f>
        <v>0.61895115912671617</v>
      </c>
      <c r="D22" s="481">
        <f t="shared" si="3"/>
        <v>0.86898642902044887</v>
      </c>
      <c r="E22" s="481">
        <f t="shared" si="3"/>
        <v>0.61895115912671617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3.2125902321649216</v>
      </c>
      <c r="C23" s="480">
        <f>'Tabelle 3.3'!J20</f>
        <v>-1.4116416869989543</v>
      </c>
      <c r="D23" s="481">
        <f t="shared" si="3"/>
        <v>3.2125902321649216</v>
      </c>
      <c r="E23" s="481">
        <f t="shared" si="3"/>
        <v>-1.4116416869989543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3.5535920092201305</v>
      </c>
      <c r="C24" s="480">
        <f>'Tabelle 3.3'!J21</f>
        <v>-5.8057797448581097</v>
      </c>
      <c r="D24" s="481">
        <f t="shared" si="3"/>
        <v>3.5535920092201305</v>
      </c>
      <c r="E24" s="481">
        <f t="shared" si="3"/>
        <v>-5.8057797448581097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3.1908415540129096</v>
      </c>
      <c r="C25" s="480">
        <f>'Tabelle 3.3'!J22</f>
        <v>-8.9408528198074286</v>
      </c>
      <c r="D25" s="481">
        <f t="shared" si="3"/>
        <v>3.1908415540129096</v>
      </c>
      <c r="E25" s="481">
        <f t="shared" si="3"/>
        <v>-8.9408528198074286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-0.48869883934025654</v>
      </c>
      <c r="C26" s="480">
        <f>'Tabelle 3.3'!J23</f>
        <v>-5.6634304207119737</v>
      </c>
      <c r="D26" s="481">
        <f t="shared" si="3"/>
        <v>-0.48869883934025654</v>
      </c>
      <c r="E26" s="481">
        <f t="shared" si="3"/>
        <v>-5.6634304207119737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3.7292121619351586</v>
      </c>
      <c r="C27" s="480">
        <f>'Tabelle 3.3'!J24</f>
        <v>-2.3859797297297298</v>
      </c>
      <c r="D27" s="481">
        <f t="shared" si="3"/>
        <v>3.7292121619351586</v>
      </c>
      <c r="E27" s="481">
        <f t="shared" si="3"/>
        <v>-2.3859797297297298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7.3976915005246591</v>
      </c>
      <c r="C28" s="480">
        <f>'Tabelle 3.3'!J25</f>
        <v>8.5944363103953147</v>
      </c>
      <c r="D28" s="481">
        <f t="shared" si="3"/>
        <v>7.3976915005246591</v>
      </c>
      <c r="E28" s="481">
        <f t="shared" si="3"/>
        <v>8.5944363103953147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-14.470480827754109</v>
      </c>
      <c r="C29" s="480">
        <f>'Tabelle 3.3'!J26</f>
        <v>-6.0483870967741939</v>
      </c>
      <c r="D29" s="481">
        <f t="shared" si="3"/>
        <v>-14.470480827754109</v>
      </c>
      <c r="E29" s="481">
        <f t="shared" si="3"/>
        <v>-6.0483870967741939</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2.3958333333333335</v>
      </c>
      <c r="C30" s="480">
        <f>'Tabelle 3.3'!J27</f>
        <v>1.910828025477707</v>
      </c>
      <c r="D30" s="481">
        <f t="shared" si="3"/>
        <v>2.3958333333333335</v>
      </c>
      <c r="E30" s="481">
        <f t="shared" si="3"/>
        <v>1.910828025477707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2.0744002781318809</v>
      </c>
      <c r="C31" s="480">
        <f>'Tabelle 3.3'!J28</f>
        <v>-0.31446540880503143</v>
      </c>
      <c r="D31" s="481">
        <f t="shared" si="3"/>
        <v>2.0744002781318809</v>
      </c>
      <c r="E31" s="481">
        <f t="shared" si="3"/>
        <v>-0.31446540880503143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1.1512388966806919</v>
      </c>
      <c r="C32" s="480">
        <f>'Tabelle 3.3'!J29</f>
        <v>-3.4799554565701558</v>
      </c>
      <c r="D32" s="481">
        <f t="shared" si="3"/>
        <v>1.1512388966806919</v>
      </c>
      <c r="E32" s="481">
        <f t="shared" si="3"/>
        <v>-3.4799554565701558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3.0040832199105578</v>
      </c>
      <c r="C33" s="480">
        <f>'Tabelle 3.3'!J30</f>
        <v>-1.4236902050113895</v>
      </c>
      <c r="D33" s="481">
        <f t="shared" si="3"/>
        <v>3.0040832199105578</v>
      </c>
      <c r="E33" s="481">
        <f t="shared" si="3"/>
        <v>-1.4236902050113895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2.0616708497669416</v>
      </c>
      <c r="C34" s="480">
        <f>'Tabelle 3.3'!J31</f>
        <v>-1.8130405854956753</v>
      </c>
      <c r="D34" s="481">
        <f t="shared" si="3"/>
        <v>2.0616708497669416</v>
      </c>
      <c r="E34" s="481">
        <f t="shared" si="3"/>
        <v>-1.8130405854956753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1.6583747927031509</v>
      </c>
      <c r="C37" s="480">
        <f>'Tabelle 3.3'!J34</f>
        <v>4.5676004872107185</v>
      </c>
      <c r="D37" s="481">
        <f t="shared" si="3"/>
        <v>1.6583747927031509</v>
      </c>
      <c r="E37" s="481">
        <f t="shared" si="3"/>
        <v>4.5676004872107185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0.47840545117000227</v>
      </c>
      <c r="C38" s="480">
        <f>'Tabelle 3.3'!J35</f>
        <v>-4.102167182662539</v>
      </c>
      <c r="D38" s="481">
        <f t="shared" si="3"/>
        <v>0.47840545117000227</v>
      </c>
      <c r="E38" s="481">
        <f t="shared" si="3"/>
        <v>-4.102167182662539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1.5586676161088693</v>
      </c>
      <c r="C39" s="480">
        <f>'Tabelle 3.3'!J36</f>
        <v>-0.64396526490389305</v>
      </c>
      <c r="D39" s="481">
        <f t="shared" si="3"/>
        <v>1.5586676161088693</v>
      </c>
      <c r="E39" s="481">
        <f t="shared" si="3"/>
        <v>-0.64396526490389305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1.5586676161088693</v>
      </c>
      <c r="C45" s="480">
        <f>'Tabelle 3.3'!J36</f>
        <v>-0.64396526490389305</v>
      </c>
      <c r="D45" s="481">
        <f t="shared" si="3"/>
        <v>1.5586676161088693</v>
      </c>
      <c r="E45" s="481">
        <f t="shared" si="3"/>
        <v>-0.64396526490389305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211115</v>
      </c>
      <c r="C51" s="487">
        <v>35576</v>
      </c>
      <c r="D51" s="487">
        <v>24715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212507</v>
      </c>
      <c r="C52" s="487">
        <v>36816</v>
      </c>
      <c r="D52" s="487">
        <v>25357</v>
      </c>
      <c r="E52" s="488">
        <f t="shared" ref="E52:G70" si="11">IF($A$51=37802,IF(COUNTBLANK(B$51:B$70)&gt;0,#N/A,B52/B$51*100),IF(COUNTBLANK(B$51:B$75)&gt;0,#N/A,B52/B$51*100))</f>
        <v>100.65935627501599</v>
      </c>
      <c r="F52" s="488">
        <f t="shared" si="11"/>
        <v>103.48549583989207</v>
      </c>
      <c r="G52" s="488">
        <f t="shared" si="11"/>
        <v>102.59761278575763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216211</v>
      </c>
      <c r="C53" s="487">
        <v>36013</v>
      </c>
      <c r="D53" s="487">
        <v>25950</v>
      </c>
      <c r="E53" s="488">
        <f t="shared" si="11"/>
        <v>102.41385027117921</v>
      </c>
      <c r="F53" s="488">
        <f t="shared" si="11"/>
        <v>101.22835619518777</v>
      </c>
      <c r="G53" s="488">
        <f t="shared" si="11"/>
        <v>104.99696540562411</v>
      </c>
      <c r="H53" s="489">
        <f>IF(ISERROR(L53)=TRUE,IF(MONTH(A53)=MONTH(MAX(A$51:A$75)),A53,""),"")</f>
        <v>41883</v>
      </c>
      <c r="I53" s="488">
        <f t="shared" si="12"/>
        <v>102.41385027117921</v>
      </c>
      <c r="J53" s="488">
        <f t="shared" si="10"/>
        <v>101.22835619518777</v>
      </c>
      <c r="K53" s="488">
        <f t="shared" si="10"/>
        <v>104.99696540562411</v>
      </c>
      <c r="L53" s="488" t="e">
        <f t="shared" si="13"/>
        <v>#N/A</v>
      </c>
    </row>
    <row r="54" spans="1:14" ht="15" customHeight="1" x14ac:dyDescent="0.2">
      <c r="A54" s="490" t="s">
        <v>463</v>
      </c>
      <c r="B54" s="487">
        <v>215139</v>
      </c>
      <c r="C54" s="487">
        <v>36958</v>
      </c>
      <c r="D54" s="487">
        <v>25715</v>
      </c>
      <c r="E54" s="488">
        <f t="shared" si="11"/>
        <v>101.90607015133932</v>
      </c>
      <c r="F54" s="488">
        <f t="shared" si="11"/>
        <v>103.88464133123453</v>
      </c>
      <c r="G54" s="488">
        <f t="shared" si="11"/>
        <v>104.04612583451345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215712</v>
      </c>
      <c r="C55" s="487">
        <v>35695</v>
      </c>
      <c r="D55" s="487">
        <v>25298</v>
      </c>
      <c r="E55" s="488">
        <f t="shared" si="11"/>
        <v>102.1774862042015</v>
      </c>
      <c r="F55" s="488">
        <f t="shared" si="11"/>
        <v>100.33449516527998</v>
      </c>
      <c r="G55" s="488">
        <f t="shared" si="11"/>
        <v>102.35889136152134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217078</v>
      </c>
      <c r="C56" s="487">
        <v>36554</v>
      </c>
      <c r="D56" s="487">
        <v>25726</v>
      </c>
      <c r="E56" s="488">
        <f t="shared" si="11"/>
        <v>102.82452691660944</v>
      </c>
      <c r="F56" s="488">
        <f t="shared" si="11"/>
        <v>102.74904429952778</v>
      </c>
      <c r="G56" s="488">
        <f t="shared" si="11"/>
        <v>104.0906332186931</v>
      </c>
      <c r="H56" s="489" t="str">
        <f t="shared" si="14"/>
        <v/>
      </c>
      <c r="I56" s="488" t="str">
        <f t="shared" si="12"/>
        <v/>
      </c>
      <c r="J56" s="488" t="str">
        <f t="shared" si="10"/>
        <v/>
      </c>
      <c r="K56" s="488" t="str">
        <f t="shared" si="10"/>
        <v/>
      </c>
      <c r="L56" s="488" t="e">
        <f t="shared" si="13"/>
        <v>#N/A</v>
      </c>
    </row>
    <row r="57" spans="1:14" ht="15" customHeight="1" x14ac:dyDescent="0.2">
      <c r="A57" s="490">
        <v>42248</v>
      </c>
      <c r="B57" s="487">
        <v>221078</v>
      </c>
      <c r="C57" s="487">
        <v>35344</v>
      </c>
      <c r="D57" s="487">
        <v>26324</v>
      </c>
      <c r="E57" s="488">
        <f t="shared" si="11"/>
        <v>104.71922885631054</v>
      </c>
      <c r="F57" s="488">
        <f t="shared" si="11"/>
        <v>99.347874971891159</v>
      </c>
      <c r="G57" s="488">
        <f t="shared" si="11"/>
        <v>106.51021646773215</v>
      </c>
      <c r="H57" s="489">
        <f t="shared" si="14"/>
        <v>42248</v>
      </c>
      <c r="I57" s="488">
        <f t="shared" si="12"/>
        <v>104.71922885631054</v>
      </c>
      <c r="J57" s="488">
        <f t="shared" si="10"/>
        <v>99.347874971891159</v>
      </c>
      <c r="K57" s="488">
        <f t="shared" si="10"/>
        <v>106.51021646773215</v>
      </c>
      <c r="L57" s="488" t="e">
        <f t="shared" si="13"/>
        <v>#N/A</v>
      </c>
    </row>
    <row r="58" spans="1:14" ht="15" customHeight="1" x14ac:dyDescent="0.2">
      <c r="A58" s="490" t="s">
        <v>466</v>
      </c>
      <c r="B58" s="487">
        <v>220365</v>
      </c>
      <c r="C58" s="487">
        <v>36190</v>
      </c>
      <c r="D58" s="487">
        <v>26216</v>
      </c>
      <c r="E58" s="488">
        <f t="shared" si="11"/>
        <v>104.38149823555882</v>
      </c>
      <c r="F58" s="488">
        <f t="shared" si="11"/>
        <v>101.72588261749493</v>
      </c>
      <c r="G58" s="488">
        <f t="shared" si="11"/>
        <v>106.07323487760469</v>
      </c>
      <c r="H58" s="489" t="str">
        <f t="shared" si="14"/>
        <v/>
      </c>
      <c r="I58" s="488" t="str">
        <f t="shared" si="12"/>
        <v/>
      </c>
      <c r="J58" s="488" t="str">
        <f t="shared" si="10"/>
        <v/>
      </c>
      <c r="K58" s="488" t="str">
        <f t="shared" si="10"/>
        <v/>
      </c>
      <c r="L58" s="488" t="e">
        <f t="shared" si="13"/>
        <v>#N/A</v>
      </c>
    </row>
    <row r="59" spans="1:14" ht="15" customHeight="1" x14ac:dyDescent="0.2">
      <c r="A59" s="490" t="s">
        <v>467</v>
      </c>
      <c r="B59" s="487">
        <v>221579</v>
      </c>
      <c r="C59" s="487">
        <v>35468</v>
      </c>
      <c r="D59" s="487">
        <v>26071</v>
      </c>
      <c r="E59" s="488">
        <f t="shared" si="11"/>
        <v>104.95654027425812</v>
      </c>
      <c r="F59" s="488">
        <f t="shared" si="11"/>
        <v>99.69642455588037</v>
      </c>
      <c r="G59" s="488">
        <f t="shared" si="11"/>
        <v>105.48654663160025</v>
      </c>
      <c r="H59" s="489" t="str">
        <f t="shared" si="14"/>
        <v/>
      </c>
      <c r="I59" s="488" t="str">
        <f t="shared" si="12"/>
        <v/>
      </c>
      <c r="J59" s="488" t="str">
        <f t="shared" si="10"/>
        <v/>
      </c>
      <c r="K59" s="488" t="str">
        <f t="shared" si="10"/>
        <v/>
      </c>
      <c r="L59" s="488" t="e">
        <f t="shared" si="13"/>
        <v>#N/A</v>
      </c>
    </row>
    <row r="60" spans="1:14" ht="15" customHeight="1" x14ac:dyDescent="0.2">
      <c r="A60" s="490" t="s">
        <v>468</v>
      </c>
      <c r="B60" s="487">
        <v>223563</v>
      </c>
      <c r="C60" s="487">
        <v>36472</v>
      </c>
      <c r="D60" s="487">
        <v>26480</v>
      </c>
      <c r="E60" s="488">
        <f t="shared" si="11"/>
        <v>105.89631243634985</v>
      </c>
      <c r="F60" s="488">
        <f t="shared" si="11"/>
        <v>102.5185518326962</v>
      </c>
      <c r="G60" s="488">
        <f t="shared" si="11"/>
        <v>107.14141209791626</v>
      </c>
      <c r="H60" s="489" t="str">
        <f t="shared" si="14"/>
        <v/>
      </c>
      <c r="I60" s="488" t="str">
        <f t="shared" si="12"/>
        <v/>
      </c>
      <c r="J60" s="488" t="str">
        <f t="shared" si="10"/>
        <v/>
      </c>
      <c r="K60" s="488" t="str">
        <f t="shared" si="10"/>
        <v/>
      </c>
      <c r="L60" s="488" t="e">
        <f t="shared" si="13"/>
        <v>#N/A</v>
      </c>
    </row>
    <row r="61" spans="1:14" ht="15" customHeight="1" x14ac:dyDescent="0.2">
      <c r="A61" s="490">
        <v>42614</v>
      </c>
      <c r="B61" s="487">
        <v>227690</v>
      </c>
      <c r="C61" s="487">
        <v>35435</v>
      </c>
      <c r="D61" s="487">
        <v>27219</v>
      </c>
      <c r="E61" s="488">
        <f t="shared" si="11"/>
        <v>107.85117116263648</v>
      </c>
      <c r="F61" s="488">
        <f t="shared" si="11"/>
        <v>99.603665392399364</v>
      </c>
      <c r="G61" s="488">
        <f t="shared" si="11"/>
        <v>110.1314990896217</v>
      </c>
      <c r="H61" s="489">
        <f t="shared" si="14"/>
        <v>42614</v>
      </c>
      <c r="I61" s="488">
        <f t="shared" si="12"/>
        <v>107.85117116263648</v>
      </c>
      <c r="J61" s="488">
        <f t="shared" si="10"/>
        <v>99.603665392399364</v>
      </c>
      <c r="K61" s="488">
        <f t="shared" si="10"/>
        <v>110.1314990896217</v>
      </c>
      <c r="L61" s="488" t="e">
        <f t="shared" si="13"/>
        <v>#N/A</v>
      </c>
    </row>
    <row r="62" spans="1:14" ht="15" customHeight="1" x14ac:dyDescent="0.2">
      <c r="A62" s="490" t="s">
        <v>469</v>
      </c>
      <c r="B62" s="487">
        <v>227294</v>
      </c>
      <c r="C62" s="487">
        <v>35947</v>
      </c>
      <c r="D62" s="487">
        <v>27168</v>
      </c>
      <c r="E62" s="488">
        <f t="shared" si="11"/>
        <v>107.66359567060606</v>
      </c>
      <c r="F62" s="488">
        <f t="shared" si="11"/>
        <v>101.04283786822576</v>
      </c>
      <c r="G62" s="488">
        <f t="shared" si="11"/>
        <v>109.9251466720615</v>
      </c>
      <c r="H62" s="489" t="str">
        <f t="shared" si="14"/>
        <v/>
      </c>
      <c r="I62" s="488" t="str">
        <f t="shared" si="12"/>
        <v/>
      </c>
      <c r="J62" s="488" t="str">
        <f t="shared" si="10"/>
        <v/>
      </c>
      <c r="K62" s="488" t="str">
        <f t="shared" si="10"/>
        <v/>
      </c>
      <c r="L62" s="488" t="e">
        <f t="shared" si="13"/>
        <v>#N/A</v>
      </c>
    </row>
    <row r="63" spans="1:14" ht="15" customHeight="1" x14ac:dyDescent="0.2">
      <c r="A63" s="490" t="s">
        <v>470</v>
      </c>
      <c r="B63" s="487">
        <v>228578</v>
      </c>
      <c r="C63" s="487">
        <v>35278</v>
      </c>
      <c r="D63" s="487">
        <v>27173</v>
      </c>
      <c r="E63" s="488">
        <f t="shared" si="11"/>
        <v>108.27179499325013</v>
      </c>
      <c r="F63" s="488">
        <f t="shared" si="11"/>
        <v>99.162356644929162</v>
      </c>
      <c r="G63" s="488">
        <f t="shared" si="11"/>
        <v>109.94537730123406</v>
      </c>
      <c r="H63" s="489" t="str">
        <f t="shared" si="14"/>
        <v/>
      </c>
      <c r="I63" s="488" t="str">
        <f t="shared" si="12"/>
        <v/>
      </c>
      <c r="J63" s="488" t="str">
        <f t="shared" si="10"/>
        <v/>
      </c>
      <c r="K63" s="488" t="str">
        <f t="shared" si="10"/>
        <v/>
      </c>
      <c r="L63" s="488" t="e">
        <f t="shared" si="13"/>
        <v>#N/A</v>
      </c>
    </row>
    <row r="64" spans="1:14" ht="15" customHeight="1" x14ac:dyDescent="0.2">
      <c r="A64" s="490" t="s">
        <v>471</v>
      </c>
      <c r="B64" s="487">
        <v>229631</v>
      </c>
      <c r="C64" s="487">
        <v>36135</v>
      </c>
      <c r="D64" s="487">
        <v>27798</v>
      </c>
      <c r="E64" s="488">
        <f t="shared" si="11"/>
        <v>108.77057527887644</v>
      </c>
      <c r="F64" s="488">
        <f t="shared" si="11"/>
        <v>101.57128401169328</v>
      </c>
      <c r="G64" s="488">
        <f t="shared" si="11"/>
        <v>112.47420594780498</v>
      </c>
      <c r="H64" s="489" t="str">
        <f t="shared" si="14"/>
        <v/>
      </c>
      <c r="I64" s="488" t="str">
        <f t="shared" si="12"/>
        <v/>
      </c>
      <c r="J64" s="488" t="str">
        <f t="shared" si="10"/>
        <v/>
      </c>
      <c r="K64" s="488" t="str">
        <f t="shared" si="10"/>
        <v/>
      </c>
      <c r="L64" s="488" t="e">
        <f t="shared" si="13"/>
        <v>#N/A</v>
      </c>
    </row>
    <row r="65" spans="1:12" ht="15" customHeight="1" x14ac:dyDescent="0.2">
      <c r="A65" s="490">
        <v>42979</v>
      </c>
      <c r="B65" s="487">
        <v>233224</v>
      </c>
      <c r="C65" s="487">
        <v>35150</v>
      </c>
      <c r="D65" s="487">
        <v>28568</v>
      </c>
      <c r="E65" s="488">
        <f t="shared" si="11"/>
        <v>110.47249129621297</v>
      </c>
      <c r="F65" s="488">
        <f t="shared" si="11"/>
        <v>98.802563525972559</v>
      </c>
      <c r="G65" s="488">
        <f t="shared" si="11"/>
        <v>115.58972284038033</v>
      </c>
      <c r="H65" s="489">
        <f t="shared" si="14"/>
        <v>42979</v>
      </c>
      <c r="I65" s="488">
        <f t="shared" si="12"/>
        <v>110.47249129621297</v>
      </c>
      <c r="J65" s="488">
        <f t="shared" si="10"/>
        <v>98.802563525972559</v>
      </c>
      <c r="K65" s="488">
        <f t="shared" si="10"/>
        <v>115.58972284038033</v>
      </c>
      <c r="L65" s="488" t="e">
        <f t="shared" si="13"/>
        <v>#N/A</v>
      </c>
    </row>
    <row r="66" spans="1:12" ht="15" customHeight="1" x14ac:dyDescent="0.2">
      <c r="A66" s="490" t="s">
        <v>472</v>
      </c>
      <c r="B66" s="487">
        <v>232818</v>
      </c>
      <c r="C66" s="487">
        <v>35333</v>
      </c>
      <c r="D66" s="487">
        <v>27998</v>
      </c>
      <c r="E66" s="488">
        <f t="shared" si="11"/>
        <v>110.2801790493333</v>
      </c>
      <c r="F66" s="488">
        <f t="shared" si="11"/>
        <v>99.316955250730828</v>
      </c>
      <c r="G66" s="488">
        <f t="shared" si="11"/>
        <v>113.28343111470767</v>
      </c>
      <c r="H66" s="489" t="str">
        <f t="shared" si="14"/>
        <v/>
      </c>
      <c r="I66" s="488" t="str">
        <f t="shared" si="12"/>
        <v/>
      </c>
      <c r="J66" s="488" t="str">
        <f t="shared" si="10"/>
        <v/>
      </c>
      <c r="K66" s="488" t="str">
        <f t="shared" si="10"/>
        <v/>
      </c>
      <c r="L66" s="488" t="e">
        <f t="shared" si="13"/>
        <v>#N/A</v>
      </c>
    </row>
    <row r="67" spans="1:12" ht="15" customHeight="1" x14ac:dyDescent="0.2">
      <c r="A67" s="490" t="s">
        <v>473</v>
      </c>
      <c r="B67" s="487">
        <v>233203</v>
      </c>
      <c r="C67" s="487">
        <v>34422</v>
      </c>
      <c r="D67" s="487">
        <v>28015</v>
      </c>
      <c r="E67" s="488">
        <f t="shared" si="11"/>
        <v>110.46254411102953</v>
      </c>
      <c r="F67" s="488">
        <f t="shared" si="11"/>
        <v>96.756240161906902</v>
      </c>
      <c r="G67" s="488">
        <f t="shared" si="11"/>
        <v>113.3522152538944</v>
      </c>
      <c r="H67" s="489" t="str">
        <f t="shared" si="14"/>
        <v/>
      </c>
      <c r="I67" s="488" t="str">
        <f t="shared" si="12"/>
        <v/>
      </c>
      <c r="J67" s="488" t="str">
        <f t="shared" si="12"/>
        <v/>
      </c>
      <c r="K67" s="488" t="str">
        <f t="shared" si="12"/>
        <v/>
      </c>
      <c r="L67" s="488" t="e">
        <f t="shared" si="13"/>
        <v>#N/A</v>
      </c>
    </row>
    <row r="68" spans="1:12" ht="15" customHeight="1" x14ac:dyDescent="0.2">
      <c r="A68" s="490" t="s">
        <v>474</v>
      </c>
      <c r="B68" s="487">
        <v>234046</v>
      </c>
      <c r="C68" s="487">
        <v>35247</v>
      </c>
      <c r="D68" s="487">
        <v>28718</v>
      </c>
      <c r="E68" s="488">
        <f t="shared" si="11"/>
        <v>110.86185254482155</v>
      </c>
      <c r="F68" s="488">
        <f t="shared" si="11"/>
        <v>99.075219248931873</v>
      </c>
      <c r="G68" s="488">
        <f t="shared" si="11"/>
        <v>116.19664171555735</v>
      </c>
      <c r="H68" s="489" t="str">
        <f t="shared" si="14"/>
        <v/>
      </c>
      <c r="I68" s="488" t="str">
        <f t="shared" si="12"/>
        <v/>
      </c>
      <c r="J68" s="488" t="str">
        <f t="shared" si="12"/>
        <v/>
      </c>
      <c r="K68" s="488" t="str">
        <f t="shared" si="12"/>
        <v/>
      </c>
      <c r="L68" s="488" t="e">
        <f t="shared" si="13"/>
        <v>#N/A</v>
      </c>
    </row>
    <row r="69" spans="1:12" ht="15" customHeight="1" x14ac:dyDescent="0.2">
      <c r="A69" s="490">
        <v>43344</v>
      </c>
      <c r="B69" s="487">
        <v>237680</v>
      </c>
      <c r="C69" s="487">
        <v>33889</v>
      </c>
      <c r="D69" s="487">
        <v>29406</v>
      </c>
      <c r="E69" s="488">
        <f t="shared" si="11"/>
        <v>112.58318925704</v>
      </c>
      <c r="F69" s="488">
        <f t="shared" si="11"/>
        <v>95.258039127501675</v>
      </c>
      <c r="G69" s="488">
        <f t="shared" si="11"/>
        <v>118.98037628970262</v>
      </c>
      <c r="H69" s="489">
        <f t="shared" si="14"/>
        <v>43344</v>
      </c>
      <c r="I69" s="488">
        <f t="shared" si="12"/>
        <v>112.58318925704</v>
      </c>
      <c r="J69" s="488">
        <f t="shared" si="12"/>
        <v>95.258039127501675</v>
      </c>
      <c r="K69" s="488">
        <f t="shared" si="12"/>
        <v>118.98037628970262</v>
      </c>
      <c r="L69" s="488" t="e">
        <f t="shared" si="13"/>
        <v>#N/A</v>
      </c>
    </row>
    <row r="70" spans="1:12" ht="15" customHeight="1" x14ac:dyDescent="0.2">
      <c r="A70" s="490" t="s">
        <v>475</v>
      </c>
      <c r="B70" s="487">
        <v>237687</v>
      </c>
      <c r="C70" s="487">
        <v>34515</v>
      </c>
      <c r="D70" s="487">
        <v>29411</v>
      </c>
      <c r="E70" s="488">
        <f t="shared" si="11"/>
        <v>112.58650498543447</v>
      </c>
      <c r="F70" s="488">
        <f t="shared" si="11"/>
        <v>97.01765234989881</v>
      </c>
      <c r="G70" s="488">
        <f t="shared" si="11"/>
        <v>119.00060691887518</v>
      </c>
      <c r="H70" s="489" t="str">
        <f t="shared" si="14"/>
        <v/>
      </c>
      <c r="I70" s="488" t="str">
        <f t="shared" si="12"/>
        <v/>
      </c>
      <c r="J70" s="488" t="str">
        <f t="shared" si="12"/>
        <v/>
      </c>
      <c r="K70" s="488" t="str">
        <f t="shared" si="12"/>
        <v/>
      </c>
      <c r="L70" s="488" t="e">
        <f t="shared" si="13"/>
        <v>#N/A</v>
      </c>
    </row>
    <row r="71" spans="1:12" ht="15" customHeight="1" x14ac:dyDescent="0.2">
      <c r="A71" s="490" t="s">
        <v>476</v>
      </c>
      <c r="B71" s="487">
        <v>238270</v>
      </c>
      <c r="C71" s="487">
        <v>33743</v>
      </c>
      <c r="D71" s="487">
        <v>29481</v>
      </c>
      <c r="E71" s="491">
        <f t="shared" ref="E71:G75" si="15">IF($A$51=37802,IF(COUNTBLANK(B$51:B$70)&gt;0,#N/A,IF(ISBLANK(B71)=FALSE,B71/B$51*100,#N/A)),IF(COUNTBLANK(B$51:B$75)&gt;0,#N/A,B71/B$51*100))</f>
        <v>112.86265779314593</v>
      </c>
      <c r="F71" s="491">
        <f t="shared" si="15"/>
        <v>94.847650101191817</v>
      </c>
      <c r="G71" s="491">
        <f t="shared" si="15"/>
        <v>119.28383572729111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238862</v>
      </c>
      <c r="C72" s="487">
        <v>34656</v>
      </c>
      <c r="D72" s="487">
        <v>29957</v>
      </c>
      <c r="E72" s="491">
        <f t="shared" si="15"/>
        <v>113.14307368022168</v>
      </c>
      <c r="F72" s="491">
        <f t="shared" si="15"/>
        <v>97.413986957499446</v>
      </c>
      <c r="G72" s="491">
        <f t="shared" si="15"/>
        <v>121.20979162451953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241860</v>
      </c>
      <c r="C73" s="487">
        <v>33262</v>
      </c>
      <c r="D73" s="487">
        <v>30642</v>
      </c>
      <c r="E73" s="491">
        <f t="shared" si="15"/>
        <v>114.56315278402766</v>
      </c>
      <c r="F73" s="491">
        <f t="shared" si="15"/>
        <v>93.495615021362724</v>
      </c>
      <c r="G73" s="491">
        <f t="shared" si="15"/>
        <v>123.98138782116123</v>
      </c>
      <c r="H73" s="492">
        <f>IF(A$51=37802,IF(ISERROR(L73)=TRUE,IF(ISBLANK(A73)=FALSE,IF(MONTH(A73)=MONTH(MAX(A$51:A$75)),A73,""),""),""),IF(ISERROR(L73)=TRUE,IF(MONTH(A73)=MONTH(MAX(A$51:A$75)),A73,""),""))</f>
        <v>43709</v>
      </c>
      <c r="I73" s="488">
        <f t="shared" si="12"/>
        <v>114.56315278402766</v>
      </c>
      <c r="J73" s="488">
        <f t="shared" si="12"/>
        <v>93.495615021362724</v>
      </c>
      <c r="K73" s="488">
        <f t="shared" si="12"/>
        <v>123.98138782116123</v>
      </c>
      <c r="L73" s="488" t="e">
        <f t="shared" si="13"/>
        <v>#N/A</v>
      </c>
    </row>
    <row r="74" spans="1:12" ht="15" customHeight="1" x14ac:dyDescent="0.2">
      <c r="A74" s="490" t="s">
        <v>478</v>
      </c>
      <c r="B74" s="487">
        <v>241178</v>
      </c>
      <c r="C74" s="487">
        <v>33682</v>
      </c>
      <c r="D74" s="487">
        <v>30613</v>
      </c>
      <c r="E74" s="491">
        <f t="shared" si="15"/>
        <v>114.24010610330862</v>
      </c>
      <c r="F74" s="491">
        <f t="shared" si="15"/>
        <v>94.676186192939056</v>
      </c>
      <c r="G74" s="491">
        <f t="shared" si="15"/>
        <v>123.86405017196034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240926</v>
      </c>
      <c r="C75" s="493">
        <v>32580</v>
      </c>
      <c r="D75" s="493">
        <v>29966</v>
      </c>
      <c r="E75" s="491">
        <f t="shared" si="15"/>
        <v>114.12073988110745</v>
      </c>
      <c r="F75" s="491">
        <f t="shared" si="15"/>
        <v>91.578592309422078</v>
      </c>
      <c r="G75" s="491">
        <f t="shared" si="15"/>
        <v>121.24620675703015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114.56315278402766</v>
      </c>
      <c r="J77" s="488">
        <f>IF(J75&lt;&gt;"",J75,IF(J74&lt;&gt;"",J74,IF(J73&lt;&gt;"",J73,IF(J72&lt;&gt;"",J72,IF(J71&lt;&gt;"",J71,IF(J70&lt;&gt;"",J70,""))))))</f>
        <v>93.495615021362724</v>
      </c>
      <c r="K77" s="488">
        <f>IF(K75&lt;&gt;"",K75,IF(K74&lt;&gt;"",K74,IF(K73&lt;&gt;"",K73,IF(K72&lt;&gt;"",K72,IF(K71&lt;&gt;"",K71,IF(K70&lt;&gt;"",K70,""))))))</f>
        <v>123.98138782116123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+14,6%</v>
      </c>
      <c r="J79" s="488" t="str">
        <f>"GeB - ausschließlich: "&amp;IF(J77&gt;100,"+","")&amp;TEXT(J77-100,"0,0")&amp;"%"</f>
        <v>GeB - ausschließlich: -6,5%</v>
      </c>
      <c r="K79" s="488" t="str">
        <f>"GeB - im Nebenjob: "&amp;IF(K77&gt;100,"+","")&amp;TEXT(K77-100,"0,0")&amp;"%"</f>
        <v>GeB - im Nebenjob: +24,0%</v>
      </c>
    </row>
    <row r="81" spans="9:9" ht="15" customHeight="1" x14ac:dyDescent="0.2">
      <c r="I81" s="488" t="str">
        <f>IF(ISERROR(HLOOKUP(1,I$78:K$79,2,FALSE)),"",HLOOKUP(1,I$78:K$79,2,FALSE))</f>
        <v>GeB - im Nebenjob: +24,0%</v>
      </c>
    </row>
    <row r="82" spans="9:9" ht="15" customHeight="1" x14ac:dyDescent="0.2">
      <c r="I82" s="488" t="str">
        <f>IF(ISERROR(HLOOKUP(2,I$78:K$79,2,FALSE)),"",HLOOKUP(2,I$78:K$79,2,FALSE))</f>
        <v>SvB: +14,6%</v>
      </c>
    </row>
    <row r="83" spans="9:9" ht="15" customHeight="1" x14ac:dyDescent="0.2">
      <c r="I83" s="488" t="str">
        <f>IF(ISERROR(HLOOKUP(3,I$78:K$79,2,FALSE)),"",HLOOKUP(3,I$78:K$79,2,FALSE))</f>
        <v>GeB - ausschließlich: -6,5%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240926</v>
      </c>
      <c r="E12" s="114">
        <v>241178</v>
      </c>
      <c r="F12" s="114">
        <v>241860</v>
      </c>
      <c r="G12" s="114">
        <v>238862</v>
      </c>
      <c r="H12" s="114">
        <v>238270</v>
      </c>
      <c r="I12" s="115">
        <v>2656</v>
      </c>
      <c r="J12" s="116">
        <v>1.1147018088722878</v>
      </c>
      <c r="N12" s="117"/>
    </row>
    <row r="13" spans="1:15" s="110" customFormat="1" ht="13.5" customHeight="1" x14ac:dyDescent="0.2">
      <c r="A13" s="118" t="s">
        <v>105</v>
      </c>
      <c r="B13" s="119" t="s">
        <v>106</v>
      </c>
      <c r="C13" s="113">
        <v>55.729145048687151</v>
      </c>
      <c r="D13" s="114">
        <v>134266</v>
      </c>
      <c r="E13" s="114">
        <v>134400</v>
      </c>
      <c r="F13" s="114">
        <v>135250</v>
      </c>
      <c r="G13" s="114">
        <v>133643</v>
      </c>
      <c r="H13" s="114">
        <v>133130</v>
      </c>
      <c r="I13" s="115">
        <v>1136</v>
      </c>
      <c r="J13" s="116">
        <v>0.85330128445879971</v>
      </c>
    </row>
    <row r="14" spans="1:15" s="110" customFormat="1" ht="13.5" customHeight="1" x14ac:dyDescent="0.2">
      <c r="A14" s="120"/>
      <c r="B14" s="119" t="s">
        <v>107</v>
      </c>
      <c r="C14" s="113">
        <v>44.270854951312849</v>
      </c>
      <c r="D14" s="114">
        <v>106660</v>
      </c>
      <c r="E14" s="114">
        <v>106778</v>
      </c>
      <c r="F14" s="114">
        <v>106610</v>
      </c>
      <c r="G14" s="114">
        <v>105219</v>
      </c>
      <c r="H14" s="114">
        <v>105140</v>
      </c>
      <c r="I14" s="115">
        <v>1520</v>
      </c>
      <c r="J14" s="116">
        <v>1.4456914590070382</v>
      </c>
    </row>
    <row r="15" spans="1:15" s="110" customFormat="1" ht="13.5" customHeight="1" x14ac:dyDescent="0.2">
      <c r="A15" s="118" t="s">
        <v>105</v>
      </c>
      <c r="B15" s="121" t="s">
        <v>108</v>
      </c>
      <c r="C15" s="113">
        <v>11.547529116824252</v>
      </c>
      <c r="D15" s="114">
        <v>27821</v>
      </c>
      <c r="E15" s="114">
        <v>28807</v>
      </c>
      <c r="F15" s="114">
        <v>29371</v>
      </c>
      <c r="G15" s="114">
        <v>27335</v>
      </c>
      <c r="H15" s="114">
        <v>27999</v>
      </c>
      <c r="I15" s="115">
        <v>-178</v>
      </c>
      <c r="J15" s="116">
        <v>-0.63573699060680744</v>
      </c>
    </row>
    <row r="16" spans="1:15" s="110" customFormat="1" ht="13.5" customHeight="1" x14ac:dyDescent="0.2">
      <c r="A16" s="118"/>
      <c r="B16" s="121" t="s">
        <v>109</v>
      </c>
      <c r="C16" s="113">
        <v>68.386143463138055</v>
      </c>
      <c r="D16" s="114">
        <v>164760</v>
      </c>
      <c r="E16" s="114">
        <v>164491</v>
      </c>
      <c r="F16" s="114">
        <v>165079</v>
      </c>
      <c r="G16" s="114">
        <v>164770</v>
      </c>
      <c r="H16" s="114">
        <v>164178</v>
      </c>
      <c r="I16" s="115">
        <v>582</v>
      </c>
      <c r="J16" s="116">
        <v>0.35449329386397688</v>
      </c>
    </row>
    <row r="17" spans="1:10" s="110" customFormat="1" ht="13.5" customHeight="1" x14ac:dyDescent="0.2">
      <c r="A17" s="118"/>
      <c r="B17" s="121" t="s">
        <v>110</v>
      </c>
      <c r="C17" s="113">
        <v>19.049002598308196</v>
      </c>
      <c r="D17" s="114">
        <v>45894</v>
      </c>
      <c r="E17" s="114">
        <v>45476</v>
      </c>
      <c r="F17" s="114">
        <v>45036</v>
      </c>
      <c r="G17" s="114">
        <v>44461</v>
      </c>
      <c r="H17" s="114">
        <v>43858</v>
      </c>
      <c r="I17" s="115">
        <v>2036</v>
      </c>
      <c r="J17" s="116">
        <v>4.6422545487710334</v>
      </c>
    </row>
    <row r="18" spans="1:10" s="110" customFormat="1" ht="13.5" customHeight="1" x14ac:dyDescent="0.2">
      <c r="A18" s="120"/>
      <c r="B18" s="121" t="s">
        <v>111</v>
      </c>
      <c r="C18" s="113">
        <v>1.0173248217294937</v>
      </c>
      <c r="D18" s="114">
        <v>2451</v>
      </c>
      <c r="E18" s="114">
        <v>2404</v>
      </c>
      <c r="F18" s="114">
        <v>2374</v>
      </c>
      <c r="G18" s="114">
        <v>2296</v>
      </c>
      <c r="H18" s="114">
        <v>2235</v>
      </c>
      <c r="I18" s="115">
        <v>216</v>
      </c>
      <c r="J18" s="116">
        <v>9.6644295302013425</v>
      </c>
    </row>
    <row r="19" spans="1:10" s="110" customFormat="1" ht="13.5" customHeight="1" x14ac:dyDescent="0.2">
      <c r="A19" s="120"/>
      <c r="B19" s="121" t="s">
        <v>112</v>
      </c>
      <c r="C19" s="113">
        <v>0.30797838340403277</v>
      </c>
      <c r="D19" s="114">
        <v>742</v>
      </c>
      <c r="E19" s="114">
        <v>713</v>
      </c>
      <c r="F19" s="114">
        <v>762</v>
      </c>
      <c r="G19" s="114">
        <v>650</v>
      </c>
      <c r="H19" s="114">
        <v>648</v>
      </c>
      <c r="I19" s="115">
        <v>94</v>
      </c>
      <c r="J19" s="116">
        <v>14.506172839506172</v>
      </c>
    </row>
    <row r="20" spans="1:10" s="110" customFormat="1" ht="13.5" customHeight="1" x14ac:dyDescent="0.2">
      <c r="A20" s="118" t="s">
        <v>113</v>
      </c>
      <c r="B20" s="122" t="s">
        <v>114</v>
      </c>
      <c r="C20" s="113">
        <v>75.412367282900149</v>
      </c>
      <c r="D20" s="114">
        <v>181688</v>
      </c>
      <c r="E20" s="114">
        <v>182144</v>
      </c>
      <c r="F20" s="114">
        <v>183406</v>
      </c>
      <c r="G20" s="114">
        <v>181218</v>
      </c>
      <c r="H20" s="114">
        <v>181185</v>
      </c>
      <c r="I20" s="115">
        <v>503</v>
      </c>
      <c r="J20" s="116">
        <v>0.27761680050776832</v>
      </c>
    </row>
    <row r="21" spans="1:10" s="110" customFormat="1" ht="13.5" customHeight="1" x14ac:dyDescent="0.2">
      <c r="A21" s="120"/>
      <c r="B21" s="122" t="s">
        <v>115</v>
      </c>
      <c r="C21" s="113">
        <v>24.587632717099858</v>
      </c>
      <c r="D21" s="114">
        <v>59238</v>
      </c>
      <c r="E21" s="114">
        <v>59034</v>
      </c>
      <c r="F21" s="114">
        <v>58454</v>
      </c>
      <c r="G21" s="114">
        <v>57644</v>
      </c>
      <c r="H21" s="114">
        <v>57085</v>
      </c>
      <c r="I21" s="115">
        <v>2153</v>
      </c>
      <c r="J21" s="116">
        <v>3.7715687133222389</v>
      </c>
    </row>
    <row r="22" spans="1:10" s="110" customFormat="1" ht="13.5" customHeight="1" x14ac:dyDescent="0.2">
      <c r="A22" s="118" t="s">
        <v>113</v>
      </c>
      <c r="B22" s="122" t="s">
        <v>116</v>
      </c>
      <c r="C22" s="113">
        <v>84.076853473680714</v>
      </c>
      <c r="D22" s="114">
        <v>202563</v>
      </c>
      <c r="E22" s="114">
        <v>203427</v>
      </c>
      <c r="F22" s="114">
        <v>203946</v>
      </c>
      <c r="G22" s="114">
        <v>201655</v>
      </c>
      <c r="H22" s="114">
        <v>201860</v>
      </c>
      <c r="I22" s="115">
        <v>703</v>
      </c>
      <c r="J22" s="116">
        <v>0.3482611711086892</v>
      </c>
    </row>
    <row r="23" spans="1:10" s="110" customFormat="1" ht="13.5" customHeight="1" x14ac:dyDescent="0.2">
      <c r="A23" s="123"/>
      <c r="B23" s="124" t="s">
        <v>117</v>
      </c>
      <c r="C23" s="125">
        <v>15.887450918539303</v>
      </c>
      <c r="D23" s="114">
        <v>38277</v>
      </c>
      <c r="E23" s="114">
        <v>37671</v>
      </c>
      <c r="F23" s="114">
        <v>37847</v>
      </c>
      <c r="G23" s="114">
        <v>37140</v>
      </c>
      <c r="H23" s="114">
        <v>36348</v>
      </c>
      <c r="I23" s="115">
        <v>1929</v>
      </c>
      <c r="J23" s="116">
        <v>5.3070320237702209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62546</v>
      </c>
      <c r="E26" s="114">
        <v>64295</v>
      </c>
      <c r="F26" s="114">
        <v>63904</v>
      </c>
      <c r="G26" s="114">
        <v>64613</v>
      </c>
      <c r="H26" s="140">
        <v>63224</v>
      </c>
      <c r="I26" s="115">
        <v>-678</v>
      </c>
      <c r="J26" s="116">
        <v>-1.0723775781348854</v>
      </c>
    </row>
    <row r="27" spans="1:10" s="110" customFormat="1" ht="13.5" customHeight="1" x14ac:dyDescent="0.2">
      <c r="A27" s="118" t="s">
        <v>105</v>
      </c>
      <c r="B27" s="119" t="s">
        <v>106</v>
      </c>
      <c r="C27" s="113">
        <v>42.399194193073896</v>
      </c>
      <c r="D27" s="115">
        <v>26519</v>
      </c>
      <c r="E27" s="114">
        <v>27198</v>
      </c>
      <c r="F27" s="114">
        <v>26875</v>
      </c>
      <c r="G27" s="114">
        <v>27120</v>
      </c>
      <c r="H27" s="140">
        <v>26387</v>
      </c>
      <c r="I27" s="115">
        <v>132</v>
      </c>
      <c r="J27" s="116">
        <v>0.50024633342176072</v>
      </c>
    </row>
    <row r="28" spans="1:10" s="110" customFormat="1" ht="13.5" customHeight="1" x14ac:dyDescent="0.2">
      <c r="A28" s="120"/>
      <c r="B28" s="119" t="s">
        <v>107</v>
      </c>
      <c r="C28" s="113">
        <v>57.600805806926104</v>
      </c>
      <c r="D28" s="115">
        <v>36027</v>
      </c>
      <c r="E28" s="114">
        <v>37097</v>
      </c>
      <c r="F28" s="114">
        <v>37029</v>
      </c>
      <c r="G28" s="114">
        <v>37493</v>
      </c>
      <c r="H28" s="140">
        <v>36837</v>
      </c>
      <c r="I28" s="115">
        <v>-810</v>
      </c>
      <c r="J28" s="116">
        <v>-2.1988761299780113</v>
      </c>
    </row>
    <row r="29" spans="1:10" s="110" customFormat="1" ht="13.5" customHeight="1" x14ac:dyDescent="0.2">
      <c r="A29" s="118" t="s">
        <v>105</v>
      </c>
      <c r="B29" s="121" t="s">
        <v>108</v>
      </c>
      <c r="C29" s="113">
        <v>17.091420714354236</v>
      </c>
      <c r="D29" s="115">
        <v>10690</v>
      </c>
      <c r="E29" s="114">
        <v>11546</v>
      </c>
      <c r="F29" s="114">
        <v>11205</v>
      </c>
      <c r="G29" s="114">
        <v>11930</v>
      </c>
      <c r="H29" s="140">
        <v>11168</v>
      </c>
      <c r="I29" s="115">
        <v>-478</v>
      </c>
      <c r="J29" s="116">
        <v>-4.2800859598853869</v>
      </c>
    </row>
    <row r="30" spans="1:10" s="110" customFormat="1" ht="13.5" customHeight="1" x14ac:dyDescent="0.2">
      <c r="A30" s="118"/>
      <c r="B30" s="121" t="s">
        <v>109</v>
      </c>
      <c r="C30" s="113">
        <v>52.422217248105397</v>
      </c>
      <c r="D30" s="115">
        <v>32788</v>
      </c>
      <c r="E30" s="114">
        <v>33546</v>
      </c>
      <c r="F30" s="114">
        <v>33487</v>
      </c>
      <c r="G30" s="114">
        <v>33570</v>
      </c>
      <c r="H30" s="140">
        <v>33300</v>
      </c>
      <c r="I30" s="115">
        <v>-512</v>
      </c>
      <c r="J30" s="116">
        <v>-1.5375375375375375</v>
      </c>
    </row>
    <row r="31" spans="1:10" s="110" customFormat="1" ht="13.5" customHeight="1" x14ac:dyDescent="0.2">
      <c r="A31" s="118"/>
      <c r="B31" s="121" t="s">
        <v>110</v>
      </c>
      <c r="C31" s="113">
        <v>16.53822786429188</v>
      </c>
      <c r="D31" s="115">
        <v>10344</v>
      </c>
      <c r="E31" s="114">
        <v>10362</v>
      </c>
      <c r="F31" s="114">
        <v>10419</v>
      </c>
      <c r="G31" s="114">
        <v>10390</v>
      </c>
      <c r="H31" s="140">
        <v>10200</v>
      </c>
      <c r="I31" s="115">
        <v>144</v>
      </c>
      <c r="J31" s="116">
        <v>1.411764705882353</v>
      </c>
    </row>
    <row r="32" spans="1:10" s="110" customFormat="1" ht="13.5" customHeight="1" x14ac:dyDescent="0.2">
      <c r="A32" s="120"/>
      <c r="B32" s="121" t="s">
        <v>111</v>
      </c>
      <c r="C32" s="113">
        <v>13.948134173248489</v>
      </c>
      <c r="D32" s="115">
        <v>8724</v>
      </c>
      <c r="E32" s="114">
        <v>8841</v>
      </c>
      <c r="F32" s="114">
        <v>8793</v>
      </c>
      <c r="G32" s="114">
        <v>8723</v>
      </c>
      <c r="H32" s="140">
        <v>8556</v>
      </c>
      <c r="I32" s="115">
        <v>168</v>
      </c>
      <c r="J32" s="116">
        <v>1.9635343618513323</v>
      </c>
    </row>
    <row r="33" spans="1:10" s="110" customFormat="1" ht="13.5" customHeight="1" x14ac:dyDescent="0.2">
      <c r="A33" s="120"/>
      <c r="B33" s="121" t="s">
        <v>112</v>
      </c>
      <c r="C33" s="113">
        <v>1.3078374316503054</v>
      </c>
      <c r="D33" s="115">
        <v>818</v>
      </c>
      <c r="E33" s="114">
        <v>840</v>
      </c>
      <c r="F33" s="114">
        <v>835</v>
      </c>
      <c r="G33" s="114">
        <v>742</v>
      </c>
      <c r="H33" s="140">
        <v>700</v>
      </c>
      <c r="I33" s="115">
        <v>118</v>
      </c>
      <c r="J33" s="116">
        <v>16.857142857142858</v>
      </c>
    </row>
    <row r="34" spans="1:10" s="110" customFormat="1" ht="13.5" customHeight="1" x14ac:dyDescent="0.2">
      <c r="A34" s="118" t="s">
        <v>113</v>
      </c>
      <c r="B34" s="122" t="s">
        <v>116</v>
      </c>
      <c r="C34" s="113">
        <v>82.889393406452854</v>
      </c>
      <c r="D34" s="115">
        <v>51844</v>
      </c>
      <c r="E34" s="114">
        <v>53657</v>
      </c>
      <c r="F34" s="114">
        <v>53375</v>
      </c>
      <c r="G34" s="114">
        <v>54136</v>
      </c>
      <c r="H34" s="140">
        <v>53079</v>
      </c>
      <c r="I34" s="115">
        <v>-1235</v>
      </c>
      <c r="J34" s="116">
        <v>-2.3267205486162137</v>
      </c>
    </row>
    <row r="35" spans="1:10" s="110" customFormat="1" ht="13.5" customHeight="1" x14ac:dyDescent="0.2">
      <c r="A35" s="118"/>
      <c r="B35" s="119" t="s">
        <v>117</v>
      </c>
      <c r="C35" s="113">
        <v>17.022671313912959</v>
      </c>
      <c r="D35" s="115">
        <v>10647</v>
      </c>
      <c r="E35" s="114">
        <v>10583</v>
      </c>
      <c r="F35" s="114">
        <v>10467</v>
      </c>
      <c r="G35" s="114">
        <v>10401</v>
      </c>
      <c r="H35" s="140">
        <v>10084</v>
      </c>
      <c r="I35" s="115">
        <v>563</v>
      </c>
      <c r="J35" s="116">
        <v>5.5831019436731459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32580</v>
      </c>
      <c r="E37" s="114">
        <v>33682</v>
      </c>
      <c r="F37" s="114">
        <v>33262</v>
      </c>
      <c r="G37" s="114">
        <v>34656</v>
      </c>
      <c r="H37" s="140">
        <v>33743</v>
      </c>
      <c r="I37" s="115">
        <v>-1163</v>
      </c>
      <c r="J37" s="116">
        <v>-3.4466407847553566</v>
      </c>
    </row>
    <row r="38" spans="1:10" s="110" customFormat="1" ht="13.5" customHeight="1" x14ac:dyDescent="0.2">
      <c r="A38" s="118" t="s">
        <v>105</v>
      </c>
      <c r="B38" s="119" t="s">
        <v>106</v>
      </c>
      <c r="C38" s="113">
        <v>36.092694904849601</v>
      </c>
      <c r="D38" s="115">
        <v>11759</v>
      </c>
      <c r="E38" s="114">
        <v>12142</v>
      </c>
      <c r="F38" s="114">
        <v>11735</v>
      </c>
      <c r="G38" s="114">
        <v>12430</v>
      </c>
      <c r="H38" s="140">
        <v>11932</v>
      </c>
      <c r="I38" s="115">
        <v>-173</v>
      </c>
      <c r="J38" s="116">
        <v>-1.449882668454576</v>
      </c>
    </row>
    <row r="39" spans="1:10" s="110" customFormat="1" ht="13.5" customHeight="1" x14ac:dyDescent="0.2">
      <c r="A39" s="120"/>
      <c r="B39" s="119" t="s">
        <v>107</v>
      </c>
      <c r="C39" s="113">
        <v>63.907305095150399</v>
      </c>
      <c r="D39" s="115">
        <v>20821</v>
      </c>
      <c r="E39" s="114">
        <v>21540</v>
      </c>
      <c r="F39" s="114">
        <v>21527</v>
      </c>
      <c r="G39" s="114">
        <v>22226</v>
      </c>
      <c r="H39" s="140">
        <v>21811</v>
      </c>
      <c r="I39" s="115">
        <v>-990</v>
      </c>
      <c r="J39" s="116">
        <v>-4.5389940855531616</v>
      </c>
    </row>
    <row r="40" spans="1:10" s="110" customFormat="1" ht="13.5" customHeight="1" x14ac:dyDescent="0.2">
      <c r="A40" s="118" t="s">
        <v>105</v>
      </c>
      <c r="B40" s="121" t="s">
        <v>108</v>
      </c>
      <c r="C40" s="113">
        <v>21.077348066298342</v>
      </c>
      <c r="D40" s="115">
        <v>6867</v>
      </c>
      <c r="E40" s="114">
        <v>7441</v>
      </c>
      <c r="F40" s="114">
        <v>7000</v>
      </c>
      <c r="G40" s="114">
        <v>8063</v>
      </c>
      <c r="H40" s="140">
        <v>7322</v>
      </c>
      <c r="I40" s="115">
        <v>-455</v>
      </c>
      <c r="J40" s="116">
        <v>-6.2141491395793498</v>
      </c>
    </row>
    <row r="41" spans="1:10" s="110" customFormat="1" ht="13.5" customHeight="1" x14ac:dyDescent="0.2">
      <c r="A41" s="118"/>
      <c r="B41" s="121" t="s">
        <v>109</v>
      </c>
      <c r="C41" s="113">
        <v>35.168815224063842</v>
      </c>
      <c r="D41" s="115">
        <v>11458</v>
      </c>
      <c r="E41" s="114">
        <v>11849</v>
      </c>
      <c r="F41" s="114">
        <v>11857</v>
      </c>
      <c r="G41" s="114">
        <v>12146</v>
      </c>
      <c r="H41" s="140">
        <v>12179</v>
      </c>
      <c r="I41" s="115">
        <v>-721</v>
      </c>
      <c r="J41" s="116">
        <v>-5.9200262747351999</v>
      </c>
    </row>
    <row r="42" spans="1:10" s="110" customFormat="1" ht="13.5" customHeight="1" x14ac:dyDescent="0.2">
      <c r="A42" s="118"/>
      <c r="B42" s="121" t="s">
        <v>110</v>
      </c>
      <c r="C42" s="113">
        <v>17.737875997544506</v>
      </c>
      <c r="D42" s="115">
        <v>5779</v>
      </c>
      <c r="E42" s="114">
        <v>5805</v>
      </c>
      <c r="F42" s="114">
        <v>5881</v>
      </c>
      <c r="G42" s="114">
        <v>5980</v>
      </c>
      <c r="H42" s="140">
        <v>5943</v>
      </c>
      <c r="I42" s="115">
        <v>-164</v>
      </c>
      <c r="J42" s="116">
        <v>-2.7595490493016994</v>
      </c>
    </row>
    <row r="43" spans="1:10" s="110" customFormat="1" ht="13.5" customHeight="1" x14ac:dyDescent="0.2">
      <c r="A43" s="120"/>
      <c r="B43" s="121" t="s">
        <v>111</v>
      </c>
      <c r="C43" s="113">
        <v>26.01596071209331</v>
      </c>
      <c r="D43" s="115">
        <v>8476</v>
      </c>
      <c r="E43" s="114">
        <v>8587</v>
      </c>
      <c r="F43" s="114">
        <v>8524</v>
      </c>
      <c r="G43" s="114">
        <v>8467</v>
      </c>
      <c r="H43" s="140">
        <v>8299</v>
      </c>
      <c r="I43" s="115">
        <v>177</v>
      </c>
      <c r="J43" s="116">
        <v>2.132787082781058</v>
      </c>
    </row>
    <row r="44" spans="1:10" s="110" customFormat="1" ht="13.5" customHeight="1" x14ac:dyDescent="0.2">
      <c r="A44" s="120"/>
      <c r="B44" s="121" t="s">
        <v>112</v>
      </c>
      <c r="C44" s="113">
        <v>2.3388581952117864</v>
      </c>
      <c r="D44" s="115">
        <v>762</v>
      </c>
      <c r="E44" s="114">
        <v>779</v>
      </c>
      <c r="F44" s="114">
        <v>767</v>
      </c>
      <c r="G44" s="114">
        <v>681</v>
      </c>
      <c r="H44" s="140">
        <v>630</v>
      </c>
      <c r="I44" s="115">
        <v>132</v>
      </c>
      <c r="J44" s="116">
        <v>20.952380952380953</v>
      </c>
    </row>
    <row r="45" spans="1:10" s="110" customFormat="1" ht="13.5" customHeight="1" x14ac:dyDescent="0.2">
      <c r="A45" s="118" t="s">
        <v>113</v>
      </c>
      <c r="B45" s="122" t="s">
        <v>116</v>
      </c>
      <c r="C45" s="113">
        <v>84.99079189686924</v>
      </c>
      <c r="D45" s="115">
        <v>27690</v>
      </c>
      <c r="E45" s="114">
        <v>28751</v>
      </c>
      <c r="F45" s="114">
        <v>28435</v>
      </c>
      <c r="G45" s="114">
        <v>29632</v>
      </c>
      <c r="H45" s="140">
        <v>28876</v>
      </c>
      <c r="I45" s="115">
        <v>-1186</v>
      </c>
      <c r="J45" s="116">
        <v>-4.1072170660756333</v>
      </c>
    </row>
    <row r="46" spans="1:10" s="110" customFormat="1" ht="13.5" customHeight="1" x14ac:dyDescent="0.2">
      <c r="A46" s="118"/>
      <c r="B46" s="119" t="s">
        <v>117</v>
      </c>
      <c r="C46" s="113">
        <v>14.843462246777165</v>
      </c>
      <c r="D46" s="115">
        <v>4836</v>
      </c>
      <c r="E46" s="114">
        <v>4878</v>
      </c>
      <c r="F46" s="114">
        <v>4767</v>
      </c>
      <c r="G46" s="114">
        <v>4949</v>
      </c>
      <c r="H46" s="140">
        <v>4808</v>
      </c>
      <c r="I46" s="115">
        <v>28</v>
      </c>
      <c r="J46" s="116">
        <v>0.58236272878535777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29966</v>
      </c>
      <c r="E48" s="114">
        <v>30613</v>
      </c>
      <c r="F48" s="114">
        <v>30642</v>
      </c>
      <c r="G48" s="114">
        <v>29957</v>
      </c>
      <c r="H48" s="140">
        <v>29481</v>
      </c>
      <c r="I48" s="115">
        <v>485</v>
      </c>
      <c r="J48" s="116">
        <v>1.6451273701706184</v>
      </c>
    </row>
    <row r="49" spans="1:12" s="110" customFormat="1" ht="13.5" customHeight="1" x14ac:dyDescent="0.2">
      <c r="A49" s="118" t="s">
        <v>105</v>
      </c>
      <c r="B49" s="119" t="s">
        <v>106</v>
      </c>
      <c r="C49" s="113">
        <v>49.255823266368552</v>
      </c>
      <c r="D49" s="115">
        <v>14760</v>
      </c>
      <c r="E49" s="114">
        <v>15056</v>
      </c>
      <c r="F49" s="114">
        <v>15140</v>
      </c>
      <c r="G49" s="114">
        <v>14690</v>
      </c>
      <c r="H49" s="140">
        <v>14455</v>
      </c>
      <c r="I49" s="115">
        <v>305</v>
      </c>
      <c r="J49" s="116">
        <v>2.1099965409892771</v>
      </c>
    </row>
    <row r="50" spans="1:12" s="110" customFormat="1" ht="13.5" customHeight="1" x14ac:dyDescent="0.2">
      <c r="A50" s="120"/>
      <c r="B50" s="119" t="s">
        <v>107</v>
      </c>
      <c r="C50" s="113">
        <v>50.744176733631448</v>
      </c>
      <c r="D50" s="115">
        <v>15206</v>
      </c>
      <c r="E50" s="114">
        <v>15557</v>
      </c>
      <c r="F50" s="114">
        <v>15502</v>
      </c>
      <c r="G50" s="114">
        <v>15267</v>
      </c>
      <c r="H50" s="140">
        <v>15026</v>
      </c>
      <c r="I50" s="115">
        <v>180</v>
      </c>
      <c r="J50" s="116">
        <v>1.1979235990949022</v>
      </c>
    </row>
    <row r="51" spans="1:12" s="110" customFormat="1" ht="13.5" customHeight="1" x14ac:dyDescent="0.2">
      <c r="A51" s="118" t="s">
        <v>105</v>
      </c>
      <c r="B51" s="121" t="s">
        <v>108</v>
      </c>
      <c r="C51" s="113">
        <v>12.757792164453047</v>
      </c>
      <c r="D51" s="115">
        <v>3823</v>
      </c>
      <c r="E51" s="114">
        <v>4105</v>
      </c>
      <c r="F51" s="114">
        <v>4205</v>
      </c>
      <c r="G51" s="114">
        <v>3867</v>
      </c>
      <c r="H51" s="140">
        <v>3846</v>
      </c>
      <c r="I51" s="115">
        <v>-23</v>
      </c>
      <c r="J51" s="116">
        <v>-0.59802392095683832</v>
      </c>
    </row>
    <row r="52" spans="1:12" s="110" customFormat="1" ht="13.5" customHeight="1" x14ac:dyDescent="0.2">
      <c r="A52" s="118"/>
      <c r="B52" s="121" t="s">
        <v>109</v>
      </c>
      <c r="C52" s="113">
        <v>71.180671427617966</v>
      </c>
      <c r="D52" s="115">
        <v>21330</v>
      </c>
      <c r="E52" s="114">
        <v>21697</v>
      </c>
      <c r="F52" s="114">
        <v>21630</v>
      </c>
      <c r="G52" s="114">
        <v>21424</v>
      </c>
      <c r="H52" s="140">
        <v>21121</v>
      </c>
      <c r="I52" s="115">
        <v>209</v>
      </c>
      <c r="J52" s="116">
        <v>0.98953648028028973</v>
      </c>
    </row>
    <row r="53" spans="1:12" s="110" customFormat="1" ht="13.5" customHeight="1" x14ac:dyDescent="0.2">
      <c r="A53" s="118"/>
      <c r="B53" s="121" t="s">
        <v>110</v>
      </c>
      <c r="C53" s="113">
        <v>15.233931789361277</v>
      </c>
      <c r="D53" s="115">
        <v>4565</v>
      </c>
      <c r="E53" s="114">
        <v>4557</v>
      </c>
      <c r="F53" s="114">
        <v>4538</v>
      </c>
      <c r="G53" s="114">
        <v>4410</v>
      </c>
      <c r="H53" s="140">
        <v>4257</v>
      </c>
      <c r="I53" s="115">
        <v>308</v>
      </c>
      <c r="J53" s="116">
        <v>7.2351421188630489</v>
      </c>
    </row>
    <row r="54" spans="1:12" s="110" customFormat="1" ht="13.5" customHeight="1" x14ac:dyDescent="0.2">
      <c r="A54" s="120"/>
      <c r="B54" s="121" t="s">
        <v>111</v>
      </c>
      <c r="C54" s="113">
        <v>0.82760461856771006</v>
      </c>
      <c r="D54" s="115">
        <v>248</v>
      </c>
      <c r="E54" s="114">
        <v>254</v>
      </c>
      <c r="F54" s="114">
        <v>269</v>
      </c>
      <c r="G54" s="114">
        <v>256</v>
      </c>
      <c r="H54" s="140">
        <v>257</v>
      </c>
      <c r="I54" s="115">
        <v>-9</v>
      </c>
      <c r="J54" s="116">
        <v>-3.5019455252918288</v>
      </c>
    </row>
    <row r="55" spans="1:12" s="110" customFormat="1" ht="13.5" customHeight="1" x14ac:dyDescent="0.2">
      <c r="A55" s="120"/>
      <c r="B55" s="121" t="s">
        <v>112</v>
      </c>
      <c r="C55" s="113">
        <v>0.18687846225722485</v>
      </c>
      <c r="D55" s="115">
        <v>56</v>
      </c>
      <c r="E55" s="114">
        <v>61</v>
      </c>
      <c r="F55" s="114">
        <v>68</v>
      </c>
      <c r="G55" s="114">
        <v>61</v>
      </c>
      <c r="H55" s="140">
        <v>70</v>
      </c>
      <c r="I55" s="115">
        <v>-14</v>
      </c>
      <c r="J55" s="116">
        <v>-20</v>
      </c>
    </row>
    <row r="56" spans="1:12" s="110" customFormat="1" ht="13.5" customHeight="1" x14ac:dyDescent="0.2">
      <c r="A56" s="118" t="s">
        <v>113</v>
      </c>
      <c r="B56" s="122" t="s">
        <v>116</v>
      </c>
      <c r="C56" s="113">
        <v>80.604685310018027</v>
      </c>
      <c r="D56" s="115">
        <v>24154</v>
      </c>
      <c r="E56" s="114">
        <v>24906</v>
      </c>
      <c r="F56" s="114">
        <v>24940</v>
      </c>
      <c r="G56" s="114">
        <v>24504</v>
      </c>
      <c r="H56" s="140">
        <v>24203</v>
      </c>
      <c r="I56" s="115">
        <v>-49</v>
      </c>
      <c r="J56" s="116">
        <v>-0.20245424120976738</v>
      </c>
    </row>
    <row r="57" spans="1:12" s="110" customFormat="1" ht="13.5" customHeight="1" x14ac:dyDescent="0.2">
      <c r="A57" s="142"/>
      <c r="B57" s="124" t="s">
        <v>117</v>
      </c>
      <c r="C57" s="125">
        <v>19.39197757458453</v>
      </c>
      <c r="D57" s="143">
        <v>5811</v>
      </c>
      <c r="E57" s="144">
        <v>5705</v>
      </c>
      <c r="F57" s="144">
        <v>5700</v>
      </c>
      <c r="G57" s="144">
        <v>5452</v>
      </c>
      <c r="H57" s="145">
        <v>5276</v>
      </c>
      <c r="I57" s="143">
        <v>535</v>
      </c>
      <c r="J57" s="146">
        <v>10.140257771038666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240926</v>
      </c>
      <c r="E12" s="236">
        <v>241178</v>
      </c>
      <c r="F12" s="114">
        <v>241860</v>
      </c>
      <c r="G12" s="114">
        <v>238862</v>
      </c>
      <c r="H12" s="140">
        <v>238270</v>
      </c>
      <c r="I12" s="115">
        <v>2656</v>
      </c>
      <c r="J12" s="116">
        <v>1.1147018088722878</v>
      </c>
    </row>
    <row r="13" spans="1:15" s="110" customFormat="1" ht="12" customHeight="1" x14ac:dyDescent="0.2">
      <c r="A13" s="118" t="s">
        <v>105</v>
      </c>
      <c r="B13" s="119" t="s">
        <v>106</v>
      </c>
      <c r="C13" s="113">
        <v>55.729145048687151</v>
      </c>
      <c r="D13" s="115">
        <v>134266</v>
      </c>
      <c r="E13" s="114">
        <v>134400</v>
      </c>
      <c r="F13" s="114">
        <v>135250</v>
      </c>
      <c r="G13" s="114">
        <v>133643</v>
      </c>
      <c r="H13" s="140">
        <v>133130</v>
      </c>
      <c r="I13" s="115">
        <v>1136</v>
      </c>
      <c r="J13" s="116">
        <v>0.85330128445879971</v>
      </c>
    </row>
    <row r="14" spans="1:15" s="110" customFormat="1" ht="12" customHeight="1" x14ac:dyDescent="0.2">
      <c r="A14" s="118"/>
      <c r="B14" s="119" t="s">
        <v>107</v>
      </c>
      <c r="C14" s="113">
        <v>44.270854951312849</v>
      </c>
      <c r="D14" s="115">
        <v>106660</v>
      </c>
      <c r="E14" s="114">
        <v>106778</v>
      </c>
      <c r="F14" s="114">
        <v>106610</v>
      </c>
      <c r="G14" s="114">
        <v>105219</v>
      </c>
      <c r="H14" s="140">
        <v>105140</v>
      </c>
      <c r="I14" s="115">
        <v>1520</v>
      </c>
      <c r="J14" s="116">
        <v>1.4456914590070382</v>
      </c>
    </row>
    <row r="15" spans="1:15" s="110" customFormat="1" ht="12" customHeight="1" x14ac:dyDescent="0.2">
      <c r="A15" s="118" t="s">
        <v>105</v>
      </c>
      <c r="B15" s="121" t="s">
        <v>108</v>
      </c>
      <c r="C15" s="113">
        <v>11.547529116824252</v>
      </c>
      <c r="D15" s="115">
        <v>27821</v>
      </c>
      <c r="E15" s="114">
        <v>28807</v>
      </c>
      <c r="F15" s="114">
        <v>29371</v>
      </c>
      <c r="G15" s="114">
        <v>27335</v>
      </c>
      <c r="H15" s="140">
        <v>27999</v>
      </c>
      <c r="I15" s="115">
        <v>-178</v>
      </c>
      <c r="J15" s="116">
        <v>-0.63573699060680744</v>
      </c>
    </row>
    <row r="16" spans="1:15" s="110" customFormat="1" ht="12" customHeight="1" x14ac:dyDescent="0.2">
      <c r="A16" s="118"/>
      <c r="B16" s="121" t="s">
        <v>109</v>
      </c>
      <c r="C16" s="113">
        <v>68.386143463138055</v>
      </c>
      <c r="D16" s="115">
        <v>164760</v>
      </c>
      <c r="E16" s="114">
        <v>164491</v>
      </c>
      <c r="F16" s="114">
        <v>165079</v>
      </c>
      <c r="G16" s="114">
        <v>164770</v>
      </c>
      <c r="H16" s="140">
        <v>164178</v>
      </c>
      <c r="I16" s="115">
        <v>582</v>
      </c>
      <c r="J16" s="116">
        <v>0.35449329386397688</v>
      </c>
    </row>
    <row r="17" spans="1:10" s="110" customFormat="1" ht="12" customHeight="1" x14ac:dyDescent="0.2">
      <c r="A17" s="118"/>
      <c r="B17" s="121" t="s">
        <v>110</v>
      </c>
      <c r="C17" s="113">
        <v>19.049002598308196</v>
      </c>
      <c r="D17" s="115">
        <v>45894</v>
      </c>
      <c r="E17" s="114">
        <v>45476</v>
      </c>
      <c r="F17" s="114">
        <v>45036</v>
      </c>
      <c r="G17" s="114">
        <v>44461</v>
      </c>
      <c r="H17" s="140">
        <v>43858</v>
      </c>
      <c r="I17" s="115">
        <v>2036</v>
      </c>
      <c r="J17" s="116">
        <v>4.6422545487710334</v>
      </c>
    </row>
    <row r="18" spans="1:10" s="110" customFormat="1" ht="12" customHeight="1" x14ac:dyDescent="0.2">
      <c r="A18" s="120"/>
      <c r="B18" s="121" t="s">
        <v>111</v>
      </c>
      <c r="C18" s="113">
        <v>1.0173248217294937</v>
      </c>
      <c r="D18" s="115">
        <v>2451</v>
      </c>
      <c r="E18" s="114">
        <v>2404</v>
      </c>
      <c r="F18" s="114">
        <v>2374</v>
      </c>
      <c r="G18" s="114">
        <v>2296</v>
      </c>
      <c r="H18" s="140">
        <v>2235</v>
      </c>
      <c r="I18" s="115">
        <v>216</v>
      </c>
      <c r="J18" s="116">
        <v>9.6644295302013425</v>
      </c>
    </row>
    <row r="19" spans="1:10" s="110" customFormat="1" ht="12" customHeight="1" x14ac:dyDescent="0.2">
      <c r="A19" s="120"/>
      <c r="B19" s="121" t="s">
        <v>112</v>
      </c>
      <c r="C19" s="113">
        <v>0.30797838340403277</v>
      </c>
      <c r="D19" s="115">
        <v>742</v>
      </c>
      <c r="E19" s="114">
        <v>713</v>
      </c>
      <c r="F19" s="114">
        <v>762</v>
      </c>
      <c r="G19" s="114">
        <v>650</v>
      </c>
      <c r="H19" s="140">
        <v>648</v>
      </c>
      <c r="I19" s="115">
        <v>94</v>
      </c>
      <c r="J19" s="116">
        <v>14.506172839506172</v>
      </c>
    </row>
    <row r="20" spans="1:10" s="110" customFormat="1" ht="12" customHeight="1" x14ac:dyDescent="0.2">
      <c r="A20" s="118" t="s">
        <v>113</v>
      </c>
      <c r="B20" s="119" t="s">
        <v>181</v>
      </c>
      <c r="C20" s="113">
        <v>75.412367282900149</v>
      </c>
      <c r="D20" s="115">
        <v>181688</v>
      </c>
      <c r="E20" s="114">
        <v>182144</v>
      </c>
      <c r="F20" s="114">
        <v>183406</v>
      </c>
      <c r="G20" s="114">
        <v>181218</v>
      </c>
      <c r="H20" s="140">
        <v>181185</v>
      </c>
      <c r="I20" s="115">
        <v>503</v>
      </c>
      <c r="J20" s="116">
        <v>0.27761680050776832</v>
      </c>
    </row>
    <row r="21" spans="1:10" s="110" customFormat="1" ht="12" customHeight="1" x14ac:dyDescent="0.2">
      <c r="A21" s="118"/>
      <c r="B21" s="119" t="s">
        <v>182</v>
      </c>
      <c r="C21" s="113">
        <v>24.587632717099858</v>
      </c>
      <c r="D21" s="115">
        <v>59238</v>
      </c>
      <c r="E21" s="114">
        <v>59034</v>
      </c>
      <c r="F21" s="114">
        <v>58454</v>
      </c>
      <c r="G21" s="114">
        <v>57644</v>
      </c>
      <c r="H21" s="140">
        <v>57085</v>
      </c>
      <c r="I21" s="115">
        <v>2153</v>
      </c>
      <c r="J21" s="116">
        <v>3.7715687133222389</v>
      </c>
    </row>
    <row r="22" spans="1:10" s="110" customFormat="1" ht="12" customHeight="1" x14ac:dyDescent="0.2">
      <c r="A22" s="118" t="s">
        <v>113</v>
      </c>
      <c r="B22" s="119" t="s">
        <v>116</v>
      </c>
      <c r="C22" s="113">
        <v>84.076853473680714</v>
      </c>
      <c r="D22" s="115">
        <v>202563</v>
      </c>
      <c r="E22" s="114">
        <v>203427</v>
      </c>
      <c r="F22" s="114">
        <v>203946</v>
      </c>
      <c r="G22" s="114">
        <v>201655</v>
      </c>
      <c r="H22" s="140">
        <v>201860</v>
      </c>
      <c r="I22" s="115">
        <v>703</v>
      </c>
      <c r="J22" s="116">
        <v>0.3482611711086892</v>
      </c>
    </row>
    <row r="23" spans="1:10" s="110" customFormat="1" ht="12" customHeight="1" x14ac:dyDescent="0.2">
      <c r="A23" s="118"/>
      <c r="B23" s="119" t="s">
        <v>117</v>
      </c>
      <c r="C23" s="113">
        <v>15.887450918539303</v>
      </c>
      <c r="D23" s="115">
        <v>38277</v>
      </c>
      <c r="E23" s="114">
        <v>37671</v>
      </c>
      <c r="F23" s="114">
        <v>37847</v>
      </c>
      <c r="G23" s="114">
        <v>37140</v>
      </c>
      <c r="H23" s="140">
        <v>36348</v>
      </c>
      <c r="I23" s="115">
        <v>1929</v>
      </c>
      <c r="J23" s="116">
        <v>5.3070320237702209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231250</v>
      </c>
      <c r="E64" s="236">
        <v>231669</v>
      </c>
      <c r="F64" s="236">
        <v>232314</v>
      </c>
      <c r="G64" s="236">
        <v>229157</v>
      </c>
      <c r="H64" s="140">
        <v>228635</v>
      </c>
      <c r="I64" s="115">
        <v>2615</v>
      </c>
      <c r="J64" s="116">
        <v>1.1437443960898375</v>
      </c>
    </row>
    <row r="65" spans="1:12" s="110" customFormat="1" ht="12" customHeight="1" x14ac:dyDescent="0.2">
      <c r="A65" s="118" t="s">
        <v>105</v>
      </c>
      <c r="B65" s="119" t="s">
        <v>106</v>
      </c>
      <c r="C65" s="113">
        <v>55.480648648648646</v>
      </c>
      <c r="D65" s="235">
        <v>128299</v>
      </c>
      <c r="E65" s="236">
        <v>128455</v>
      </c>
      <c r="F65" s="236">
        <v>129345</v>
      </c>
      <c r="G65" s="236">
        <v>127609</v>
      </c>
      <c r="H65" s="140">
        <v>127205</v>
      </c>
      <c r="I65" s="115">
        <v>1094</v>
      </c>
      <c r="J65" s="116">
        <v>0.86002908690696123</v>
      </c>
    </row>
    <row r="66" spans="1:12" s="110" customFormat="1" ht="12" customHeight="1" x14ac:dyDescent="0.2">
      <c r="A66" s="118"/>
      <c r="B66" s="119" t="s">
        <v>107</v>
      </c>
      <c r="C66" s="113">
        <v>44.519351351351354</v>
      </c>
      <c r="D66" s="235">
        <v>102951</v>
      </c>
      <c r="E66" s="236">
        <v>103214</v>
      </c>
      <c r="F66" s="236">
        <v>102969</v>
      </c>
      <c r="G66" s="236">
        <v>101548</v>
      </c>
      <c r="H66" s="140">
        <v>101430</v>
      </c>
      <c r="I66" s="115">
        <v>1521</v>
      </c>
      <c r="J66" s="116">
        <v>1.4995563442768411</v>
      </c>
    </row>
    <row r="67" spans="1:12" s="110" customFormat="1" ht="12" customHeight="1" x14ac:dyDescent="0.2">
      <c r="A67" s="118" t="s">
        <v>105</v>
      </c>
      <c r="B67" s="121" t="s">
        <v>108</v>
      </c>
      <c r="C67" s="113">
        <v>11.753081081081081</v>
      </c>
      <c r="D67" s="235">
        <v>27179</v>
      </c>
      <c r="E67" s="236">
        <v>28172</v>
      </c>
      <c r="F67" s="236">
        <v>28709</v>
      </c>
      <c r="G67" s="236">
        <v>26672</v>
      </c>
      <c r="H67" s="140">
        <v>27331</v>
      </c>
      <c r="I67" s="115">
        <v>-152</v>
      </c>
      <c r="J67" s="116">
        <v>-0.55614503677143168</v>
      </c>
    </row>
    <row r="68" spans="1:12" s="110" customFormat="1" ht="12" customHeight="1" x14ac:dyDescent="0.2">
      <c r="A68" s="118"/>
      <c r="B68" s="121" t="s">
        <v>109</v>
      </c>
      <c r="C68" s="113">
        <v>68.119783783783788</v>
      </c>
      <c r="D68" s="235">
        <v>157527</v>
      </c>
      <c r="E68" s="236">
        <v>157418</v>
      </c>
      <c r="F68" s="236">
        <v>157947</v>
      </c>
      <c r="G68" s="236">
        <v>157586</v>
      </c>
      <c r="H68" s="140">
        <v>157097</v>
      </c>
      <c r="I68" s="115">
        <v>430</v>
      </c>
      <c r="J68" s="116">
        <v>0.27371623901156611</v>
      </c>
    </row>
    <row r="69" spans="1:12" s="110" customFormat="1" ht="12" customHeight="1" x14ac:dyDescent="0.2">
      <c r="A69" s="118"/>
      <c r="B69" s="121" t="s">
        <v>110</v>
      </c>
      <c r="C69" s="113">
        <v>19.10010810810811</v>
      </c>
      <c r="D69" s="235">
        <v>44169</v>
      </c>
      <c r="E69" s="236">
        <v>43718</v>
      </c>
      <c r="F69" s="236">
        <v>43345</v>
      </c>
      <c r="G69" s="236">
        <v>42666</v>
      </c>
      <c r="H69" s="140">
        <v>42025</v>
      </c>
      <c r="I69" s="115">
        <v>2144</v>
      </c>
      <c r="J69" s="116">
        <v>5.1017251635930991</v>
      </c>
    </row>
    <row r="70" spans="1:12" s="110" customFormat="1" ht="12" customHeight="1" x14ac:dyDescent="0.2">
      <c r="A70" s="120"/>
      <c r="B70" s="121" t="s">
        <v>111</v>
      </c>
      <c r="C70" s="113">
        <v>1.027027027027027</v>
      </c>
      <c r="D70" s="235">
        <v>2375</v>
      </c>
      <c r="E70" s="236">
        <v>2361</v>
      </c>
      <c r="F70" s="236">
        <v>2313</v>
      </c>
      <c r="G70" s="236">
        <v>2233</v>
      </c>
      <c r="H70" s="140">
        <v>2182</v>
      </c>
      <c r="I70" s="115">
        <v>193</v>
      </c>
      <c r="J70" s="116">
        <v>8.8450962419798351</v>
      </c>
    </row>
    <row r="71" spans="1:12" s="110" customFormat="1" ht="12" customHeight="1" x14ac:dyDescent="0.2">
      <c r="A71" s="120"/>
      <c r="B71" s="121" t="s">
        <v>112</v>
      </c>
      <c r="C71" s="113">
        <v>0.31264864864864866</v>
      </c>
      <c r="D71" s="235">
        <v>723</v>
      </c>
      <c r="E71" s="236">
        <v>706</v>
      </c>
      <c r="F71" s="236">
        <v>728</v>
      </c>
      <c r="G71" s="236">
        <v>619</v>
      </c>
      <c r="H71" s="140">
        <v>604</v>
      </c>
      <c r="I71" s="115">
        <v>119</v>
      </c>
      <c r="J71" s="116">
        <v>19.701986754966889</v>
      </c>
    </row>
    <row r="72" spans="1:12" s="110" customFormat="1" ht="12" customHeight="1" x14ac:dyDescent="0.2">
      <c r="A72" s="118" t="s">
        <v>113</v>
      </c>
      <c r="B72" s="119" t="s">
        <v>181</v>
      </c>
      <c r="C72" s="113">
        <v>74.481297297297303</v>
      </c>
      <c r="D72" s="235">
        <v>172238</v>
      </c>
      <c r="E72" s="236">
        <v>172812</v>
      </c>
      <c r="F72" s="236">
        <v>174085</v>
      </c>
      <c r="G72" s="236">
        <v>171693</v>
      </c>
      <c r="H72" s="140">
        <v>171696</v>
      </c>
      <c r="I72" s="115">
        <v>542</v>
      </c>
      <c r="J72" s="116">
        <v>0.31567421489143604</v>
      </c>
    </row>
    <row r="73" spans="1:12" s="110" customFormat="1" ht="12" customHeight="1" x14ac:dyDescent="0.2">
      <c r="A73" s="118"/>
      <c r="B73" s="119" t="s">
        <v>182</v>
      </c>
      <c r="C73" s="113">
        <v>25.518702702702704</v>
      </c>
      <c r="D73" s="115">
        <v>59012</v>
      </c>
      <c r="E73" s="114">
        <v>58857</v>
      </c>
      <c r="F73" s="114">
        <v>58229</v>
      </c>
      <c r="G73" s="114">
        <v>57464</v>
      </c>
      <c r="H73" s="140">
        <v>56939</v>
      </c>
      <c r="I73" s="115">
        <v>2073</v>
      </c>
      <c r="J73" s="116">
        <v>3.6407383340065684</v>
      </c>
    </row>
    <row r="74" spans="1:12" s="110" customFormat="1" ht="12" customHeight="1" x14ac:dyDescent="0.2">
      <c r="A74" s="118" t="s">
        <v>113</v>
      </c>
      <c r="B74" s="119" t="s">
        <v>116</v>
      </c>
      <c r="C74" s="113">
        <v>84.313513513513513</v>
      </c>
      <c r="D74" s="115">
        <v>194975</v>
      </c>
      <c r="E74" s="114">
        <v>195833</v>
      </c>
      <c r="F74" s="114">
        <v>196366</v>
      </c>
      <c r="G74" s="114">
        <v>193933</v>
      </c>
      <c r="H74" s="140">
        <v>194096</v>
      </c>
      <c r="I74" s="115">
        <v>879</v>
      </c>
      <c r="J74" s="116">
        <v>0.45286868353804305</v>
      </c>
    </row>
    <row r="75" spans="1:12" s="110" customFormat="1" ht="12" customHeight="1" x14ac:dyDescent="0.2">
      <c r="A75" s="142"/>
      <c r="B75" s="124" t="s">
        <v>117</v>
      </c>
      <c r="C75" s="125">
        <v>15.635027027027027</v>
      </c>
      <c r="D75" s="143">
        <v>36156</v>
      </c>
      <c r="E75" s="144">
        <v>35739</v>
      </c>
      <c r="F75" s="144">
        <v>35880</v>
      </c>
      <c r="G75" s="144">
        <v>35162</v>
      </c>
      <c r="H75" s="145">
        <v>34481</v>
      </c>
      <c r="I75" s="143">
        <v>1675</v>
      </c>
      <c r="J75" s="146">
        <v>4.8577477451350015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240926</v>
      </c>
      <c r="G11" s="114">
        <v>241178</v>
      </c>
      <c r="H11" s="114">
        <v>241860</v>
      </c>
      <c r="I11" s="114">
        <v>238862</v>
      </c>
      <c r="J11" s="140">
        <v>238270</v>
      </c>
      <c r="K11" s="114">
        <v>2656</v>
      </c>
      <c r="L11" s="116">
        <v>1.1147018088722878</v>
      </c>
    </row>
    <row r="12" spans="1:17" s="110" customFormat="1" ht="24.95" customHeight="1" x14ac:dyDescent="0.2">
      <c r="A12" s="604" t="s">
        <v>185</v>
      </c>
      <c r="B12" s="605"/>
      <c r="C12" s="605"/>
      <c r="D12" s="606"/>
      <c r="E12" s="113">
        <v>55.729145048687151</v>
      </c>
      <c r="F12" s="115">
        <v>134266</v>
      </c>
      <c r="G12" s="114">
        <v>134400</v>
      </c>
      <c r="H12" s="114">
        <v>135250</v>
      </c>
      <c r="I12" s="114">
        <v>133643</v>
      </c>
      <c r="J12" s="140">
        <v>133130</v>
      </c>
      <c r="K12" s="114">
        <v>1136</v>
      </c>
      <c r="L12" s="116">
        <v>0.85330128445879971</v>
      </c>
    </row>
    <row r="13" spans="1:17" s="110" customFormat="1" ht="15" customHeight="1" x14ac:dyDescent="0.2">
      <c r="A13" s="120"/>
      <c r="B13" s="612" t="s">
        <v>107</v>
      </c>
      <c r="C13" s="612"/>
      <c r="E13" s="113">
        <v>44.270854951312849</v>
      </c>
      <c r="F13" s="115">
        <v>106660</v>
      </c>
      <c r="G13" s="114">
        <v>106778</v>
      </c>
      <c r="H13" s="114">
        <v>106610</v>
      </c>
      <c r="I13" s="114">
        <v>105219</v>
      </c>
      <c r="J13" s="140">
        <v>105140</v>
      </c>
      <c r="K13" s="114">
        <v>1520</v>
      </c>
      <c r="L13" s="116">
        <v>1.4456914590070382</v>
      </c>
    </row>
    <row r="14" spans="1:17" s="110" customFormat="1" ht="24.95" customHeight="1" x14ac:dyDescent="0.2">
      <c r="A14" s="604" t="s">
        <v>186</v>
      </c>
      <c r="B14" s="605"/>
      <c r="C14" s="605"/>
      <c r="D14" s="606"/>
      <c r="E14" s="113">
        <v>11.547529116824252</v>
      </c>
      <c r="F14" s="115">
        <v>27821</v>
      </c>
      <c r="G14" s="114">
        <v>28807</v>
      </c>
      <c r="H14" s="114">
        <v>29371</v>
      </c>
      <c r="I14" s="114">
        <v>27335</v>
      </c>
      <c r="J14" s="140">
        <v>27999</v>
      </c>
      <c r="K14" s="114">
        <v>-178</v>
      </c>
      <c r="L14" s="116">
        <v>-0.63573699060680744</v>
      </c>
    </row>
    <row r="15" spans="1:17" s="110" customFormat="1" ht="15" customHeight="1" x14ac:dyDescent="0.2">
      <c r="A15" s="120"/>
      <c r="B15" s="119"/>
      <c r="C15" s="258" t="s">
        <v>106</v>
      </c>
      <c r="E15" s="113">
        <v>56.489702023651198</v>
      </c>
      <c r="F15" s="115">
        <v>15716</v>
      </c>
      <c r="G15" s="114">
        <v>16315</v>
      </c>
      <c r="H15" s="114">
        <v>16795</v>
      </c>
      <c r="I15" s="114">
        <v>15487</v>
      </c>
      <c r="J15" s="140">
        <v>15827</v>
      </c>
      <c r="K15" s="114">
        <v>-111</v>
      </c>
      <c r="L15" s="116">
        <v>-0.70133316484488528</v>
      </c>
    </row>
    <row r="16" spans="1:17" s="110" customFormat="1" ht="15" customHeight="1" x14ac:dyDescent="0.2">
      <c r="A16" s="120"/>
      <c r="B16" s="119"/>
      <c r="C16" s="258" t="s">
        <v>107</v>
      </c>
      <c r="E16" s="113">
        <v>43.510297976348802</v>
      </c>
      <c r="F16" s="115">
        <v>12105</v>
      </c>
      <c r="G16" s="114">
        <v>12492</v>
      </c>
      <c r="H16" s="114">
        <v>12576</v>
      </c>
      <c r="I16" s="114">
        <v>11848</v>
      </c>
      <c r="J16" s="140">
        <v>12172</v>
      </c>
      <c r="K16" s="114">
        <v>-67</v>
      </c>
      <c r="L16" s="116">
        <v>-0.55044364114360833</v>
      </c>
    </row>
    <row r="17" spans="1:12" s="110" customFormat="1" ht="15" customHeight="1" x14ac:dyDescent="0.2">
      <c r="A17" s="120"/>
      <c r="B17" s="121" t="s">
        <v>109</v>
      </c>
      <c r="C17" s="258"/>
      <c r="E17" s="113">
        <v>68.386143463138055</v>
      </c>
      <c r="F17" s="115">
        <v>164760</v>
      </c>
      <c r="G17" s="114">
        <v>164491</v>
      </c>
      <c r="H17" s="114">
        <v>165079</v>
      </c>
      <c r="I17" s="114">
        <v>164770</v>
      </c>
      <c r="J17" s="140">
        <v>164178</v>
      </c>
      <c r="K17" s="114">
        <v>582</v>
      </c>
      <c r="L17" s="116">
        <v>0.35449329386397688</v>
      </c>
    </row>
    <row r="18" spans="1:12" s="110" customFormat="1" ht="15" customHeight="1" x14ac:dyDescent="0.2">
      <c r="A18" s="120"/>
      <c r="B18" s="119"/>
      <c r="C18" s="258" t="s">
        <v>106</v>
      </c>
      <c r="E18" s="113">
        <v>55.966253945132316</v>
      </c>
      <c r="F18" s="115">
        <v>92210</v>
      </c>
      <c r="G18" s="114">
        <v>92011</v>
      </c>
      <c r="H18" s="114">
        <v>92532</v>
      </c>
      <c r="I18" s="114">
        <v>92569</v>
      </c>
      <c r="J18" s="140">
        <v>92062</v>
      </c>
      <c r="K18" s="114">
        <v>148</v>
      </c>
      <c r="L18" s="116">
        <v>0.16076122613021659</v>
      </c>
    </row>
    <row r="19" spans="1:12" s="110" customFormat="1" ht="15" customHeight="1" x14ac:dyDescent="0.2">
      <c r="A19" s="120"/>
      <c r="B19" s="119"/>
      <c r="C19" s="258" t="s">
        <v>107</v>
      </c>
      <c r="E19" s="113">
        <v>44.033746054867684</v>
      </c>
      <c r="F19" s="115">
        <v>72550</v>
      </c>
      <c r="G19" s="114">
        <v>72480</v>
      </c>
      <c r="H19" s="114">
        <v>72547</v>
      </c>
      <c r="I19" s="114">
        <v>72201</v>
      </c>
      <c r="J19" s="140">
        <v>72116</v>
      </c>
      <c r="K19" s="114">
        <v>434</v>
      </c>
      <c r="L19" s="116">
        <v>0.60180819790337792</v>
      </c>
    </row>
    <row r="20" spans="1:12" s="110" customFormat="1" ht="15" customHeight="1" x14ac:dyDescent="0.2">
      <c r="A20" s="120"/>
      <c r="B20" s="121" t="s">
        <v>110</v>
      </c>
      <c r="C20" s="258"/>
      <c r="E20" s="113">
        <v>19.049002598308196</v>
      </c>
      <c r="F20" s="115">
        <v>45894</v>
      </c>
      <c r="G20" s="114">
        <v>45476</v>
      </c>
      <c r="H20" s="114">
        <v>45036</v>
      </c>
      <c r="I20" s="114">
        <v>44461</v>
      </c>
      <c r="J20" s="140">
        <v>43858</v>
      </c>
      <c r="K20" s="114">
        <v>2036</v>
      </c>
      <c r="L20" s="116">
        <v>4.6422545487710334</v>
      </c>
    </row>
    <row r="21" spans="1:12" s="110" customFormat="1" ht="15" customHeight="1" x14ac:dyDescent="0.2">
      <c r="A21" s="120"/>
      <c r="B21" s="119"/>
      <c r="C21" s="258" t="s">
        <v>106</v>
      </c>
      <c r="E21" s="113">
        <v>54.098574977121196</v>
      </c>
      <c r="F21" s="115">
        <v>24828</v>
      </c>
      <c r="G21" s="114">
        <v>24598</v>
      </c>
      <c r="H21" s="114">
        <v>24462</v>
      </c>
      <c r="I21" s="114">
        <v>24167</v>
      </c>
      <c r="J21" s="140">
        <v>23867</v>
      </c>
      <c r="K21" s="114">
        <v>961</v>
      </c>
      <c r="L21" s="116">
        <v>4.0264800770938951</v>
      </c>
    </row>
    <row r="22" spans="1:12" s="110" customFormat="1" ht="15" customHeight="1" x14ac:dyDescent="0.2">
      <c r="A22" s="120"/>
      <c r="B22" s="119"/>
      <c r="C22" s="258" t="s">
        <v>107</v>
      </c>
      <c r="E22" s="113">
        <v>45.901425022878804</v>
      </c>
      <c r="F22" s="115">
        <v>21066</v>
      </c>
      <c r="G22" s="114">
        <v>20878</v>
      </c>
      <c r="H22" s="114">
        <v>20574</v>
      </c>
      <c r="I22" s="114">
        <v>20294</v>
      </c>
      <c r="J22" s="140">
        <v>19991</v>
      </c>
      <c r="K22" s="114">
        <v>1075</v>
      </c>
      <c r="L22" s="116">
        <v>5.3774198389275174</v>
      </c>
    </row>
    <row r="23" spans="1:12" s="110" customFormat="1" ht="15" customHeight="1" x14ac:dyDescent="0.2">
      <c r="A23" s="120"/>
      <c r="B23" s="121" t="s">
        <v>111</v>
      </c>
      <c r="C23" s="258"/>
      <c r="E23" s="113">
        <v>1.0173248217294937</v>
      </c>
      <c r="F23" s="115">
        <v>2451</v>
      </c>
      <c r="G23" s="114">
        <v>2404</v>
      </c>
      <c r="H23" s="114">
        <v>2374</v>
      </c>
      <c r="I23" s="114">
        <v>2296</v>
      </c>
      <c r="J23" s="140">
        <v>2235</v>
      </c>
      <c r="K23" s="114">
        <v>216</v>
      </c>
      <c r="L23" s="116">
        <v>9.6644295302013425</v>
      </c>
    </row>
    <row r="24" spans="1:12" s="110" customFormat="1" ht="15" customHeight="1" x14ac:dyDescent="0.2">
      <c r="A24" s="120"/>
      <c r="B24" s="119"/>
      <c r="C24" s="258" t="s">
        <v>106</v>
      </c>
      <c r="E24" s="113">
        <v>61.689106487148102</v>
      </c>
      <c r="F24" s="115">
        <v>1512</v>
      </c>
      <c r="G24" s="114">
        <v>1476</v>
      </c>
      <c r="H24" s="114">
        <v>1461</v>
      </c>
      <c r="I24" s="114">
        <v>1420</v>
      </c>
      <c r="J24" s="140">
        <v>1374</v>
      </c>
      <c r="K24" s="114">
        <v>138</v>
      </c>
      <c r="L24" s="116">
        <v>10.043668122270743</v>
      </c>
    </row>
    <row r="25" spans="1:12" s="110" customFormat="1" ht="15" customHeight="1" x14ac:dyDescent="0.2">
      <c r="A25" s="120"/>
      <c r="B25" s="119"/>
      <c r="C25" s="258" t="s">
        <v>107</v>
      </c>
      <c r="E25" s="113">
        <v>38.310893512851898</v>
      </c>
      <c r="F25" s="115">
        <v>939</v>
      </c>
      <c r="G25" s="114">
        <v>928</v>
      </c>
      <c r="H25" s="114">
        <v>913</v>
      </c>
      <c r="I25" s="114">
        <v>876</v>
      </c>
      <c r="J25" s="140">
        <v>861</v>
      </c>
      <c r="K25" s="114">
        <v>78</v>
      </c>
      <c r="L25" s="116">
        <v>9.0592334494773521</v>
      </c>
    </row>
    <row r="26" spans="1:12" s="110" customFormat="1" ht="15" customHeight="1" x14ac:dyDescent="0.2">
      <c r="A26" s="120"/>
      <c r="C26" s="121" t="s">
        <v>187</v>
      </c>
      <c r="D26" s="110" t="s">
        <v>188</v>
      </c>
      <c r="E26" s="113">
        <v>0.30797838340403277</v>
      </c>
      <c r="F26" s="115">
        <v>742</v>
      </c>
      <c r="G26" s="114">
        <v>713</v>
      </c>
      <c r="H26" s="114">
        <v>762</v>
      </c>
      <c r="I26" s="114">
        <v>650</v>
      </c>
      <c r="J26" s="140">
        <v>648</v>
      </c>
      <c r="K26" s="114">
        <v>94</v>
      </c>
      <c r="L26" s="116">
        <v>14.506172839506172</v>
      </c>
    </row>
    <row r="27" spans="1:12" s="110" customFormat="1" ht="15" customHeight="1" x14ac:dyDescent="0.2">
      <c r="A27" s="120"/>
      <c r="B27" s="119"/>
      <c r="D27" s="259" t="s">
        <v>106</v>
      </c>
      <c r="E27" s="113">
        <v>57.681940700808624</v>
      </c>
      <c r="F27" s="115">
        <v>428</v>
      </c>
      <c r="G27" s="114">
        <v>409</v>
      </c>
      <c r="H27" s="114">
        <v>427</v>
      </c>
      <c r="I27" s="114">
        <v>363</v>
      </c>
      <c r="J27" s="140">
        <v>344</v>
      </c>
      <c r="K27" s="114">
        <v>84</v>
      </c>
      <c r="L27" s="116">
        <v>24.418604651162791</v>
      </c>
    </row>
    <row r="28" spans="1:12" s="110" customFormat="1" ht="15" customHeight="1" x14ac:dyDescent="0.2">
      <c r="A28" s="120"/>
      <c r="B28" s="119"/>
      <c r="D28" s="259" t="s">
        <v>107</v>
      </c>
      <c r="E28" s="113">
        <v>42.318059299191376</v>
      </c>
      <c r="F28" s="115">
        <v>314</v>
      </c>
      <c r="G28" s="114">
        <v>304</v>
      </c>
      <c r="H28" s="114">
        <v>335</v>
      </c>
      <c r="I28" s="114">
        <v>287</v>
      </c>
      <c r="J28" s="140">
        <v>304</v>
      </c>
      <c r="K28" s="114">
        <v>10</v>
      </c>
      <c r="L28" s="116">
        <v>3.2894736842105261</v>
      </c>
    </row>
    <row r="29" spans="1:12" s="110" customFormat="1" ht="24.95" customHeight="1" x14ac:dyDescent="0.2">
      <c r="A29" s="604" t="s">
        <v>189</v>
      </c>
      <c r="B29" s="605"/>
      <c r="C29" s="605"/>
      <c r="D29" s="606"/>
      <c r="E29" s="113">
        <v>84.076853473680714</v>
      </c>
      <c r="F29" s="115">
        <v>202563</v>
      </c>
      <c r="G29" s="114">
        <v>203427</v>
      </c>
      <c r="H29" s="114">
        <v>203946</v>
      </c>
      <c r="I29" s="114">
        <v>201655</v>
      </c>
      <c r="J29" s="140">
        <v>201860</v>
      </c>
      <c r="K29" s="114">
        <v>703</v>
      </c>
      <c r="L29" s="116">
        <v>0.3482611711086892</v>
      </c>
    </row>
    <row r="30" spans="1:12" s="110" customFormat="1" ht="15" customHeight="1" x14ac:dyDescent="0.2">
      <c r="A30" s="120"/>
      <c r="B30" s="119"/>
      <c r="C30" s="258" t="s">
        <v>106</v>
      </c>
      <c r="E30" s="113">
        <v>53.749697624936438</v>
      </c>
      <c r="F30" s="115">
        <v>108877</v>
      </c>
      <c r="G30" s="114">
        <v>109448</v>
      </c>
      <c r="H30" s="114">
        <v>110048</v>
      </c>
      <c r="I30" s="114">
        <v>108834</v>
      </c>
      <c r="J30" s="140">
        <v>108887</v>
      </c>
      <c r="K30" s="114">
        <v>-10</v>
      </c>
      <c r="L30" s="116">
        <v>-9.1838327807727271E-3</v>
      </c>
    </row>
    <row r="31" spans="1:12" s="110" customFormat="1" ht="15" customHeight="1" x14ac:dyDescent="0.2">
      <c r="A31" s="120"/>
      <c r="B31" s="119"/>
      <c r="C31" s="258" t="s">
        <v>107</v>
      </c>
      <c r="E31" s="113">
        <v>46.250302375063562</v>
      </c>
      <c r="F31" s="115">
        <v>93686</v>
      </c>
      <c r="G31" s="114">
        <v>93979</v>
      </c>
      <c r="H31" s="114">
        <v>93898</v>
      </c>
      <c r="I31" s="114">
        <v>92821</v>
      </c>
      <c r="J31" s="140">
        <v>92973</v>
      </c>
      <c r="K31" s="114">
        <v>713</v>
      </c>
      <c r="L31" s="116">
        <v>0.76688931195078136</v>
      </c>
    </row>
    <row r="32" spans="1:12" s="110" customFormat="1" ht="15" customHeight="1" x14ac:dyDescent="0.2">
      <c r="A32" s="120"/>
      <c r="B32" s="119" t="s">
        <v>117</v>
      </c>
      <c r="C32" s="258"/>
      <c r="E32" s="113">
        <v>15.887450918539303</v>
      </c>
      <c r="F32" s="115">
        <v>38277</v>
      </c>
      <c r="G32" s="114">
        <v>37671</v>
      </c>
      <c r="H32" s="114">
        <v>37847</v>
      </c>
      <c r="I32" s="114">
        <v>37140</v>
      </c>
      <c r="J32" s="140">
        <v>36348</v>
      </c>
      <c r="K32" s="114">
        <v>1929</v>
      </c>
      <c r="L32" s="116">
        <v>5.3070320237702209</v>
      </c>
    </row>
    <row r="33" spans="1:12" s="110" customFormat="1" ht="15" customHeight="1" x14ac:dyDescent="0.2">
      <c r="A33" s="120"/>
      <c r="B33" s="119"/>
      <c r="C33" s="258" t="s">
        <v>106</v>
      </c>
      <c r="E33" s="113">
        <v>66.1728975625049</v>
      </c>
      <c r="F33" s="115">
        <v>25329</v>
      </c>
      <c r="G33" s="114">
        <v>24894</v>
      </c>
      <c r="H33" s="114">
        <v>25146</v>
      </c>
      <c r="I33" s="114">
        <v>24758</v>
      </c>
      <c r="J33" s="140">
        <v>24194</v>
      </c>
      <c r="K33" s="114">
        <v>1135</v>
      </c>
      <c r="L33" s="116">
        <v>4.6912457634124163</v>
      </c>
    </row>
    <row r="34" spans="1:12" s="110" customFormat="1" ht="15" customHeight="1" x14ac:dyDescent="0.2">
      <c r="A34" s="120"/>
      <c r="B34" s="119"/>
      <c r="C34" s="258" t="s">
        <v>107</v>
      </c>
      <c r="E34" s="113">
        <v>33.8271024374951</v>
      </c>
      <c r="F34" s="115">
        <v>12948</v>
      </c>
      <c r="G34" s="114">
        <v>12777</v>
      </c>
      <c r="H34" s="114">
        <v>12701</v>
      </c>
      <c r="I34" s="114">
        <v>12382</v>
      </c>
      <c r="J34" s="140">
        <v>12154</v>
      </c>
      <c r="K34" s="114">
        <v>794</v>
      </c>
      <c r="L34" s="116">
        <v>6.5328286983709063</v>
      </c>
    </row>
    <row r="35" spans="1:12" s="110" customFormat="1" ht="24.95" customHeight="1" x14ac:dyDescent="0.2">
      <c r="A35" s="604" t="s">
        <v>190</v>
      </c>
      <c r="B35" s="605"/>
      <c r="C35" s="605"/>
      <c r="D35" s="606"/>
      <c r="E35" s="113">
        <v>75.412367282900149</v>
      </c>
      <c r="F35" s="115">
        <v>181688</v>
      </c>
      <c r="G35" s="114">
        <v>182144</v>
      </c>
      <c r="H35" s="114">
        <v>183406</v>
      </c>
      <c r="I35" s="114">
        <v>181218</v>
      </c>
      <c r="J35" s="140">
        <v>181185</v>
      </c>
      <c r="K35" s="114">
        <v>503</v>
      </c>
      <c r="L35" s="116">
        <v>0.27761680050776832</v>
      </c>
    </row>
    <row r="36" spans="1:12" s="110" customFormat="1" ht="15" customHeight="1" x14ac:dyDescent="0.2">
      <c r="A36" s="120"/>
      <c r="B36" s="119"/>
      <c r="C36" s="258" t="s">
        <v>106</v>
      </c>
      <c r="E36" s="113">
        <v>68.504799436396453</v>
      </c>
      <c r="F36" s="115">
        <v>124465</v>
      </c>
      <c r="G36" s="114">
        <v>124648</v>
      </c>
      <c r="H36" s="114">
        <v>125658</v>
      </c>
      <c r="I36" s="114">
        <v>124286</v>
      </c>
      <c r="J36" s="140">
        <v>123999</v>
      </c>
      <c r="K36" s="114">
        <v>466</v>
      </c>
      <c r="L36" s="116">
        <v>0.37580948233453498</v>
      </c>
    </row>
    <row r="37" spans="1:12" s="110" customFormat="1" ht="15" customHeight="1" x14ac:dyDescent="0.2">
      <c r="A37" s="120"/>
      <c r="B37" s="119"/>
      <c r="C37" s="258" t="s">
        <v>107</v>
      </c>
      <c r="E37" s="113">
        <v>31.495200563603539</v>
      </c>
      <c r="F37" s="115">
        <v>57223</v>
      </c>
      <c r="G37" s="114">
        <v>57496</v>
      </c>
      <c r="H37" s="114">
        <v>57748</v>
      </c>
      <c r="I37" s="114">
        <v>56932</v>
      </c>
      <c r="J37" s="140">
        <v>57186</v>
      </c>
      <c r="K37" s="114">
        <v>37</v>
      </c>
      <c r="L37" s="116">
        <v>6.4701150631273394E-2</v>
      </c>
    </row>
    <row r="38" spans="1:12" s="110" customFormat="1" ht="15" customHeight="1" x14ac:dyDescent="0.2">
      <c r="A38" s="120"/>
      <c r="B38" s="119" t="s">
        <v>182</v>
      </c>
      <c r="C38" s="258"/>
      <c r="E38" s="113">
        <v>24.587632717099858</v>
      </c>
      <c r="F38" s="115">
        <v>59238</v>
      </c>
      <c r="G38" s="114">
        <v>59034</v>
      </c>
      <c r="H38" s="114">
        <v>58454</v>
      </c>
      <c r="I38" s="114">
        <v>57644</v>
      </c>
      <c r="J38" s="140">
        <v>57085</v>
      </c>
      <c r="K38" s="114">
        <v>2153</v>
      </c>
      <c r="L38" s="116">
        <v>3.7715687133222389</v>
      </c>
    </row>
    <row r="39" spans="1:12" s="110" customFormat="1" ht="15" customHeight="1" x14ac:dyDescent="0.2">
      <c r="A39" s="120"/>
      <c r="B39" s="119"/>
      <c r="C39" s="258" t="s">
        <v>106</v>
      </c>
      <c r="E39" s="113">
        <v>16.545123062898814</v>
      </c>
      <c r="F39" s="115">
        <v>9801</v>
      </c>
      <c r="G39" s="114">
        <v>9752</v>
      </c>
      <c r="H39" s="114">
        <v>9592</v>
      </c>
      <c r="I39" s="114">
        <v>9357</v>
      </c>
      <c r="J39" s="140">
        <v>9131</v>
      </c>
      <c r="K39" s="114">
        <v>670</v>
      </c>
      <c r="L39" s="116">
        <v>7.3376410031759942</v>
      </c>
    </row>
    <row r="40" spans="1:12" s="110" customFormat="1" ht="15" customHeight="1" x14ac:dyDescent="0.2">
      <c r="A40" s="120"/>
      <c r="B40" s="119"/>
      <c r="C40" s="258" t="s">
        <v>107</v>
      </c>
      <c r="E40" s="113">
        <v>83.45487693710119</v>
      </c>
      <c r="F40" s="115">
        <v>49437</v>
      </c>
      <c r="G40" s="114">
        <v>49282</v>
      </c>
      <c r="H40" s="114">
        <v>48862</v>
      </c>
      <c r="I40" s="114">
        <v>48287</v>
      </c>
      <c r="J40" s="140">
        <v>47954</v>
      </c>
      <c r="K40" s="114">
        <v>1483</v>
      </c>
      <c r="L40" s="116">
        <v>3.0925470242315551</v>
      </c>
    </row>
    <row r="41" spans="1:12" s="110" customFormat="1" ht="24.75" customHeight="1" x14ac:dyDescent="0.2">
      <c r="A41" s="604" t="s">
        <v>518</v>
      </c>
      <c r="B41" s="605"/>
      <c r="C41" s="605"/>
      <c r="D41" s="606"/>
      <c r="E41" s="113">
        <v>4.8977694395789575</v>
      </c>
      <c r="F41" s="115">
        <v>11800</v>
      </c>
      <c r="G41" s="114">
        <v>13140</v>
      </c>
      <c r="H41" s="114">
        <v>13244</v>
      </c>
      <c r="I41" s="114">
        <v>11592</v>
      </c>
      <c r="J41" s="140">
        <v>11897</v>
      </c>
      <c r="K41" s="114">
        <v>-97</v>
      </c>
      <c r="L41" s="116">
        <v>-0.81533159620072282</v>
      </c>
    </row>
    <row r="42" spans="1:12" s="110" customFormat="1" ht="15" customHeight="1" x14ac:dyDescent="0.2">
      <c r="A42" s="120"/>
      <c r="B42" s="119"/>
      <c r="C42" s="258" t="s">
        <v>106</v>
      </c>
      <c r="E42" s="113">
        <v>55.627118644067799</v>
      </c>
      <c r="F42" s="115">
        <v>6564</v>
      </c>
      <c r="G42" s="114">
        <v>7566</v>
      </c>
      <c r="H42" s="114">
        <v>7608</v>
      </c>
      <c r="I42" s="114">
        <v>6280</v>
      </c>
      <c r="J42" s="140">
        <v>6460</v>
      </c>
      <c r="K42" s="114">
        <v>104</v>
      </c>
      <c r="L42" s="116">
        <v>1.609907120743034</v>
      </c>
    </row>
    <row r="43" spans="1:12" s="110" customFormat="1" ht="15" customHeight="1" x14ac:dyDescent="0.2">
      <c r="A43" s="123"/>
      <c r="B43" s="124"/>
      <c r="C43" s="260" t="s">
        <v>107</v>
      </c>
      <c r="D43" s="261"/>
      <c r="E43" s="125">
        <v>44.372881355932201</v>
      </c>
      <c r="F43" s="143">
        <v>5236</v>
      </c>
      <c r="G43" s="144">
        <v>5574</v>
      </c>
      <c r="H43" s="144">
        <v>5636</v>
      </c>
      <c r="I43" s="144">
        <v>5312</v>
      </c>
      <c r="J43" s="145">
        <v>5437</v>
      </c>
      <c r="K43" s="144">
        <v>-201</v>
      </c>
      <c r="L43" s="146">
        <v>-3.6968916681993749</v>
      </c>
    </row>
    <row r="44" spans="1:12" s="110" customFormat="1" ht="45.75" customHeight="1" x14ac:dyDescent="0.2">
      <c r="A44" s="604" t="s">
        <v>191</v>
      </c>
      <c r="B44" s="605"/>
      <c r="C44" s="605"/>
      <c r="D44" s="606"/>
      <c r="E44" s="113">
        <v>0.73798593759079556</v>
      </c>
      <c r="F44" s="115">
        <v>1778</v>
      </c>
      <c r="G44" s="114">
        <v>1812</v>
      </c>
      <c r="H44" s="114">
        <v>1819</v>
      </c>
      <c r="I44" s="114">
        <v>1791</v>
      </c>
      <c r="J44" s="140">
        <v>1806</v>
      </c>
      <c r="K44" s="114">
        <v>-28</v>
      </c>
      <c r="L44" s="116">
        <v>-1.5503875968992249</v>
      </c>
    </row>
    <row r="45" spans="1:12" s="110" customFormat="1" ht="15" customHeight="1" x14ac:dyDescent="0.2">
      <c r="A45" s="120"/>
      <c r="B45" s="119"/>
      <c r="C45" s="258" t="s">
        <v>106</v>
      </c>
      <c r="E45" s="113">
        <v>56.917885264341955</v>
      </c>
      <c r="F45" s="115">
        <v>1012</v>
      </c>
      <c r="G45" s="114">
        <v>1034</v>
      </c>
      <c r="H45" s="114">
        <v>1045</v>
      </c>
      <c r="I45" s="114">
        <v>1022</v>
      </c>
      <c r="J45" s="140">
        <v>1037</v>
      </c>
      <c r="K45" s="114">
        <v>-25</v>
      </c>
      <c r="L45" s="116">
        <v>-2.4108003857280615</v>
      </c>
    </row>
    <row r="46" spans="1:12" s="110" customFormat="1" ht="15" customHeight="1" x14ac:dyDescent="0.2">
      <c r="A46" s="123"/>
      <c r="B46" s="124"/>
      <c r="C46" s="260" t="s">
        <v>107</v>
      </c>
      <c r="D46" s="261"/>
      <c r="E46" s="125">
        <v>43.082114735658045</v>
      </c>
      <c r="F46" s="143">
        <v>766</v>
      </c>
      <c r="G46" s="144">
        <v>778</v>
      </c>
      <c r="H46" s="144">
        <v>774</v>
      </c>
      <c r="I46" s="144">
        <v>769</v>
      </c>
      <c r="J46" s="145">
        <v>769</v>
      </c>
      <c r="K46" s="144">
        <v>-3</v>
      </c>
      <c r="L46" s="146">
        <v>-0.39011703511053314</v>
      </c>
    </row>
    <row r="47" spans="1:12" s="110" customFormat="1" ht="39" customHeight="1" x14ac:dyDescent="0.2">
      <c r="A47" s="604" t="s">
        <v>519</v>
      </c>
      <c r="B47" s="607"/>
      <c r="C47" s="607"/>
      <c r="D47" s="608"/>
      <c r="E47" s="113">
        <v>0.32084540481309615</v>
      </c>
      <c r="F47" s="115">
        <v>773</v>
      </c>
      <c r="G47" s="114">
        <v>764</v>
      </c>
      <c r="H47" s="114">
        <v>665</v>
      </c>
      <c r="I47" s="114">
        <v>693</v>
      </c>
      <c r="J47" s="140">
        <v>743</v>
      </c>
      <c r="K47" s="114">
        <v>30</v>
      </c>
      <c r="L47" s="116">
        <v>4.0376850605652761</v>
      </c>
    </row>
    <row r="48" spans="1:12" s="110" customFormat="1" ht="15" customHeight="1" x14ac:dyDescent="0.2">
      <c r="A48" s="120"/>
      <c r="B48" s="119"/>
      <c r="C48" s="258" t="s">
        <v>106</v>
      </c>
      <c r="E48" s="113">
        <v>32.729624838292366</v>
      </c>
      <c r="F48" s="115">
        <v>253</v>
      </c>
      <c r="G48" s="114">
        <v>244</v>
      </c>
      <c r="H48" s="114">
        <v>209</v>
      </c>
      <c r="I48" s="114">
        <v>211</v>
      </c>
      <c r="J48" s="140">
        <v>215</v>
      </c>
      <c r="K48" s="114">
        <v>38</v>
      </c>
      <c r="L48" s="116">
        <v>17.674418604651162</v>
      </c>
    </row>
    <row r="49" spans="1:12" s="110" customFormat="1" ht="15" customHeight="1" x14ac:dyDescent="0.2">
      <c r="A49" s="123"/>
      <c r="B49" s="124"/>
      <c r="C49" s="260" t="s">
        <v>107</v>
      </c>
      <c r="D49" s="261"/>
      <c r="E49" s="125">
        <v>67.270375161707634</v>
      </c>
      <c r="F49" s="143">
        <v>520</v>
      </c>
      <c r="G49" s="144">
        <v>520</v>
      </c>
      <c r="H49" s="144">
        <v>456</v>
      </c>
      <c r="I49" s="144">
        <v>482</v>
      </c>
      <c r="J49" s="145">
        <v>528</v>
      </c>
      <c r="K49" s="144">
        <v>-8</v>
      </c>
      <c r="L49" s="146">
        <v>-1.5151515151515151</v>
      </c>
    </row>
    <row r="50" spans="1:12" s="110" customFormat="1" ht="24.95" customHeight="1" x14ac:dyDescent="0.2">
      <c r="A50" s="609" t="s">
        <v>192</v>
      </c>
      <c r="B50" s="610"/>
      <c r="C50" s="610"/>
      <c r="D50" s="611"/>
      <c r="E50" s="262">
        <v>13.573047325734873</v>
      </c>
      <c r="F50" s="263">
        <v>32701</v>
      </c>
      <c r="G50" s="264">
        <v>33801</v>
      </c>
      <c r="H50" s="264">
        <v>34242</v>
      </c>
      <c r="I50" s="264">
        <v>31973</v>
      </c>
      <c r="J50" s="265">
        <v>32424</v>
      </c>
      <c r="K50" s="263">
        <v>277</v>
      </c>
      <c r="L50" s="266">
        <v>0.85430545275104863</v>
      </c>
    </row>
    <row r="51" spans="1:12" s="110" customFormat="1" ht="15" customHeight="1" x14ac:dyDescent="0.2">
      <c r="A51" s="120"/>
      <c r="B51" s="119"/>
      <c r="C51" s="258" t="s">
        <v>106</v>
      </c>
      <c r="E51" s="113">
        <v>57.227607718418398</v>
      </c>
      <c r="F51" s="115">
        <v>18714</v>
      </c>
      <c r="G51" s="114">
        <v>19261</v>
      </c>
      <c r="H51" s="114">
        <v>19758</v>
      </c>
      <c r="I51" s="114">
        <v>18394</v>
      </c>
      <c r="J51" s="140">
        <v>18475</v>
      </c>
      <c r="K51" s="114">
        <v>239</v>
      </c>
      <c r="L51" s="116">
        <v>1.2936400541271988</v>
      </c>
    </row>
    <row r="52" spans="1:12" s="110" customFormat="1" ht="15" customHeight="1" x14ac:dyDescent="0.2">
      <c r="A52" s="120"/>
      <c r="B52" s="119"/>
      <c r="C52" s="258" t="s">
        <v>107</v>
      </c>
      <c r="E52" s="113">
        <v>42.772392281581602</v>
      </c>
      <c r="F52" s="115">
        <v>13987</v>
      </c>
      <c r="G52" s="114">
        <v>14540</v>
      </c>
      <c r="H52" s="114">
        <v>14484</v>
      </c>
      <c r="I52" s="114">
        <v>13579</v>
      </c>
      <c r="J52" s="140">
        <v>13949</v>
      </c>
      <c r="K52" s="114">
        <v>38</v>
      </c>
      <c r="L52" s="116">
        <v>0.27242096207613448</v>
      </c>
    </row>
    <row r="53" spans="1:12" s="110" customFormat="1" ht="15" customHeight="1" x14ac:dyDescent="0.2">
      <c r="A53" s="120"/>
      <c r="B53" s="119"/>
      <c r="C53" s="258" t="s">
        <v>187</v>
      </c>
      <c r="D53" s="110" t="s">
        <v>193</v>
      </c>
      <c r="E53" s="113">
        <v>26.09706125194948</v>
      </c>
      <c r="F53" s="115">
        <v>8534</v>
      </c>
      <c r="G53" s="114">
        <v>9794</v>
      </c>
      <c r="H53" s="114">
        <v>10002</v>
      </c>
      <c r="I53" s="114">
        <v>7786</v>
      </c>
      <c r="J53" s="140">
        <v>8448</v>
      </c>
      <c r="K53" s="114">
        <v>86</v>
      </c>
      <c r="L53" s="116">
        <v>1.0179924242424243</v>
      </c>
    </row>
    <row r="54" spans="1:12" s="110" customFormat="1" ht="15" customHeight="1" x14ac:dyDescent="0.2">
      <c r="A54" s="120"/>
      <c r="B54" s="119"/>
      <c r="D54" s="267" t="s">
        <v>194</v>
      </c>
      <c r="E54" s="113">
        <v>58.003280993672369</v>
      </c>
      <c r="F54" s="115">
        <v>4950</v>
      </c>
      <c r="G54" s="114">
        <v>5659</v>
      </c>
      <c r="H54" s="114">
        <v>5899</v>
      </c>
      <c r="I54" s="114">
        <v>4496</v>
      </c>
      <c r="J54" s="140">
        <v>4808</v>
      </c>
      <c r="K54" s="114">
        <v>142</v>
      </c>
      <c r="L54" s="116">
        <v>2.9534109816971714</v>
      </c>
    </row>
    <row r="55" spans="1:12" s="110" customFormat="1" ht="15" customHeight="1" x14ac:dyDescent="0.2">
      <c r="A55" s="120"/>
      <c r="B55" s="119"/>
      <c r="D55" s="267" t="s">
        <v>195</v>
      </c>
      <c r="E55" s="113">
        <v>41.996719006327631</v>
      </c>
      <c r="F55" s="115">
        <v>3584</v>
      </c>
      <c r="G55" s="114">
        <v>4135</v>
      </c>
      <c r="H55" s="114">
        <v>4103</v>
      </c>
      <c r="I55" s="114">
        <v>3290</v>
      </c>
      <c r="J55" s="140">
        <v>3640</v>
      </c>
      <c r="K55" s="114">
        <v>-56</v>
      </c>
      <c r="L55" s="116">
        <v>-1.5384615384615385</v>
      </c>
    </row>
    <row r="56" spans="1:12" s="110" customFormat="1" ht="15" customHeight="1" x14ac:dyDescent="0.2">
      <c r="A56" s="120"/>
      <c r="B56" s="119" t="s">
        <v>196</v>
      </c>
      <c r="C56" s="258"/>
      <c r="E56" s="113">
        <v>62.797705519537118</v>
      </c>
      <c r="F56" s="115">
        <v>151296</v>
      </c>
      <c r="G56" s="114">
        <v>150837</v>
      </c>
      <c r="H56" s="114">
        <v>151355</v>
      </c>
      <c r="I56" s="114">
        <v>151142</v>
      </c>
      <c r="J56" s="140">
        <v>150904</v>
      </c>
      <c r="K56" s="114">
        <v>392</v>
      </c>
      <c r="L56" s="116">
        <v>0.25976779939564226</v>
      </c>
    </row>
    <row r="57" spans="1:12" s="110" customFormat="1" ht="15" customHeight="1" x14ac:dyDescent="0.2">
      <c r="A57" s="120"/>
      <c r="B57" s="119"/>
      <c r="C57" s="258" t="s">
        <v>106</v>
      </c>
      <c r="E57" s="113">
        <v>53.684829737732656</v>
      </c>
      <c r="F57" s="115">
        <v>81223</v>
      </c>
      <c r="G57" s="114">
        <v>80974</v>
      </c>
      <c r="H57" s="114">
        <v>81410</v>
      </c>
      <c r="I57" s="114">
        <v>81371</v>
      </c>
      <c r="J57" s="140">
        <v>81209</v>
      </c>
      <c r="K57" s="114">
        <v>14</v>
      </c>
      <c r="L57" s="116">
        <v>1.7239468531812976E-2</v>
      </c>
    </row>
    <row r="58" spans="1:12" s="110" customFormat="1" ht="15" customHeight="1" x14ac:dyDescent="0.2">
      <c r="A58" s="120"/>
      <c r="B58" s="119"/>
      <c r="C58" s="258" t="s">
        <v>107</v>
      </c>
      <c r="E58" s="113">
        <v>46.315170262267344</v>
      </c>
      <c r="F58" s="115">
        <v>70073</v>
      </c>
      <c r="G58" s="114">
        <v>69863</v>
      </c>
      <c r="H58" s="114">
        <v>69945</v>
      </c>
      <c r="I58" s="114">
        <v>69771</v>
      </c>
      <c r="J58" s="140">
        <v>69695</v>
      </c>
      <c r="K58" s="114">
        <v>378</v>
      </c>
      <c r="L58" s="116">
        <v>0.5423631537413014</v>
      </c>
    </row>
    <row r="59" spans="1:12" s="110" customFormat="1" ht="15" customHeight="1" x14ac:dyDescent="0.2">
      <c r="A59" s="120"/>
      <c r="B59" s="119"/>
      <c r="C59" s="258" t="s">
        <v>105</v>
      </c>
      <c r="D59" s="110" t="s">
        <v>197</v>
      </c>
      <c r="E59" s="113">
        <v>90.482894458544834</v>
      </c>
      <c r="F59" s="115">
        <v>136897</v>
      </c>
      <c r="G59" s="114">
        <v>136502</v>
      </c>
      <c r="H59" s="114">
        <v>137077</v>
      </c>
      <c r="I59" s="114">
        <v>137078</v>
      </c>
      <c r="J59" s="140">
        <v>136914</v>
      </c>
      <c r="K59" s="114">
        <v>-17</v>
      </c>
      <c r="L59" s="116">
        <v>-1.241655345691456E-2</v>
      </c>
    </row>
    <row r="60" spans="1:12" s="110" customFormat="1" ht="15" customHeight="1" x14ac:dyDescent="0.2">
      <c r="A60" s="120"/>
      <c r="B60" s="119"/>
      <c r="C60" s="258"/>
      <c r="D60" s="267" t="s">
        <v>198</v>
      </c>
      <c r="E60" s="113">
        <v>51.210764297245376</v>
      </c>
      <c r="F60" s="115">
        <v>70106</v>
      </c>
      <c r="G60" s="114">
        <v>69898</v>
      </c>
      <c r="H60" s="114">
        <v>70360</v>
      </c>
      <c r="I60" s="114">
        <v>70471</v>
      </c>
      <c r="J60" s="140">
        <v>70351</v>
      </c>
      <c r="K60" s="114">
        <v>-245</v>
      </c>
      <c r="L60" s="116">
        <v>-0.34825375616551291</v>
      </c>
    </row>
    <row r="61" spans="1:12" s="110" customFormat="1" ht="15" customHeight="1" x14ac:dyDescent="0.2">
      <c r="A61" s="120"/>
      <c r="B61" s="119"/>
      <c r="C61" s="258"/>
      <c r="D61" s="267" t="s">
        <v>199</v>
      </c>
      <c r="E61" s="113">
        <v>48.789235702754624</v>
      </c>
      <c r="F61" s="115">
        <v>66791</v>
      </c>
      <c r="G61" s="114">
        <v>66604</v>
      </c>
      <c r="H61" s="114">
        <v>66717</v>
      </c>
      <c r="I61" s="114">
        <v>66607</v>
      </c>
      <c r="J61" s="140">
        <v>66563</v>
      </c>
      <c r="K61" s="114">
        <v>228</v>
      </c>
      <c r="L61" s="116">
        <v>0.34253263825248259</v>
      </c>
    </row>
    <row r="62" spans="1:12" s="110" customFormat="1" ht="15" customHeight="1" x14ac:dyDescent="0.2">
      <c r="A62" s="120"/>
      <c r="B62" s="119"/>
      <c r="C62" s="258"/>
      <c r="D62" s="258" t="s">
        <v>200</v>
      </c>
      <c r="E62" s="113">
        <v>9.5171055414551606</v>
      </c>
      <c r="F62" s="115">
        <v>14399</v>
      </c>
      <c r="G62" s="114">
        <v>14335</v>
      </c>
      <c r="H62" s="114">
        <v>14278</v>
      </c>
      <c r="I62" s="114">
        <v>14064</v>
      </c>
      <c r="J62" s="140">
        <v>13990</v>
      </c>
      <c r="K62" s="114">
        <v>409</v>
      </c>
      <c r="L62" s="116">
        <v>2.9235167977126517</v>
      </c>
    </row>
    <row r="63" spans="1:12" s="110" customFormat="1" ht="15" customHeight="1" x14ac:dyDescent="0.2">
      <c r="A63" s="120"/>
      <c r="B63" s="119"/>
      <c r="C63" s="258"/>
      <c r="D63" s="267" t="s">
        <v>198</v>
      </c>
      <c r="E63" s="113">
        <v>77.206750468782559</v>
      </c>
      <c r="F63" s="115">
        <v>11117</v>
      </c>
      <c r="G63" s="114">
        <v>11076</v>
      </c>
      <c r="H63" s="114">
        <v>11050</v>
      </c>
      <c r="I63" s="114">
        <v>10900</v>
      </c>
      <c r="J63" s="140">
        <v>10858</v>
      </c>
      <c r="K63" s="114">
        <v>259</v>
      </c>
      <c r="L63" s="116">
        <v>2.385337999631608</v>
      </c>
    </row>
    <row r="64" spans="1:12" s="110" customFormat="1" ht="15" customHeight="1" x14ac:dyDescent="0.2">
      <c r="A64" s="120"/>
      <c r="B64" s="119"/>
      <c r="C64" s="258"/>
      <c r="D64" s="267" t="s">
        <v>199</v>
      </c>
      <c r="E64" s="113">
        <v>22.793249531217445</v>
      </c>
      <c r="F64" s="115">
        <v>3282</v>
      </c>
      <c r="G64" s="114">
        <v>3259</v>
      </c>
      <c r="H64" s="114">
        <v>3228</v>
      </c>
      <c r="I64" s="114">
        <v>3164</v>
      </c>
      <c r="J64" s="140">
        <v>3132</v>
      </c>
      <c r="K64" s="114">
        <v>150</v>
      </c>
      <c r="L64" s="116">
        <v>4.7892720306513414</v>
      </c>
    </row>
    <row r="65" spans="1:12" s="110" customFormat="1" ht="15" customHeight="1" x14ac:dyDescent="0.2">
      <c r="A65" s="120"/>
      <c r="B65" s="119" t="s">
        <v>201</v>
      </c>
      <c r="C65" s="258"/>
      <c r="E65" s="113">
        <v>16.809725807924426</v>
      </c>
      <c r="F65" s="115">
        <v>40499</v>
      </c>
      <c r="G65" s="114">
        <v>40149</v>
      </c>
      <c r="H65" s="114">
        <v>39631</v>
      </c>
      <c r="I65" s="114">
        <v>39218</v>
      </c>
      <c r="J65" s="140">
        <v>38446</v>
      </c>
      <c r="K65" s="114">
        <v>2053</v>
      </c>
      <c r="L65" s="116">
        <v>5.3399573427664775</v>
      </c>
    </row>
    <row r="66" spans="1:12" s="110" customFormat="1" ht="15" customHeight="1" x14ac:dyDescent="0.2">
      <c r="A66" s="120"/>
      <c r="B66" s="119"/>
      <c r="C66" s="258" t="s">
        <v>106</v>
      </c>
      <c r="E66" s="113">
        <v>58.754537149065406</v>
      </c>
      <c r="F66" s="115">
        <v>23795</v>
      </c>
      <c r="G66" s="114">
        <v>23672</v>
      </c>
      <c r="H66" s="114">
        <v>23422</v>
      </c>
      <c r="I66" s="114">
        <v>23276</v>
      </c>
      <c r="J66" s="140">
        <v>22898</v>
      </c>
      <c r="K66" s="114">
        <v>897</v>
      </c>
      <c r="L66" s="116">
        <v>3.9173726963053541</v>
      </c>
    </row>
    <row r="67" spans="1:12" s="110" customFormat="1" ht="15" customHeight="1" x14ac:dyDescent="0.2">
      <c r="A67" s="120"/>
      <c r="B67" s="119"/>
      <c r="C67" s="258" t="s">
        <v>107</v>
      </c>
      <c r="E67" s="113">
        <v>41.245462850934594</v>
      </c>
      <c r="F67" s="115">
        <v>16704</v>
      </c>
      <c r="G67" s="114">
        <v>16477</v>
      </c>
      <c r="H67" s="114">
        <v>16209</v>
      </c>
      <c r="I67" s="114">
        <v>15942</v>
      </c>
      <c r="J67" s="140">
        <v>15548</v>
      </c>
      <c r="K67" s="114">
        <v>1156</v>
      </c>
      <c r="L67" s="116">
        <v>7.435039876511448</v>
      </c>
    </row>
    <row r="68" spans="1:12" s="110" customFormat="1" ht="15" customHeight="1" x14ac:dyDescent="0.2">
      <c r="A68" s="120"/>
      <c r="B68" s="119"/>
      <c r="C68" s="258" t="s">
        <v>105</v>
      </c>
      <c r="D68" s="110" t="s">
        <v>202</v>
      </c>
      <c r="E68" s="113">
        <v>22.230178522926494</v>
      </c>
      <c r="F68" s="115">
        <v>9003</v>
      </c>
      <c r="G68" s="114">
        <v>8792</v>
      </c>
      <c r="H68" s="114">
        <v>8546</v>
      </c>
      <c r="I68" s="114">
        <v>8309</v>
      </c>
      <c r="J68" s="140">
        <v>7819</v>
      </c>
      <c r="K68" s="114">
        <v>1184</v>
      </c>
      <c r="L68" s="116">
        <v>15.142601355672081</v>
      </c>
    </row>
    <row r="69" spans="1:12" s="110" customFormat="1" ht="15" customHeight="1" x14ac:dyDescent="0.2">
      <c r="A69" s="120"/>
      <c r="B69" s="119"/>
      <c r="C69" s="258"/>
      <c r="D69" s="267" t="s">
        <v>198</v>
      </c>
      <c r="E69" s="113">
        <v>53.326668888148397</v>
      </c>
      <c r="F69" s="115">
        <v>4801</v>
      </c>
      <c r="G69" s="114">
        <v>4709</v>
      </c>
      <c r="H69" s="114">
        <v>4566</v>
      </c>
      <c r="I69" s="114">
        <v>4470</v>
      </c>
      <c r="J69" s="140">
        <v>4219</v>
      </c>
      <c r="K69" s="114">
        <v>582</v>
      </c>
      <c r="L69" s="116">
        <v>13.794738089594691</v>
      </c>
    </row>
    <row r="70" spans="1:12" s="110" customFormat="1" ht="15" customHeight="1" x14ac:dyDescent="0.2">
      <c r="A70" s="120"/>
      <c r="B70" s="119"/>
      <c r="C70" s="258"/>
      <c r="D70" s="267" t="s">
        <v>199</v>
      </c>
      <c r="E70" s="113">
        <v>46.673331111851603</v>
      </c>
      <c r="F70" s="115">
        <v>4202</v>
      </c>
      <c r="G70" s="114">
        <v>4083</v>
      </c>
      <c r="H70" s="114">
        <v>3980</v>
      </c>
      <c r="I70" s="114">
        <v>3839</v>
      </c>
      <c r="J70" s="140">
        <v>3600</v>
      </c>
      <c r="K70" s="114">
        <v>602</v>
      </c>
      <c r="L70" s="116">
        <v>16.722222222222221</v>
      </c>
    </row>
    <row r="71" spans="1:12" s="110" customFormat="1" ht="15" customHeight="1" x14ac:dyDescent="0.2">
      <c r="A71" s="120"/>
      <c r="B71" s="119"/>
      <c r="C71" s="258"/>
      <c r="D71" s="110" t="s">
        <v>203</v>
      </c>
      <c r="E71" s="113">
        <v>69.083187239191091</v>
      </c>
      <c r="F71" s="115">
        <v>27978</v>
      </c>
      <c r="G71" s="114">
        <v>27893</v>
      </c>
      <c r="H71" s="114">
        <v>27636</v>
      </c>
      <c r="I71" s="114">
        <v>27539</v>
      </c>
      <c r="J71" s="140">
        <v>27290</v>
      </c>
      <c r="K71" s="114">
        <v>688</v>
      </c>
      <c r="L71" s="116">
        <v>2.5210699890069623</v>
      </c>
    </row>
    <row r="72" spans="1:12" s="110" customFormat="1" ht="15" customHeight="1" x14ac:dyDescent="0.2">
      <c r="A72" s="120"/>
      <c r="B72" s="119"/>
      <c r="C72" s="258"/>
      <c r="D72" s="267" t="s">
        <v>198</v>
      </c>
      <c r="E72" s="113">
        <v>61.0872828651083</v>
      </c>
      <c r="F72" s="115">
        <v>17091</v>
      </c>
      <c r="G72" s="114">
        <v>17083</v>
      </c>
      <c r="H72" s="114">
        <v>16966</v>
      </c>
      <c r="I72" s="114">
        <v>16944</v>
      </c>
      <c r="J72" s="140">
        <v>16832</v>
      </c>
      <c r="K72" s="114">
        <v>259</v>
      </c>
      <c r="L72" s="116">
        <v>1.538735741444867</v>
      </c>
    </row>
    <row r="73" spans="1:12" s="110" customFormat="1" ht="15" customHeight="1" x14ac:dyDescent="0.2">
      <c r="A73" s="120"/>
      <c r="B73" s="119"/>
      <c r="C73" s="258"/>
      <c r="D73" s="267" t="s">
        <v>199</v>
      </c>
      <c r="E73" s="113">
        <v>38.9127171348917</v>
      </c>
      <c r="F73" s="115">
        <v>10887</v>
      </c>
      <c r="G73" s="114">
        <v>10810</v>
      </c>
      <c r="H73" s="114">
        <v>10670</v>
      </c>
      <c r="I73" s="114">
        <v>10595</v>
      </c>
      <c r="J73" s="140">
        <v>10458</v>
      </c>
      <c r="K73" s="114">
        <v>429</v>
      </c>
      <c r="L73" s="116">
        <v>4.102122776821572</v>
      </c>
    </row>
    <row r="74" spans="1:12" s="110" customFormat="1" ht="15" customHeight="1" x14ac:dyDescent="0.2">
      <c r="A74" s="120"/>
      <c r="B74" s="119"/>
      <c r="C74" s="258"/>
      <c r="D74" s="110" t="s">
        <v>204</v>
      </c>
      <c r="E74" s="113">
        <v>8.6866342378824175</v>
      </c>
      <c r="F74" s="115">
        <v>3518</v>
      </c>
      <c r="G74" s="114">
        <v>3464</v>
      </c>
      <c r="H74" s="114">
        <v>3449</v>
      </c>
      <c r="I74" s="114">
        <v>3370</v>
      </c>
      <c r="J74" s="140">
        <v>3337</v>
      </c>
      <c r="K74" s="114">
        <v>181</v>
      </c>
      <c r="L74" s="116">
        <v>5.4240335630806111</v>
      </c>
    </row>
    <row r="75" spans="1:12" s="110" customFormat="1" ht="15" customHeight="1" x14ac:dyDescent="0.2">
      <c r="A75" s="120"/>
      <c r="B75" s="119"/>
      <c r="C75" s="258"/>
      <c r="D75" s="267" t="s">
        <v>198</v>
      </c>
      <c r="E75" s="113">
        <v>54.093234792495736</v>
      </c>
      <c r="F75" s="115">
        <v>1903</v>
      </c>
      <c r="G75" s="114">
        <v>1880</v>
      </c>
      <c r="H75" s="114">
        <v>1890</v>
      </c>
      <c r="I75" s="114">
        <v>1862</v>
      </c>
      <c r="J75" s="140">
        <v>1847</v>
      </c>
      <c r="K75" s="114">
        <v>56</v>
      </c>
      <c r="L75" s="116">
        <v>3.0319436924742824</v>
      </c>
    </row>
    <row r="76" spans="1:12" s="110" customFormat="1" ht="15" customHeight="1" x14ac:dyDescent="0.2">
      <c r="A76" s="120"/>
      <c r="B76" s="119"/>
      <c r="C76" s="258"/>
      <c r="D76" s="267" t="s">
        <v>199</v>
      </c>
      <c r="E76" s="113">
        <v>45.906765207504264</v>
      </c>
      <c r="F76" s="115">
        <v>1615</v>
      </c>
      <c r="G76" s="114">
        <v>1584</v>
      </c>
      <c r="H76" s="114">
        <v>1559</v>
      </c>
      <c r="I76" s="114">
        <v>1508</v>
      </c>
      <c r="J76" s="140">
        <v>1490</v>
      </c>
      <c r="K76" s="114">
        <v>125</v>
      </c>
      <c r="L76" s="116">
        <v>8.3892617449664435</v>
      </c>
    </row>
    <row r="77" spans="1:12" s="110" customFormat="1" ht="15" customHeight="1" x14ac:dyDescent="0.2">
      <c r="A77" s="534"/>
      <c r="B77" s="119" t="s">
        <v>205</v>
      </c>
      <c r="C77" s="268"/>
      <c r="D77" s="182"/>
      <c r="E77" s="113">
        <v>6.8195213468035831</v>
      </c>
      <c r="F77" s="115">
        <v>16430</v>
      </c>
      <c r="G77" s="114">
        <v>16391</v>
      </c>
      <c r="H77" s="114">
        <v>16632</v>
      </c>
      <c r="I77" s="114">
        <v>16529</v>
      </c>
      <c r="J77" s="140">
        <v>16496</v>
      </c>
      <c r="K77" s="114">
        <v>-66</v>
      </c>
      <c r="L77" s="116">
        <v>-0.40009699321047526</v>
      </c>
    </row>
    <row r="78" spans="1:12" s="110" customFormat="1" ht="15" customHeight="1" x14ac:dyDescent="0.2">
      <c r="A78" s="120"/>
      <c r="B78" s="119"/>
      <c r="C78" s="268" t="s">
        <v>106</v>
      </c>
      <c r="D78" s="182"/>
      <c r="E78" s="113">
        <v>64.114424832623257</v>
      </c>
      <c r="F78" s="115">
        <v>10534</v>
      </c>
      <c r="G78" s="114">
        <v>10493</v>
      </c>
      <c r="H78" s="114">
        <v>10660</v>
      </c>
      <c r="I78" s="114">
        <v>10602</v>
      </c>
      <c r="J78" s="140">
        <v>10548</v>
      </c>
      <c r="K78" s="114">
        <v>-14</v>
      </c>
      <c r="L78" s="116">
        <v>-0.13272658323852862</v>
      </c>
    </row>
    <row r="79" spans="1:12" s="110" customFormat="1" ht="15" customHeight="1" x14ac:dyDescent="0.2">
      <c r="A79" s="123"/>
      <c r="B79" s="124"/>
      <c r="C79" s="260" t="s">
        <v>107</v>
      </c>
      <c r="D79" s="261"/>
      <c r="E79" s="125">
        <v>35.88557516737675</v>
      </c>
      <c r="F79" s="143">
        <v>5896</v>
      </c>
      <c r="G79" s="144">
        <v>5898</v>
      </c>
      <c r="H79" s="144">
        <v>5972</v>
      </c>
      <c r="I79" s="144">
        <v>5927</v>
      </c>
      <c r="J79" s="145">
        <v>5948</v>
      </c>
      <c r="K79" s="144">
        <v>-52</v>
      </c>
      <c r="L79" s="146">
        <v>-0.87424344317417624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240926</v>
      </c>
      <c r="E11" s="114">
        <v>241178</v>
      </c>
      <c r="F11" s="114">
        <v>241860</v>
      </c>
      <c r="G11" s="114">
        <v>238862</v>
      </c>
      <c r="H11" s="140">
        <v>238270</v>
      </c>
      <c r="I11" s="115">
        <v>2656</v>
      </c>
      <c r="J11" s="116">
        <v>1.1147018088722878</v>
      </c>
    </row>
    <row r="12" spans="1:15" s="110" customFormat="1" ht="24.95" customHeight="1" x14ac:dyDescent="0.2">
      <c r="A12" s="193" t="s">
        <v>132</v>
      </c>
      <c r="B12" s="194" t="s">
        <v>133</v>
      </c>
      <c r="C12" s="113">
        <v>0.50886994346811887</v>
      </c>
      <c r="D12" s="115">
        <v>1226</v>
      </c>
      <c r="E12" s="114">
        <v>1173</v>
      </c>
      <c r="F12" s="114">
        <v>1235</v>
      </c>
      <c r="G12" s="114">
        <v>1226</v>
      </c>
      <c r="H12" s="140">
        <v>1206</v>
      </c>
      <c r="I12" s="115">
        <v>20</v>
      </c>
      <c r="J12" s="116">
        <v>1.6583747927031509</v>
      </c>
    </row>
    <row r="13" spans="1:15" s="110" customFormat="1" ht="24.95" customHeight="1" x14ac:dyDescent="0.2">
      <c r="A13" s="193" t="s">
        <v>134</v>
      </c>
      <c r="B13" s="199" t="s">
        <v>214</v>
      </c>
      <c r="C13" s="113">
        <v>1.1405991881324555</v>
      </c>
      <c r="D13" s="115">
        <v>2748</v>
      </c>
      <c r="E13" s="114">
        <v>2725</v>
      </c>
      <c r="F13" s="114">
        <v>2736</v>
      </c>
      <c r="G13" s="114">
        <v>2682</v>
      </c>
      <c r="H13" s="140">
        <v>2669</v>
      </c>
      <c r="I13" s="115">
        <v>79</v>
      </c>
      <c r="J13" s="116">
        <v>2.9599100786811539</v>
      </c>
    </row>
    <row r="14" spans="1:15" s="287" customFormat="1" ht="24" customHeight="1" x14ac:dyDescent="0.2">
      <c r="A14" s="193" t="s">
        <v>215</v>
      </c>
      <c r="B14" s="199" t="s">
        <v>137</v>
      </c>
      <c r="C14" s="113">
        <v>34.18892107950159</v>
      </c>
      <c r="D14" s="115">
        <v>82370</v>
      </c>
      <c r="E14" s="114">
        <v>82914</v>
      </c>
      <c r="F14" s="114">
        <v>83105</v>
      </c>
      <c r="G14" s="114">
        <v>82135</v>
      </c>
      <c r="H14" s="140">
        <v>82092</v>
      </c>
      <c r="I14" s="115">
        <v>278</v>
      </c>
      <c r="J14" s="116">
        <v>0.33864444769283242</v>
      </c>
      <c r="K14" s="110"/>
      <c r="L14" s="110"/>
      <c r="M14" s="110"/>
      <c r="N14" s="110"/>
      <c r="O14" s="110"/>
    </row>
    <row r="15" spans="1:15" s="110" customFormat="1" ht="24.75" customHeight="1" x14ac:dyDescent="0.2">
      <c r="A15" s="193" t="s">
        <v>216</v>
      </c>
      <c r="B15" s="199" t="s">
        <v>217</v>
      </c>
      <c r="C15" s="113">
        <v>7.0490524061330033</v>
      </c>
      <c r="D15" s="115">
        <v>16983</v>
      </c>
      <c r="E15" s="114">
        <v>16960</v>
      </c>
      <c r="F15" s="114">
        <v>16972</v>
      </c>
      <c r="G15" s="114">
        <v>16784</v>
      </c>
      <c r="H15" s="140">
        <v>16772</v>
      </c>
      <c r="I15" s="115">
        <v>211</v>
      </c>
      <c r="J15" s="116">
        <v>1.2580491295015501</v>
      </c>
    </row>
    <row r="16" spans="1:15" s="287" customFormat="1" ht="24.95" customHeight="1" x14ac:dyDescent="0.2">
      <c r="A16" s="193" t="s">
        <v>218</v>
      </c>
      <c r="B16" s="199" t="s">
        <v>141</v>
      </c>
      <c r="C16" s="113">
        <v>23.809385454454894</v>
      </c>
      <c r="D16" s="115">
        <v>57363</v>
      </c>
      <c r="E16" s="114">
        <v>57954</v>
      </c>
      <c r="F16" s="114">
        <v>58078</v>
      </c>
      <c r="G16" s="114">
        <v>57312</v>
      </c>
      <c r="H16" s="140">
        <v>57314</v>
      </c>
      <c r="I16" s="115">
        <v>49</v>
      </c>
      <c r="J16" s="116">
        <v>8.5493945632829679E-2</v>
      </c>
      <c r="K16" s="110"/>
      <c r="L16" s="110"/>
      <c r="M16" s="110"/>
      <c r="N16" s="110"/>
      <c r="O16" s="110"/>
    </row>
    <row r="17" spans="1:15" s="110" customFormat="1" ht="24.95" customHeight="1" x14ac:dyDescent="0.2">
      <c r="A17" s="193" t="s">
        <v>219</v>
      </c>
      <c r="B17" s="199" t="s">
        <v>220</v>
      </c>
      <c r="C17" s="113">
        <v>3.3304832189136913</v>
      </c>
      <c r="D17" s="115">
        <v>8024</v>
      </c>
      <c r="E17" s="114">
        <v>8000</v>
      </c>
      <c r="F17" s="114">
        <v>8055</v>
      </c>
      <c r="G17" s="114">
        <v>8039</v>
      </c>
      <c r="H17" s="140">
        <v>8006</v>
      </c>
      <c r="I17" s="115">
        <v>18</v>
      </c>
      <c r="J17" s="116">
        <v>0.22483137646764925</v>
      </c>
    </row>
    <row r="18" spans="1:15" s="287" customFormat="1" ht="24.95" customHeight="1" x14ac:dyDescent="0.2">
      <c r="A18" s="201" t="s">
        <v>144</v>
      </c>
      <c r="B18" s="202" t="s">
        <v>145</v>
      </c>
      <c r="C18" s="113">
        <v>5.5556477922681653</v>
      </c>
      <c r="D18" s="115">
        <v>13385</v>
      </c>
      <c r="E18" s="114">
        <v>13359</v>
      </c>
      <c r="F18" s="114">
        <v>13558</v>
      </c>
      <c r="G18" s="114">
        <v>13246</v>
      </c>
      <c r="H18" s="140">
        <v>13273</v>
      </c>
      <c r="I18" s="115">
        <v>112</v>
      </c>
      <c r="J18" s="116">
        <v>0.84381827770662243</v>
      </c>
      <c r="K18" s="110"/>
      <c r="L18" s="110"/>
      <c r="M18" s="110"/>
      <c r="N18" s="110"/>
      <c r="O18" s="110"/>
    </row>
    <row r="19" spans="1:15" s="110" customFormat="1" ht="24.95" customHeight="1" x14ac:dyDescent="0.2">
      <c r="A19" s="193" t="s">
        <v>146</v>
      </c>
      <c r="B19" s="199" t="s">
        <v>147</v>
      </c>
      <c r="C19" s="113">
        <v>11.322148709562272</v>
      </c>
      <c r="D19" s="115">
        <v>27278</v>
      </c>
      <c r="E19" s="114">
        <v>27303</v>
      </c>
      <c r="F19" s="114">
        <v>27348</v>
      </c>
      <c r="G19" s="114">
        <v>26873</v>
      </c>
      <c r="H19" s="140">
        <v>27043</v>
      </c>
      <c r="I19" s="115">
        <v>235</v>
      </c>
      <c r="J19" s="116">
        <v>0.86898642902044887</v>
      </c>
    </row>
    <row r="20" spans="1:15" s="287" customFormat="1" ht="24.95" customHeight="1" x14ac:dyDescent="0.2">
      <c r="A20" s="193" t="s">
        <v>148</v>
      </c>
      <c r="B20" s="199" t="s">
        <v>149</v>
      </c>
      <c r="C20" s="113">
        <v>6.5874998962336981</v>
      </c>
      <c r="D20" s="115">
        <v>15871</v>
      </c>
      <c r="E20" s="114">
        <v>15667</v>
      </c>
      <c r="F20" s="114">
        <v>15682</v>
      </c>
      <c r="G20" s="114">
        <v>15470</v>
      </c>
      <c r="H20" s="140">
        <v>15377</v>
      </c>
      <c r="I20" s="115">
        <v>494</v>
      </c>
      <c r="J20" s="116">
        <v>3.2125902321649216</v>
      </c>
      <c r="K20" s="110"/>
      <c r="L20" s="110"/>
      <c r="M20" s="110"/>
      <c r="N20" s="110"/>
      <c r="O20" s="110"/>
    </row>
    <row r="21" spans="1:15" s="110" customFormat="1" ht="24.95" customHeight="1" x14ac:dyDescent="0.2">
      <c r="A21" s="201" t="s">
        <v>150</v>
      </c>
      <c r="B21" s="202" t="s">
        <v>151</v>
      </c>
      <c r="C21" s="113">
        <v>2.2376165295567936</v>
      </c>
      <c r="D21" s="115">
        <v>5391</v>
      </c>
      <c r="E21" s="114">
        <v>5451</v>
      </c>
      <c r="F21" s="114">
        <v>5484</v>
      </c>
      <c r="G21" s="114">
        <v>5299</v>
      </c>
      <c r="H21" s="140">
        <v>5206</v>
      </c>
      <c r="I21" s="115">
        <v>185</v>
      </c>
      <c r="J21" s="116">
        <v>3.5535920092201305</v>
      </c>
    </row>
    <row r="22" spans="1:15" s="110" customFormat="1" ht="24.95" customHeight="1" x14ac:dyDescent="0.2">
      <c r="A22" s="201" t="s">
        <v>152</v>
      </c>
      <c r="B22" s="199" t="s">
        <v>153</v>
      </c>
      <c r="C22" s="113">
        <v>3.5168474967417382</v>
      </c>
      <c r="D22" s="115">
        <v>8473</v>
      </c>
      <c r="E22" s="114">
        <v>8490</v>
      </c>
      <c r="F22" s="114">
        <v>8462</v>
      </c>
      <c r="G22" s="114">
        <v>8320</v>
      </c>
      <c r="H22" s="140">
        <v>8211</v>
      </c>
      <c r="I22" s="115">
        <v>262</v>
      </c>
      <c r="J22" s="116">
        <v>3.1908415540129096</v>
      </c>
    </row>
    <row r="23" spans="1:15" s="110" customFormat="1" ht="24.95" customHeight="1" x14ac:dyDescent="0.2">
      <c r="A23" s="193" t="s">
        <v>154</v>
      </c>
      <c r="B23" s="199" t="s">
        <v>155</v>
      </c>
      <c r="C23" s="113">
        <v>2.0284236653578276</v>
      </c>
      <c r="D23" s="115">
        <v>4887</v>
      </c>
      <c r="E23" s="114">
        <v>4890</v>
      </c>
      <c r="F23" s="114">
        <v>4907</v>
      </c>
      <c r="G23" s="114">
        <v>4875</v>
      </c>
      <c r="H23" s="140">
        <v>4911</v>
      </c>
      <c r="I23" s="115">
        <v>-24</v>
      </c>
      <c r="J23" s="116">
        <v>-0.48869883934025654</v>
      </c>
    </row>
    <row r="24" spans="1:15" s="110" customFormat="1" ht="24.95" customHeight="1" x14ac:dyDescent="0.2">
      <c r="A24" s="193" t="s">
        <v>156</v>
      </c>
      <c r="B24" s="199" t="s">
        <v>221</v>
      </c>
      <c r="C24" s="113">
        <v>5.1260553032881466</v>
      </c>
      <c r="D24" s="115">
        <v>12350</v>
      </c>
      <c r="E24" s="114">
        <v>12251</v>
      </c>
      <c r="F24" s="114">
        <v>12148</v>
      </c>
      <c r="G24" s="114">
        <v>12117</v>
      </c>
      <c r="H24" s="140">
        <v>11906</v>
      </c>
      <c r="I24" s="115">
        <v>444</v>
      </c>
      <c r="J24" s="116">
        <v>3.7292121619351586</v>
      </c>
    </row>
    <row r="25" spans="1:15" s="110" customFormat="1" ht="24.95" customHeight="1" x14ac:dyDescent="0.2">
      <c r="A25" s="193" t="s">
        <v>222</v>
      </c>
      <c r="B25" s="204" t="s">
        <v>159</v>
      </c>
      <c r="C25" s="113">
        <v>2.548915434614778</v>
      </c>
      <c r="D25" s="115">
        <v>6141</v>
      </c>
      <c r="E25" s="114">
        <v>5981</v>
      </c>
      <c r="F25" s="114">
        <v>6042</v>
      </c>
      <c r="G25" s="114">
        <v>5937</v>
      </c>
      <c r="H25" s="140">
        <v>5718</v>
      </c>
      <c r="I25" s="115">
        <v>423</v>
      </c>
      <c r="J25" s="116">
        <v>7.3976915005246591</v>
      </c>
    </row>
    <row r="26" spans="1:15" s="110" customFormat="1" ht="24.95" customHeight="1" x14ac:dyDescent="0.2">
      <c r="A26" s="201">
        <v>782.78300000000002</v>
      </c>
      <c r="B26" s="203" t="s">
        <v>160</v>
      </c>
      <c r="C26" s="113">
        <v>2.3330815271079088</v>
      </c>
      <c r="D26" s="115">
        <v>5621</v>
      </c>
      <c r="E26" s="114">
        <v>5605</v>
      </c>
      <c r="F26" s="114">
        <v>6328</v>
      </c>
      <c r="G26" s="114">
        <v>6526</v>
      </c>
      <c r="H26" s="140">
        <v>6572</v>
      </c>
      <c r="I26" s="115">
        <v>-951</v>
      </c>
      <c r="J26" s="116">
        <v>-14.470480827754109</v>
      </c>
    </row>
    <row r="27" spans="1:15" s="110" customFormat="1" ht="24.95" customHeight="1" x14ac:dyDescent="0.2">
      <c r="A27" s="193" t="s">
        <v>161</v>
      </c>
      <c r="B27" s="199" t="s">
        <v>223</v>
      </c>
      <c r="C27" s="113">
        <v>5.3041182769813133</v>
      </c>
      <c r="D27" s="115">
        <v>12779</v>
      </c>
      <c r="E27" s="114">
        <v>12859</v>
      </c>
      <c r="F27" s="114">
        <v>12823</v>
      </c>
      <c r="G27" s="114">
        <v>12538</v>
      </c>
      <c r="H27" s="140">
        <v>12480</v>
      </c>
      <c r="I27" s="115">
        <v>299</v>
      </c>
      <c r="J27" s="116">
        <v>2.3958333333333335</v>
      </c>
    </row>
    <row r="28" spans="1:15" s="110" customFormat="1" ht="24.95" customHeight="1" x14ac:dyDescent="0.2">
      <c r="A28" s="193" t="s">
        <v>163</v>
      </c>
      <c r="B28" s="199" t="s">
        <v>164</v>
      </c>
      <c r="C28" s="113">
        <v>3.6558943410009714</v>
      </c>
      <c r="D28" s="115">
        <v>8808</v>
      </c>
      <c r="E28" s="114">
        <v>8856</v>
      </c>
      <c r="F28" s="114">
        <v>8698</v>
      </c>
      <c r="G28" s="114">
        <v>8654</v>
      </c>
      <c r="H28" s="140">
        <v>8629</v>
      </c>
      <c r="I28" s="115">
        <v>179</v>
      </c>
      <c r="J28" s="116">
        <v>2.0744002781318809</v>
      </c>
    </row>
    <row r="29" spans="1:15" s="110" customFormat="1" ht="24.95" customHeight="1" x14ac:dyDescent="0.2">
      <c r="A29" s="193">
        <v>86</v>
      </c>
      <c r="B29" s="199" t="s">
        <v>165</v>
      </c>
      <c r="C29" s="113">
        <v>7.1843636635315411</v>
      </c>
      <c r="D29" s="115">
        <v>17309</v>
      </c>
      <c r="E29" s="114">
        <v>17306</v>
      </c>
      <c r="F29" s="114">
        <v>17111</v>
      </c>
      <c r="G29" s="114">
        <v>17086</v>
      </c>
      <c r="H29" s="140">
        <v>17112</v>
      </c>
      <c r="I29" s="115">
        <v>197</v>
      </c>
      <c r="J29" s="116">
        <v>1.1512388966806919</v>
      </c>
    </row>
    <row r="30" spans="1:15" s="110" customFormat="1" ht="24.95" customHeight="1" x14ac:dyDescent="0.2">
      <c r="A30" s="193">
        <v>87.88</v>
      </c>
      <c r="B30" s="204" t="s">
        <v>166</v>
      </c>
      <c r="C30" s="113">
        <v>4.3976158654524626</v>
      </c>
      <c r="D30" s="115">
        <v>10595</v>
      </c>
      <c r="E30" s="114">
        <v>10624</v>
      </c>
      <c r="F30" s="114">
        <v>10536</v>
      </c>
      <c r="G30" s="114">
        <v>10290</v>
      </c>
      <c r="H30" s="140">
        <v>10286</v>
      </c>
      <c r="I30" s="115">
        <v>309</v>
      </c>
      <c r="J30" s="116">
        <v>3.0040832199105578</v>
      </c>
    </row>
    <row r="31" spans="1:15" s="110" customFormat="1" ht="24.95" customHeight="1" x14ac:dyDescent="0.2">
      <c r="A31" s="193" t="s">
        <v>167</v>
      </c>
      <c r="B31" s="199" t="s">
        <v>168</v>
      </c>
      <c r="C31" s="113">
        <v>2.3629662219934753</v>
      </c>
      <c r="D31" s="115">
        <v>5693</v>
      </c>
      <c r="E31" s="114">
        <v>5722</v>
      </c>
      <c r="F31" s="114">
        <v>5655</v>
      </c>
      <c r="G31" s="114">
        <v>5586</v>
      </c>
      <c r="H31" s="140">
        <v>5578</v>
      </c>
      <c r="I31" s="115">
        <v>115</v>
      </c>
      <c r="J31" s="116">
        <v>2.0616708497669416</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0.50886994346811887</v>
      </c>
      <c r="D34" s="115">
        <v>1226</v>
      </c>
      <c r="E34" s="114">
        <v>1173</v>
      </c>
      <c r="F34" s="114">
        <v>1235</v>
      </c>
      <c r="G34" s="114">
        <v>1226</v>
      </c>
      <c r="H34" s="140">
        <v>1206</v>
      </c>
      <c r="I34" s="115">
        <v>20</v>
      </c>
      <c r="J34" s="116">
        <v>1.6583747927031509</v>
      </c>
    </row>
    <row r="35" spans="1:10" s="110" customFormat="1" ht="24.95" customHeight="1" x14ac:dyDescent="0.2">
      <c r="A35" s="292" t="s">
        <v>171</v>
      </c>
      <c r="B35" s="293" t="s">
        <v>172</v>
      </c>
      <c r="C35" s="113">
        <v>40.885168059902213</v>
      </c>
      <c r="D35" s="115">
        <v>98503</v>
      </c>
      <c r="E35" s="114">
        <v>98998</v>
      </c>
      <c r="F35" s="114">
        <v>99399</v>
      </c>
      <c r="G35" s="114">
        <v>98063</v>
      </c>
      <c r="H35" s="140">
        <v>98034</v>
      </c>
      <c r="I35" s="115">
        <v>469</v>
      </c>
      <c r="J35" s="116">
        <v>0.47840545117000227</v>
      </c>
    </row>
    <row r="36" spans="1:10" s="110" customFormat="1" ht="24.95" customHeight="1" x14ac:dyDescent="0.2">
      <c r="A36" s="294" t="s">
        <v>173</v>
      </c>
      <c r="B36" s="295" t="s">
        <v>174</v>
      </c>
      <c r="C36" s="125">
        <v>58.605546931422928</v>
      </c>
      <c r="D36" s="143">
        <v>141196</v>
      </c>
      <c r="E36" s="144">
        <v>141005</v>
      </c>
      <c r="F36" s="144">
        <v>141224</v>
      </c>
      <c r="G36" s="144">
        <v>139571</v>
      </c>
      <c r="H36" s="145">
        <v>139029</v>
      </c>
      <c r="I36" s="143">
        <v>2167</v>
      </c>
      <c r="J36" s="146">
        <v>1.5586676161088693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2020-09-28T08:44:11Z</dcterms:created>
  <dcterms:modified xsi:type="dcterms:W3CDTF">2020-09-28T10:34:21Z</dcterms:modified>
</cp:coreProperties>
</file>