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H43" i="24"/>
  <c r="G43" i="24"/>
  <c r="F43" i="24"/>
  <c r="E43" i="24"/>
  <c r="D43" i="24"/>
  <c r="C43" i="24"/>
  <c r="I43" i="24" s="1"/>
  <c r="B43" i="24"/>
  <c r="J43" i="24" s="1"/>
  <c r="K42" i="24"/>
  <c r="I42" i="24"/>
  <c r="D42" i="24"/>
  <c r="C42" i="24"/>
  <c r="M42" i="24" s="1"/>
  <c r="B42" i="24"/>
  <c r="J42" i="24" s="1"/>
  <c r="M41" i="24"/>
  <c r="K41" i="24"/>
  <c r="H41" i="24"/>
  <c r="G41" i="24"/>
  <c r="F41" i="24"/>
  <c r="E41" i="24"/>
  <c r="D41" i="24"/>
  <c r="C41" i="24"/>
  <c r="I41" i="24" s="1"/>
  <c r="B41" i="24"/>
  <c r="J41" i="24" s="1"/>
  <c r="K40" i="24"/>
  <c r="I40" i="24"/>
  <c r="D40" i="24"/>
  <c r="C40" i="24"/>
  <c r="M40" i="24" s="1"/>
  <c r="B40" i="24"/>
  <c r="J40" i="24" s="1"/>
  <c r="M36" i="24"/>
  <c r="L36" i="24"/>
  <c r="K36" i="24"/>
  <c r="J36" i="24"/>
  <c r="I36" i="24"/>
  <c r="H36" i="24"/>
  <c r="G36" i="24"/>
  <c r="F36" i="24"/>
  <c r="E36" i="24"/>
  <c r="D36" i="24"/>
  <c r="L57" i="15"/>
  <c r="K57" i="15"/>
  <c r="C38" i="24"/>
  <c r="I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16" i="24" l="1"/>
  <c r="H16" i="24"/>
  <c r="F16" i="24"/>
  <c r="D16" i="24"/>
  <c r="J16" i="24"/>
  <c r="D19" i="24"/>
  <c r="J19" i="24"/>
  <c r="H19" i="24"/>
  <c r="K19" i="24"/>
  <c r="F19" i="24"/>
  <c r="K32" i="24"/>
  <c r="J32" i="24"/>
  <c r="H32" i="24"/>
  <c r="F32" i="24"/>
  <c r="D32" i="24"/>
  <c r="F35" i="24"/>
  <c r="D35" i="24"/>
  <c r="J35" i="24"/>
  <c r="H35" i="24"/>
  <c r="K35" i="24"/>
  <c r="M8" i="24"/>
  <c r="E8" i="24"/>
  <c r="L8" i="24"/>
  <c r="I8" i="24"/>
  <c r="G8" i="24"/>
  <c r="C14" i="24"/>
  <c r="C6" i="24"/>
  <c r="G17" i="24"/>
  <c r="L17" i="24"/>
  <c r="I17" i="24"/>
  <c r="M17" i="24"/>
  <c r="E17" i="24"/>
  <c r="M30" i="24"/>
  <c r="E30" i="24"/>
  <c r="L30" i="24"/>
  <c r="I30" i="24"/>
  <c r="G30" i="24"/>
  <c r="G33" i="24"/>
  <c r="L33" i="24"/>
  <c r="I33" i="24"/>
  <c r="E33" i="24"/>
  <c r="M33" i="24"/>
  <c r="K26" i="24"/>
  <c r="J26" i="24"/>
  <c r="H26" i="24"/>
  <c r="F26" i="24"/>
  <c r="D26" i="24"/>
  <c r="F29" i="24"/>
  <c r="D29" i="24"/>
  <c r="J29" i="24"/>
  <c r="H29" i="24"/>
  <c r="K29" i="24"/>
  <c r="G7" i="24"/>
  <c r="L7" i="24"/>
  <c r="I7" i="24"/>
  <c r="E7" i="24"/>
  <c r="M7" i="24"/>
  <c r="G9" i="24"/>
  <c r="L9" i="24"/>
  <c r="I9" i="24"/>
  <c r="E9" i="24"/>
  <c r="M9" i="24"/>
  <c r="M24" i="24"/>
  <c r="E24" i="24"/>
  <c r="L24" i="24"/>
  <c r="I24" i="24"/>
  <c r="G24" i="24"/>
  <c r="G27" i="24"/>
  <c r="L27" i="24"/>
  <c r="I27" i="24"/>
  <c r="M27" i="24"/>
  <c r="E27" i="24"/>
  <c r="D9" i="24"/>
  <c r="J9" i="24"/>
  <c r="H9" i="24"/>
  <c r="K9" i="24"/>
  <c r="F9" i="24"/>
  <c r="K20" i="24"/>
  <c r="J20" i="24"/>
  <c r="H20" i="24"/>
  <c r="F20" i="24"/>
  <c r="D20" i="24"/>
  <c r="F23" i="24"/>
  <c r="D23" i="24"/>
  <c r="J23" i="24"/>
  <c r="H23" i="24"/>
  <c r="K23" i="24"/>
  <c r="H37" i="24"/>
  <c r="F37" i="24"/>
  <c r="D37" i="24"/>
  <c r="K37" i="24"/>
  <c r="J37" i="24"/>
  <c r="M18" i="24"/>
  <c r="E18" i="24"/>
  <c r="L18" i="24"/>
  <c r="I18" i="24"/>
  <c r="G18" i="24"/>
  <c r="G21" i="24"/>
  <c r="L21" i="24"/>
  <c r="I21" i="24"/>
  <c r="M21" i="24"/>
  <c r="E21" i="24"/>
  <c r="I34" i="24"/>
  <c r="M34" i="24"/>
  <c r="E34" i="24"/>
  <c r="L34" i="24"/>
  <c r="G34" i="24"/>
  <c r="B14" i="24"/>
  <c r="B6" i="24"/>
  <c r="D17" i="24"/>
  <c r="J17" i="24"/>
  <c r="H17" i="24"/>
  <c r="K17" i="24"/>
  <c r="F17" i="24"/>
  <c r="K30" i="24"/>
  <c r="J30" i="24"/>
  <c r="H30" i="24"/>
  <c r="F30" i="24"/>
  <c r="D30" i="24"/>
  <c r="F33" i="24"/>
  <c r="D33" i="24"/>
  <c r="J33" i="24"/>
  <c r="H33" i="24"/>
  <c r="K33" i="24"/>
  <c r="G15" i="24"/>
  <c r="L15" i="24"/>
  <c r="I15" i="24"/>
  <c r="M15" i="24"/>
  <c r="E15" i="24"/>
  <c r="M28" i="24"/>
  <c r="E28" i="24"/>
  <c r="L28" i="24"/>
  <c r="G28" i="24"/>
  <c r="I28" i="24"/>
  <c r="G31" i="24"/>
  <c r="L31" i="24"/>
  <c r="I31" i="24"/>
  <c r="M31" i="24"/>
  <c r="E31" i="24"/>
  <c r="D7" i="24"/>
  <c r="J7" i="24"/>
  <c r="H7" i="24"/>
  <c r="F7" i="24"/>
  <c r="K7" i="24"/>
  <c r="K24" i="24"/>
  <c r="J24" i="24"/>
  <c r="H24" i="24"/>
  <c r="F24" i="24"/>
  <c r="D24" i="24"/>
  <c r="F27" i="24"/>
  <c r="D27" i="24"/>
  <c r="J27" i="24"/>
  <c r="H27" i="24"/>
  <c r="K27" i="24"/>
  <c r="M22" i="24"/>
  <c r="E22" i="24"/>
  <c r="L22" i="24"/>
  <c r="I22" i="24"/>
  <c r="G22" i="24"/>
  <c r="G25" i="24"/>
  <c r="L25" i="24"/>
  <c r="I25" i="24"/>
  <c r="E25" i="24"/>
  <c r="M25" i="24"/>
  <c r="C45" i="24"/>
  <c r="C39" i="24"/>
  <c r="K18" i="24"/>
  <c r="H18" i="24"/>
  <c r="F18" i="24"/>
  <c r="D18" i="24"/>
  <c r="J18" i="24"/>
  <c r="F21" i="24"/>
  <c r="D21" i="24"/>
  <c r="J21" i="24"/>
  <c r="H21" i="24"/>
  <c r="K21" i="24"/>
  <c r="K34" i="24"/>
  <c r="J34" i="24"/>
  <c r="H34" i="24"/>
  <c r="F34" i="24"/>
  <c r="D34" i="24"/>
  <c r="D38" i="24"/>
  <c r="K38" i="24"/>
  <c r="J38" i="24"/>
  <c r="H38" i="24"/>
  <c r="F38" i="24"/>
  <c r="M16" i="24"/>
  <c r="E16" i="24"/>
  <c r="L16" i="24"/>
  <c r="I16" i="24"/>
  <c r="G16" i="24"/>
  <c r="G19" i="24"/>
  <c r="L19" i="24"/>
  <c r="I19" i="24"/>
  <c r="M19" i="24"/>
  <c r="E19" i="24"/>
  <c r="M32" i="24"/>
  <c r="E32" i="24"/>
  <c r="L32" i="24"/>
  <c r="I32" i="24"/>
  <c r="G32" i="24"/>
  <c r="G35" i="24"/>
  <c r="M35" i="24"/>
  <c r="E35" i="24"/>
  <c r="L35" i="24"/>
  <c r="I35" i="24"/>
  <c r="D15" i="24"/>
  <c r="J15" i="24"/>
  <c r="H15" i="24"/>
  <c r="K15" i="24"/>
  <c r="F15" i="24"/>
  <c r="K28" i="24"/>
  <c r="J28" i="24"/>
  <c r="H28" i="24"/>
  <c r="F28" i="24"/>
  <c r="D28" i="24"/>
  <c r="F31" i="24"/>
  <c r="D31" i="24"/>
  <c r="J31" i="24"/>
  <c r="H31" i="24"/>
  <c r="K31" i="24"/>
  <c r="M26" i="24"/>
  <c r="E26" i="24"/>
  <c r="L26" i="24"/>
  <c r="I26" i="24"/>
  <c r="G26" i="24"/>
  <c r="G29" i="24"/>
  <c r="L29" i="24"/>
  <c r="I29" i="24"/>
  <c r="M29" i="24"/>
  <c r="E29" i="24"/>
  <c r="K8" i="24"/>
  <c r="H8" i="24"/>
  <c r="F8" i="24"/>
  <c r="D8" i="24"/>
  <c r="J8" i="24"/>
  <c r="K22" i="24"/>
  <c r="J22" i="24"/>
  <c r="H22" i="24"/>
  <c r="F22" i="24"/>
  <c r="D22" i="24"/>
  <c r="F25" i="24"/>
  <c r="D25" i="24"/>
  <c r="J25" i="24"/>
  <c r="H25" i="24"/>
  <c r="K25" i="24"/>
  <c r="B45" i="24"/>
  <c r="B39" i="24"/>
  <c r="M20" i="24"/>
  <c r="E20" i="24"/>
  <c r="L20" i="24"/>
  <c r="G20" i="24"/>
  <c r="I20" i="24"/>
  <c r="G23" i="24"/>
  <c r="L23" i="24"/>
  <c r="I23" i="24"/>
  <c r="M23" i="24"/>
  <c r="E23" i="24"/>
  <c r="I37" i="24"/>
  <c r="G37" i="24"/>
  <c r="L37" i="24"/>
  <c r="M37" i="24"/>
  <c r="E37" i="24"/>
  <c r="M38" i="24"/>
  <c r="E38" i="24"/>
  <c r="L38" i="24"/>
  <c r="G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F42" i="24"/>
  <c r="F44" i="24"/>
  <c r="G40" i="24"/>
  <c r="G42" i="24"/>
  <c r="G44" i="24"/>
  <c r="H40" i="24"/>
  <c r="L41" i="24"/>
  <c r="H42" i="24"/>
  <c r="L43" i="24"/>
  <c r="H44" i="24"/>
  <c r="L40" i="24"/>
  <c r="L42" i="24"/>
  <c r="L44" i="24"/>
  <c r="E40" i="24"/>
  <c r="E42" i="24"/>
  <c r="E44" i="24"/>
  <c r="H39" i="24" l="1"/>
  <c r="F39" i="24"/>
  <c r="D39" i="24"/>
  <c r="K39" i="24"/>
  <c r="J39" i="24"/>
  <c r="H45" i="24"/>
  <c r="F45" i="24"/>
  <c r="D45" i="24"/>
  <c r="K45" i="24"/>
  <c r="J45" i="24"/>
  <c r="I77" i="24"/>
  <c r="K78" i="24" s="1"/>
  <c r="I39" i="24"/>
  <c r="G39" i="24"/>
  <c r="L39" i="24"/>
  <c r="M39" i="24"/>
  <c r="E39" i="24"/>
  <c r="J77" i="24"/>
  <c r="I45" i="24"/>
  <c r="G45" i="24"/>
  <c r="M45" i="24"/>
  <c r="E45" i="24"/>
  <c r="L45" i="24"/>
  <c r="K6" i="24"/>
  <c r="H6" i="24"/>
  <c r="F6" i="24"/>
  <c r="D6" i="24"/>
  <c r="J6" i="24"/>
  <c r="K79" i="24"/>
  <c r="K14" i="24"/>
  <c r="H14" i="24"/>
  <c r="F14" i="24"/>
  <c r="D14" i="24"/>
  <c r="J14" i="24"/>
  <c r="M6" i="24"/>
  <c r="E6" i="24"/>
  <c r="L6" i="24"/>
  <c r="I6" i="24"/>
  <c r="G6" i="24"/>
  <c r="M14" i="24"/>
  <c r="E14" i="24"/>
  <c r="L14" i="24"/>
  <c r="I14" i="24"/>
  <c r="G14" i="24"/>
  <c r="I78" i="24" l="1"/>
  <c r="I79" i="24"/>
  <c r="J79" i="24"/>
  <c r="J78" i="24"/>
  <c r="I83" i="24" l="1"/>
  <c r="I82" i="24"/>
  <c r="I81" i="24"/>
</calcChain>
</file>

<file path=xl/sharedStrings.xml><?xml version="1.0" encoding="utf-8"?>
<sst xmlns="http://schemas.openxmlformats.org/spreadsheetml/2006/main" count="1671" uniqueCount="521">
  <si>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</si>
  <si>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</si>
  <si>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</si>
  <si>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</si>
  <si>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</si>
  <si>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</si>
  <si>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</si>
  <si>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</si>
  <si>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</si>
  <si>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</si>
  <si>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</si>
  <si>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</si>
  <si>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</si>
  <si>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Rottweil – Villingen-Schwenningen (687)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</si>
  <si>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</si>
  <si>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</si>
  <si>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</si>
  <si>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</si>
  <si>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</si>
  <si>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</si>
  <si>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</si>
  <si>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</si>
  <si>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</si>
  <si>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</si>
  <si>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</si>
  <si>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</si>
  <si>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</si>
  <si>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</si>
  <si>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</si>
  <si>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</si>
  <si>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</si>
  <si>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</si>
  <si>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</si>
  <si>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</si>
  <si>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</si>
  <si>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</si>
  <si>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</si>
  <si>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</si>
  <si>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</si>
  <si>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</si>
  <si>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</si>
  <si>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</si>
  <si>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</si>
  <si>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</si>
  <si>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</si>
  <si>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</si>
  <si>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</si>
  <si>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</si>
  <si>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</si>
  <si>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</si>
  <si>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</si>
  <si>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</si>
  <si>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</si>
  <si>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</si>
  <si>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</si>
  <si>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</si>
  <si>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</si>
  <si>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</si>
  <si>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</si>
  <si>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</si>
  <si>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</si>
  <si>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</si>
  <si>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</si>
  <si>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</si>
  <si>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</si>
  <si>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</si>
  <si>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</si>
  <si>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</si>
  <si>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</si>
  <si>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</si>
  <si>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</si>
  <si>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</si>
  <si>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</si>
  <si>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</si>
  <si>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</si>
  <si>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</si>
  <si>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</si>
  <si>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</si>
  <si>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</si>
  <si>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</si>
  <si>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</si>
  <si>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</si>
  <si>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</si>
  <si>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</si>
  <si>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</si>
  <si>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</si>
  <si>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</si>
  <si>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</si>
  <si>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</si>
  <si>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</si>
  <si>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</si>
  <si>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</si>
  <si>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Rottweil – Villingen-Schwenningen (687);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</si>
  <si>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</si>
  <si>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</si>
  <si>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</si>
  <si>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</si>
  <si>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</si>
  <si>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</si>
  <si>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</si>
  <si>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</si>
  <si>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</si>
  <si>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</si>
  <si>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</si>
  <si>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</si>
  <si>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</si>
  <si>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</si>
  <si>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</si>
  <si>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</si>
  <si>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</si>
  <si>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</si>
  <si>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</si>
  <si>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</si>
  <si>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</si>
  <si>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</si>
  <si>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</si>
  <si>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</si>
  <si>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</si>
  <si>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</si>
  <si>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</si>
  <si>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</si>
  <si>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</si>
  <si>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</si>
  <si>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</si>
  <si>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</si>
  <si>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</si>
  <si>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</si>
  <si>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</si>
  <si>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</si>
  <si>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</si>
  <si>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</si>
  <si>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</si>
  <si>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</si>
  <si>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</si>
  <si>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</si>
  <si>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</si>
  <si>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</si>
  <si>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</si>
  <si>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</si>
  <si>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</si>
  <si>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</si>
  <si>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</si>
  <si>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</si>
  <si>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</si>
  <si>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</si>
  <si>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</si>
  <si>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</si>
  <si>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</si>
  <si>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</si>
  <si>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</si>
  <si>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</si>
  <si>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</si>
  <si>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</si>
  <si>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</si>
  <si>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</si>
  <si>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</si>
  <si>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</si>
  <si>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</si>
  <si>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</si>
  <si>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</si>
  <si>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</si>
  <si>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</si>
  <si>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</si>
  <si>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</si>
  <si>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</si>
  <si>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</si>
  <si>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</si>
  <si>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</si>
  <si>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</si>
  <si>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</si>
  <si>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</si>
  <si>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</si>
  <si>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</si>
  <si>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</si>
  <si>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</si>
  <si>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</si>
  <si>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</si>
  <si>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</si>
  <si>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</si>
  <si>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</si>
  <si>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</si>
  <si>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</si>
  <si>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</si>
  <si>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Rottweil – Villingen-Schwenningen (687)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</si>
  <si>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</si>
  <si>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</si>
  <si>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</si>
  <si>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</si>
  <si>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</si>
  <si>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</si>
  <si>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</si>
  <si>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</si>
  <si>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</si>
  <si>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</si>
  <si>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</si>
  <si>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</si>
  <si>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</si>
  <si>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</si>
  <si>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</si>
  <si>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</si>
  <si>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</si>
  <si>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</si>
  <si>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</si>
  <si>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</si>
  <si>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</si>
  <si>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</si>
  <si>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</si>
  <si>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</si>
  <si>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</si>
  <si>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</si>
  <si>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</si>
  <si>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</si>
  <si>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</si>
  <si>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</si>
  <si>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</si>
  <si>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</si>
  <si>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</si>
  <si>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</si>
  <si>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</si>
  <si>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</si>
  <si>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</si>
  <si>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</si>
  <si>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</si>
  <si>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</si>
  <si>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</si>
  <si>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</si>
  <si>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</si>
  <si>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</si>
  <si>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</si>
  <si>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</si>
  <si>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</si>
  <si>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</si>
  <si>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</si>
  <si>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</si>
  <si>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</si>
  <si>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</si>
  <si>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</si>
  <si>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</si>
  <si>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</si>
  <si>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</si>
  <si>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</si>
  <si>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</si>
  <si>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</si>
  <si>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</si>
  <si>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</si>
  <si>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</si>
  <si>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</si>
  <si>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</si>
  <si>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</si>
  <si>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</si>
  <si>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</si>
  <si>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</si>
  <si>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</si>
  <si>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</si>
  <si>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</si>
  <si>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</si>
  <si>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</si>
  <si>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</si>
  <si>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</si>
  <si>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</si>
  <si>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</si>
  <si>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</si>
  <si>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</si>
  <si>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</si>
  <si>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</si>
  <si>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</si>
  <si>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</si>
  <si>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</si>
  <si>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</si>
  <si>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</si>
  <si>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</si>
  <si>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</si>
  <si>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</si>
  <si>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</si>
  <si>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</si>
  <si>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</si>
  <si>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</si>
  <si>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</si>
  <si>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</si>
  <si>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</si>
  <si>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</si>
  <si>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</si>
  <si>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</si>
  <si>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</si>
  <si>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</si>
  <si>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</si>
  <si>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</si>
  <si>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</si>
  <si>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</si>
  <si>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</si>
  <si>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</si>
  <si>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</si>
  <si>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</si>
  <si>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</si>
  <si>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</si>
  <si>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</si>
  <si>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</si>
  <si>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</si>
  <si>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</si>
  <si>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</si>
  <si>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</si>
  <si>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</si>
  <si>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</si>
  <si>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</si>
  <si>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</si>
  <si>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</si>
  <si>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</si>
  <si>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</si>
  <si>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</si>
  <si>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</si>
  <si>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</si>
  <si>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</si>
  <si>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</si>
  <si>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</si>
  <si>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</si>
  <si>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</si>
  <si>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</si>
  <si>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</si>
  <si>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</si>
  <si>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</si>
  <si>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</si>
  <si>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</si>
  <si>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</si>
  <si>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</si>
  <si>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</si>
  <si>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</si>
  <si>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</si>
  <si>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Rottweil – Villingen-Schwenningen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</si>
  <si>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</si>
  <si>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</si>
  <si>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</si>
  <si>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</si>
  <si>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</si>
  <si>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</si>
  <si>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</si>
  <si>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</si>
  <si>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</si>
  <si>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</si>
  <si>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</si>
  <si>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</si>
  <si>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</si>
  <si>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</si>
  <si>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</si>
  <si>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</si>
  <si>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</si>
  <si>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</si>
  <si>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</si>
  <si>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</si>
  <si>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</si>
  <si>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</si>
  <si>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</si>
  <si>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</si>
  <si>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</si>
  <si>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</si>
  <si>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</si>
  <si>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</si>
  <si>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</si>
  <si>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</si>
  <si>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</si>
  <si>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</si>
  <si>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</si>
  <si>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</si>
  <si>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</si>
  <si>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</si>
  <si>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</si>
  <si>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</si>
  <si>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</si>
  <si>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</si>
  <si>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</si>
  <si>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</si>
  <si>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</si>
  <si>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</si>
  <si>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</si>
  <si>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</si>
  <si>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Rottweil – Villingen-Schwenningen (687);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</si>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</sst>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{3969C116-11A0-4D2A-B107-459E687F04E9}</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595A-4D89-BCF3-22C58736A892}"/>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{9383880E-AB42-4CA0-8698-3C433B32575B}</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595A-4D89-BCF3-22C58736A89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{4C6648A7-A576-453E-A3F3-54D068BC7564}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95A-4D89-BCF3-22C58736A89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{CC5CF09E-AE75-44B9-B3D9-262F4B4FFF7C}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95A-4D89-BCF3-22C58736A89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-0.23269639854715701</c:v>
                </c:pt>
                <c:pt idx="1">
                  <c:v>0.77822269034374059</c:v>
                </c:pt>
                <c:pt idx="2">
                  <c:v>1.1186464311118853</c:v>
                </c:pt>
                <c:pt idx="3">
                  <c:v>1.0875687030768</c:v>
                </c:pt>
              </c:numCache>
            </c:numRef>
          </c:val>
          <c:extLst>
            <c:ext xmlns:c16="http://schemas.microsoft.com/office/drawing/2014/chart" uri="{C3380CC4-5D6E-409C-BE32-E72D297353CC}">
              <c16:uniqueId val="{00000004-595A-4D89-BCF3-22C58736A89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{EA74D388-6ACF-432A-9593-F428B424E357}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95A-4D89-BCF3-22C58736A89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{8E317F5D-1CC0-496F-BF4C-D87043C01B3E}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95A-4D89-BCF3-22C58736A89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{107B3FF9-4CB8-441C-93D5-47476725A390}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95A-4D89-BCF3-22C58736A89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{A9E63DBB-4284-4AC0-B8E4-3006D0F78773}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95A-4D89-BCF3-22C58736A89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95A-4D89-BCF3-22C58736A89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95A-4D89-BCF3-22C58736A89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{4C067EFD-C0FB-4071-80ED-4FC288FFFCC6}</c15:txfldGUID>
                      <c15:f>Daten_Diagramme!$E$6</c15:f>
                      <c15:dlblFieldTableCache>
                        <c:ptCount val="1"/>
                        <c:pt idx="0">
                          <c:v>-8.1</c:v>
                        </c:pt>
                      </c15:dlblFieldTableCache>
                    </c15:dlblFTEntry>
                  </c15:dlblFieldTable>
                  <c15:showDataLabelsRange val="0"/>
                </c:ext>
                <c:ext xmlns:c16="http://schemas.microsoft.com/office/drawing/2014/chart" uri="{C3380CC4-5D6E-409C-BE32-E72D297353CC}">
                  <c16:uniqueId val="{00000000-AB49-4379-8AC7-275D7970240F}"/>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{81E39AF4-BEA8-43FB-B392-DACC2C096E47}</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AB49-4379-8AC7-275D7970240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{50C6B6F0-04D3-442E-B515-8CE6A69DB070}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B49-4379-8AC7-275D7970240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{73E7324B-3D2A-4576-A6E6-AE1FFE143683}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B49-4379-8AC7-275D797024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-8.1263885460380152</c:v>
                </c:pt>
                <c:pt idx="1">
                  <c:v>-2.6975865719528453</c:v>
                </c:pt>
                <c:pt idx="2">
                  <c:v>-2.7637010795899166</c:v>
                </c:pt>
                <c:pt idx="3">
                  <c:v>-2.8655893304673015</c:v>
                </c:pt>
              </c:numCache>
            </c:numRef>
          </c:val>
          <c:extLst>
            <c:ext xmlns:c16="http://schemas.microsoft.com/office/drawing/2014/chart" uri="{C3380CC4-5D6E-409C-BE32-E72D297353CC}">
              <c16:uniqueId val="{00000004-AB49-4379-8AC7-275D7970240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{B2E4A353-7A76-410C-A7A5-69C9133E002A}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B49-4379-8AC7-275D7970240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{B53C3D93-2FBB-4603-9444-E4F875A82318}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B49-4379-8AC7-275D7970240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{6534F32E-B1D1-4D3D-A2CA-3EF6609DF715}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B49-4379-8AC7-275D7970240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{E1BE15AF-08FA-482F-8F30-385E7D7BB083}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B49-4379-8AC7-275D797024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B49-4379-8AC7-275D7970240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B49-4379-8AC7-275D7970240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{5505F127-7C98-49A6-82C2-DAF57EF0E97C}</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1274-4710-9451-292EC0B6C854}"/>
                </c:ext>
              </c:extLst>
            </c:dLbl>
            <c:dLbl>
              <c:idx val="1"/>
              <c:tx>
                <c:strRef>
                  <c:f>Daten_Diagramme!$D$15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{6C47E789-C6EA-42BC-95C4-7B2EC7254A72}</c15:txfldGUID>
                      <c15:f>Daten_Diagramme!$D$15</c15:f>
                      <c15:dlblFieldTableCache>
                        <c:ptCount val="1"/>
                        <c:pt idx="0">
                          <c:v>2.5</c:v>
                        </c:pt>
                      </c15:dlblFieldTableCache>
                    </c15:dlblFTEntry>
                  </c15:dlblFieldTable>
                  <c15:showDataLabelsRange val="0"/>
                </c:ext>
                <c:ext xmlns:c16="http://schemas.microsoft.com/office/drawing/2014/chart" uri="{C3380CC4-5D6E-409C-BE32-E72D297353CC}">
                  <c16:uniqueId val="{00000001-1274-4710-9451-292EC0B6C854}"/>
                </c:ext>
              </c:extLst>
            </c:dLbl>
            <c:dLbl>
              <c:idx val="2"/>
              <c:tx>
                <c:strRef>
                  <c:f>Daten_Diagramme!$D$16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{3D09FEAD-7A5C-4AD7-B030-91FD76F83C11}</c15:txfldGUID>
                      <c15:f>Daten_Diagramme!$D$16</c15:f>
                      <c15:dlblFieldTableCache>
                        <c:ptCount val="1"/>
                        <c:pt idx="0">
                          <c:v>3.6</c:v>
                        </c:pt>
                      </c15:dlblFieldTableCache>
                    </c15:dlblFTEntry>
                  </c15:dlblFieldTable>
                  <c15:showDataLabelsRange val="0"/>
                </c:ext>
                <c:ext xmlns:c16="http://schemas.microsoft.com/office/drawing/2014/chart" uri="{C3380CC4-5D6E-409C-BE32-E72D297353CC}">
                  <c16:uniqueId val="{00000002-1274-4710-9451-292EC0B6C854}"/>
                </c:ext>
              </c:extLst>
            </c:dLbl>
            <c:dLbl>
              <c:idx val="3"/>
              <c:tx>
                <c:strRef>
                  <c:f>Daten_Diagramme!$D$17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{F077077A-43C0-42AA-8625-48422B225694}</c15:txfldGUID>
                      <c15:f>Daten_Diagramme!$D$17</c15:f>
                      <c15:dlblFieldTableCache>
                        <c:ptCount val="1"/>
                        <c:pt idx="0">
                          <c:v>-1.4</c:v>
                        </c:pt>
                      </c15:dlblFieldTableCache>
                    </c15:dlblFTEntry>
                  </c15:dlblFieldTable>
                  <c15:showDataLabelsRange val="0"/>
                </c:ext>
                <c:ext xmlns:c16="http://schemas.microsoft.com/office/drawing/2014/chart" uri="{C3380CC4-5D6E-409C-BE32-E72D297353CC}">
                  <c16:uniqueId val="{00000003-1274-4710-9451-292EC0B6C854}"/>
                </c:ext>
              </c:extLst>
            </c:dLbl>
            <c:dLbl>
              <c:idx val="4"/>
              <c:tx>
                <c:strRef>
                  <c:f>Daten_Diagramme!$D$18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{53A3280F-7EB4-411A-8FA3-697B43348017}</c15:txfldGUID>
                      <c15:f>Daten_Diagramme!$D$18</c15:f>
                      <c15:dlblFieldTableCache>
                        <c:ptCount val="1"/>
                        <c:pt idx="0">
                          <c:v>-1.1</c:v>
                        </c:pt>
                      </c15:dlblFieldTableCache>
                    </c15:dlblFTEntry>
                  </c15:dlblFieldTable>
                  <c15:showDataLabelsRange val="0"/>
                </c:ext>
                <c:ext xmlns:c16="http://schemas.microsoft.com/office/drawing/2014/chart" uri="{C3380CC4-5D6E-409C-BE32-E72D297353CC}">
                  <c16:uniqueId val="{00000004-1274-4710-9451-292EC0B6C854}"/>
                </c:ext>
              </c:extLst>
            </c:dLbl>
            <c:dLbl>
              <c:idx val="5"/>
              <c:tx>
                <c:strRef>
                  <c:f>Daten_Diagramme!$D$19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{0E99A54F-3F3E-4157-B1B3-830AF04CC0AB}</c15:txfldGUID>
                      <c15:f>Daten_Diagramme!$D$19</c15:f>
                      <c15:dlblFieldTableCache>
                        <c:ptCount val="1"/>
                        <c:pt idx="0">
                          <c:v>-1.3</c:v>
                        </c:pt>
                      </c15:dlblFieldTableCache>
                    </c15:dlblFTEntry>
                  </c15:dlblFieldTable>
                  <c15:showDataLabelsRange val="0"/>
                </c:ext>
                <c:ext xmlns:c16="http://schemas.microsoft.com/office/drawing/2014/chart" uri="{C3380CC4-5D6E-409C-BE32-E72D297353CC}">
                  <c16:uniqueId val="{00000005-1274-4710-9451-292EC0B6C854}"/>
                </c:ext>
              </c:extLst>
            </c:dLbl>
            <c:dLbl>
              <c:idx val="6"/>
              <c:tx>
                <c:strRef>
                  <c:f>Daten_Diagramme!$D$20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{A6904FC6-A9A6-41FD-AFD9-3BE75E97A7F6}</c15:txfldGUID>
                      <c15:f>Daten_Diagramme!$D$20</c15:f>
                      <c15:dlblFieldTableCache>
                        <c:ptCount val="1"/>
                        <c:pt idx="0">
                          <c:v>-2.8</c:v>
                        </c:pt>
                      </c15:dlblFieldTableCache>
                    </c15:dlblFTEntry>
                  </c15:dlblFieldTable>
                  <c15:showDataLabelsRange val="0"/>
                </c:ext>
                <c:ext xmlns:c16="http://schemas.microsoft.com/office/drawing/2014/chart" uri="{C3380CC4-5D6E-409C-BE32-E72D297353CC}">
                  <c16:uniqueId val="{00000006-1274-4710-9451-292EC0B6C854}"/>
                </c:ext>
              </c:extLst>
            </c:dLbl>
            <c:dLbl>
              <c:idx val="7"/>
              <c:tx>
                <c:strRef>
                  <c:f>Daten_Diagramme!$D$21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{529FE8C5-AB45-41AA-869F-7B06120B8EE4}</c15:txfldGUID>
                      <c15:f>Daten_Diagramme!$D$21</c15:f>
                      <c15:dlblFieldTableCache>
                        <c:ptCount val="1"/>
                        <c:pt idx="0">
                          <c:v>2.6</c:v>
                        </c:pt>
                      </c15:dlblFieldTableCache>
                    </c15:dlblFTEntry>
                  </c15:dlblFieldTable>
                  <c15:showDataLabelsRange val="0"/>
                </c:ext>
                <c:ext xmlns:c16="http://schemas.microsoft.com/office/drawing/2014/chart" uri="{C3380CC4-5D6E-409C-BE32-E72D297353CC}">
                  <c16:uniqueId val="{00000007-1274-4710-9451-292EC0B6C854}"/>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{FEDB32D5-6BA1-488D-8CDD-16E72DE96665}</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1274-4710-9451-292EC0B6C854}"/>
                </c:ext>
              </c:extLst>
            </c:dLbl>
            <c:dLbl>
              <c:idx val="9"/>
              <c:tx>
                <c:strRef>
                  <c:f>Daten_Diagramme!$D$23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{05A6102B-CDD4-49D2-8009-408969DD49E2}</c15:txfldGUID>
                      <c15:f>Daten_Diagramme!$D$23</c15:f>
                      <c15:dlblFieldTableCache>
                        <c:ptCount val="1"/>
                        <c:pt idx="0">
                          <c:v>2.5</c:v>
                        </c:pt>
                      </c15:dlblFieldTableCache>
                    </c15:dlblFTEntry>
                  </c15:dlblFieldTable>
                  <c15:showDataLabelsRange val="0"/>
                </c:ext>
                <c:ext xmlns:c16="http://schemas.microsoft.com/office/drawing/2014/chart" uri="{C3380CC4-5D6E-409C-BE32-E72D297353CC}">
                  <c16:uniqueId val="{00000009-1274-4710-9451-292EC0B6C854}"/>
                </c:ext>
              </c:extLst>
            </c:dLbl>
            <c:dLbl>
              <c:idx val="10"/>
              <c:tx>
                <c:strRef>
                  <c:f>Daten_Diagramme!$D$24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{13E9A196-5C00-4795-A1DF-3B84F5A8BD1C}</c15:txfldGUID>
                      <c15:f>Daten_Diagramme!$D$24</c15:f>
                      <c15:dlblFieldTableCache>
                        <c:ptCount val="1"/>
                        <c:pt idx="0">
                          <c:v>-0.7</c:v>
                        </c:pt>
                      </c15:dlblFieldTableCache>
                    </c15:dlblFTEntry>
                  </c15:dlblFieldTable>
                  <c15:showDataLabelsRange val="0"/>
                </c:ext>
                <c:ext xmlns:c16="http://schemas.microsoft.com/office/drawing/2014/chart" uri="{C3380CC4-5D6E-409C-BE32-E72D297353CC}">
                  <c16:uniqueId val="{0000000A-1274-4710-9451-292EC0B6C854}"/>
                </c:ext>
              </c:extLst>
            </c:dLbl>
            <c:dLbl>
              <c:idx val="11"/>
              <c:tx>
                <c:strRef>
                  <c:f>Daten_Diagramme!$D$25</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{63EE5053-B9F1-42A1-B5F4-1C0B27D6A1B5}</c15:txfldGUID>
                      <c15:f>Daten_Diagramme!$D$25</c15:f>
                      <c15:dlblFieldTableCache>
                        <c:ptCount val="1"/>
                        <c:pt idx="0">
                          <c:v>5.9</c:v>
                        </c:pt>
                      </c15:dlblFieldTableCache>
                    </c15:dlblFTEntry>
                  </c15:dlblFieldTable>
                  <c15:showDataLabelsRange val="0"/>
                </c:ext>
                <c:ext xmlns:c16="http://schemas.microsoft.com/office/drawing/2014/chart" uri="{C3380CC4-5D6E-409C-BE32-E72D297353CC}">
                  <c16:uniqueId val="{0000000B-1274-4710-9451-292EC0B6C854}"/>
                </c:ext>
              </c:extLst>
            </c:dLbl>
            <c:dLbl>
              <c:idx val="12"/>
              <c:tx>
                <c:strRef>
                  <c:f>Daten_Diagramme!$D$26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{25FF4FEE-4E94-4B7E-99A7-1BEF7E75F593}</c15:txfldGUID>
                      <c15:f>Daten_Diagramme!$D$26</c15:f>
                      <c15:dlblFieldTableCache>
                        <c:ptCount val="1"/>
                        <c:pt idx="0">
                          <c:v>0.0</c:v>
                        </c:pt>
                      </c15:dlblFieldTableCache>
                    </c15:dlblFTEntry>
                  </c15:dlblFieldTable>
                  <c15:showDataLabelsRange val="0"/>
                </c:ext>
                <c:ext xmlns:c16="http://schemas.microsoft.com/office/drawing/2014/chart" uri="{C3380CC4-5D6E-409C-BE32-E72D297353CC}">
                  <c16:uniqueId val="{0000000C-1274-4710-9451-292EC0B6C854}"/>
                </c:ext>
              </c:extLst>
            </c:dLbl>
            <c:dLbl>
              <c:idx val="13"/>
              <c:tx>
                <c:strRef>
                  <c:f>Daten_Diagramme!$D$27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{6130D440-EFE9-4B6F-A146-4FF78D5740D5}</c15:txfldGUID>
                      <c15:f>Daten_Diagramme!$D$27</c15:f>
                      <c15:dlblFieldTableCache>
                        <c:ptCount val="1"/>
                        <c:pt idx="0">
                          <c:v>-4.9</c:v>
                        </c:pt>
                      </c15:dlblFieldTableCache>
                    </c15:dlblFTEntry>
                  </c15:dlblFieldTable>
                  <c15:showDataLabelsRange val="0"/>
                </c:ext>
                <c:ext xmlns:c16="http://schemas.microsoft.com/office/drawing/2014/chart" uri="{C3380CC4-5D6E-409C-BE32-E72D297353CC}">
                  <c16:uniqueId val="{0000000D-1274-4710-9451-292EC0B6C854}"/>
                </c:ext>
              </c:extLst>
            </c:dLbl>
            <c:dLbl>
              <c:idx val="14"/>
              <c:tx>
                <c:strRef>
                  <c:f>Daten_Diagramme!$D$28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{3314321C-0A09-4CAB-8A82-9B1E3A871F07}</c15:txfldGUID>
                      <c15:f>Daten_Diagramme!$D$28</c15:f>
                      <c15:dlblFieldTableCache>
                        <c:ptCount val="1"/>
                        <c:pt idx="0">
                          <c:v>4.4</c:v>
                        </c:pt>
                      </c15:dlblFieldTableCache>
                    </c15:dlblFTEntry>
                  </c15:dlblFieldTable>
                  <c15:showDataLabelsRange val="0"/>
                </c:ext>
                <c:ext xmlns:c16="http://schemas.microsoft.com/office/drawing/2014/chart" uri="{C3380CC4-5D6E-409C-BE32-E72D297353CC}">
                  <c16:uniqueId val="{0000000E-1274-4710-9451-292EC0B6C854}"/>
                </c:ext>
              </c:extLst>
            </c:dLbl>
            <c:dLbl>
              <c:idx val="15"/>
              <c:tx>
                <c:strRef>
                  <c:f>Daten_Diagramme!$D$29</c:f>
                  <c:strCache>
                    <c:ptCount val="1"/>
                    <c:pt idx="0">
                      <c:v>-17.5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{E7B2D1F5-0D17-4EE1-9868-B304CEF9F5CB}</c15:txfldGUID>
                      <c15:f>Daten_Diagramme!$D$29</c15:f>
                      <c15:dlblFieldTableCache>
                        <c:ptCount val="1"/>
                        <c:pt idx="0">
                          <c:v>-17.5</c:v>
                        </c:pt>
                      </c15:dlblFieldTableCache>
                    </c15:dlblFTEntry>
                  </c15:dlblFieldTable>
                  <c15:showDataLabelsRange val="0"/>
                </c:ext>
                <c:ext xmlns:c16="http://schemas.microsoft.com/office/drawing/2014/chart" uri="{C3380CC4-5D6E-409C-BE32-E72D297353CC}">
                  <c16:uniqueId val="{0000000F-1274-4710-9451-292EC0B6C854}"/>
                </c:ext>
              </c:extLst>
            </c:dLbl>
            <c:dLbl>
              <c:idx val="16"/>
              <c:tx>
                <c:strRef>
                  <c:f>Daten_Diagramme!$D$30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{9FE518D9-99F9-47E7-B809-7C1F130E430D}</c15:txfldGUID>
                      <c15:f>Daten_Diagramme!$D$30</c15:f>
                      <c15:dlblFieldTableCache>
                        <c:ptCount val="1"/>
                        <c:pt idx="0">
                          <c:v>1.1</c:v>
                        </c:pt>
                      </c15:dlblFieldTableCache>
                    </c15:dlblFTEntry>
                  </c15:dlblFieldTable>
                  <c15:showDataLabelsRange val="0"/>
                </c:ext>
                <c:ext xmlns:c16="http://schemas.microsoft.com/office/drawing/2014/chart" uri="{C3380CC4-5D6E-409C-BE32-E72D297353CC}">
                  <c16:uniqueId val="{00000010-1274-4710-9451-292EC0B6C854}"/>
                </c:ext>
              </c:extLst>
            </c:dLbl>
            <c:dLbl>
              <c:idx val="17"/>
              <c:tx>
                <c:strRef>
                  <c:f>Daten_Diagramme!$D$31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{C5F2668C-5CCD-4752-9B00-A4B2B5ABA8E2}</c15:txfldGUID>
                      <c15:f>Daten_Diagramme!$D$31</c15:f>
                      <c15:dlblFieldTableCache>
                        <c:ptCount val="1"/>
                        <c:pt idx="0">
                          <c:v>4.5</c:v>
                        </c:pt>
                      </c15:dlblFieldTableCache>
                    </c15:dlblFTEntry>
                  </c15:dlblFieldTable>
                  <c15:showDataLabelsRange val="0"/>
                </c:ext>
                <c:ext xmlns:c16="http://schemas.microsoft.com/office/drawing/2014/chart" uri="{C3380CC4-5D6E-409C-BE32-E72D297353CC}">
                  <c16:uniqueId val="{00000011-1274-4710-9451-292EC0B6C854}"/>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{F96361B6-92CD-4E0D-8936-572E81188D81}</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1274-4710-9451-292EC0B6C854}"/>
                </c:ext>
              </c:extLst>
            </c:dLbl>
            <c:dLbl>
              <c:idx val="19"/>
              <c:tx>
                <c:strRef>
                  <c:f>Daten_Diagramme!$D$33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{57C6A27C-AA26-40F4-9E94-F392BAD2621E}</c15:txfldGUID>
                      <c15:f>Daten_Diagramme!$D$33</c15:f>
                      <c15:dlblFieldTableCache>
                        <c:ptCount val="1"/>
                        <c:pt idx="0">
                          <c:v>1.9</c:v>
                        </c:pt>
                      </c15:dlblFieldTableCache>
                    </c15:dlblFTEntry>
                  </c15:dlblFieldTable>
                  <c15:showDataLabelsRange val="0"/>
                </c:ext>
                <c:ext xmlns:c16="http://schemas.microsoft.com/office/drawing/2014/chart" uri="{C3380CC4-5D6E-409C-BE32-E72D297353CC}">
                  <c16:uniqueId val="{00000013-1274-4710-9451-292EC0B6C854}"/>
                </c:ext>
              </c:extLst>
            </c:dLbl>
            <c:dLbl>
              <c:idx val="20"/>
              <c:tx>
                <c:strRef>
                  <c:f>Daten_Diagramme!$D$34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{D467D15E-4E98-4F1B-91A1-C7F53D8B103E}</c15:txfldGUID>
                      <c15:f>Daten_Diagramme!$D$34</c15:f>
                      <c15:dlblFieldTableCache>
                        <c:ptCount val="1"/>
                        <c:pt idx="0">
                          <c:v>-0.2</c:v>
                        </c:pt>
                      </c15:dlblFieldTableCache>
                    </c15:dlblFTEntry>
                  </c15:dlblFieldTable>
                  <c15:showDataLabelsRange val="0"/>
                </c:ext>
                <c:ext xmlns:c16="http://schemas.microsoft.com/office/drawing/2014/chart" uri="{C3380CC4-5D6E-409C-BE32-E72D297353CC}">
                  <c16:uniqueId val="{00000014-1274-4710-9451-292EC0B6C854}"/>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{94C313B5-73C1-43F2-BB03-56F8E1FBCEEC}</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1274-4710-9451-292EC0B6C85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{4ED06203-8D57-49A6-AA40-AA1D239918EC}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274-4710-9451-292EC0B6C854}"/>
                </c:ext>
              </c:extLst>
            </c:dLbl>
            <c:dLbl>
              <c:idx val="23"/>
              <c:tx>
                <c:strRef>
                  <c:f>Daten_Diagramme!$D$37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{A425E2A3-3ED8-4DD3-AD57-FF5AB5269004}</c15:txfldGUID>
                      <c15:f>Daten_Diagramme!$D$37</c15:f>
                      <c15:dlblFieldTableCache>
                        <c:ptCount val="1"/>
                        <c:pt idx="0">
                          <c:v>2.5</c:v>
                        </c:pt>
                      </c15:dlblFieldTableCache>
                    </c15:dlblFTEntry>
                  </c15:dlblFieldTable>
                  <c15:showDataLabelsRange val="0"/>
                </c:ext>
                <c:ext xmlns:c16="http://schemas.microsoft.com/office/drawing/2014/chart" uri="{C3380CC4-5D6E-409C-BE32-E72D297353CC}">
                  <c16:uniqueId val="{00000017-1274-4710-9451-292EC0B6C854}"/>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{3B9CF15E-BD0A-47F6-854B-E5BFB864D468}</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1274-4710-9451-292EC0B6C854}"/>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{AFE3001B-07A7-4F3B-A439-D481C2A41F93}</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1274-4710-9451-292EC0B6C85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{79657930-E005-4F33-8659-163C4D8DCE01}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274-4710-9451-292EC0B6C85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{0064F291-4285-49C7-B9FC-45ED3C03EE49}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274-4710-9451-292EC0B6C85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{210B729C-67E9-4CA6-AA96-D7F1BCE644D9}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274-4710-9451-292EC0B6C85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{A1F3A13E-550A-4445-8407-9A44F0696DA1}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274-4710-9451-292EC0B6C85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{DB19C8B6-0870-4C6D-AD6D-F4AD13789D6C}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274-4710-9451-292EC0B6C854}"/>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{028B6A79-60E4-44EC-9AE6-498B1378410D}</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1274-4710-9451-292EC0B6C8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-0.23269639854715701</c:v>
                </c:pt>
                <c:pt idx="1">
                  <c:v>2.5263157894736841</c:v>
                </c:pt>
                <c:pt idx="2">
                  <c:v>3.58945597307908</c:v>
                </c:pt>
                <c:pt idx="3">
                  <c:v>-1.4427662957074723</c:v>
                </c:pt>
                <c:pt idx="4">
                  <c:v>-1.1122881355932204</c:v>
                </c:pt>
                <c:pt idx="5">
                  <c:v>-1.33953702108105</c:v>
                </c:pt>
                <c:pt idx="6">
                  <c:v>-2.8117513554406757</c:v>
                </c:pt>
                <c:pt idx="7">
                  <c:v>2.5953634432437425</c:v>
                </c:pt>
                <c:pt idx="8">
                  <c:v>1.640611578766535</c:v>
                </c:pt>
                <c:pt idx="9">
                  <c:v>2.4782235308551099</c:v>
                </c:pt>
                <c:pt idx="10">
                  <c:v>-0.67883895131086147</c:v>
                </c:pt>
                <c:pt idx="11">
                  <c:v>5.9351276742581094</c:v>
                </c:pt>
                <c:pt idx="12">
                  <c:v>2.7270248159258249E-2</c:v>
                </c:pt>
                <c:pt idx="13">
                  <c:v>-4.8646528050215769</c:v>
                </c:pt>
                <c:pt idx="14">
                  <c:v>4.4473684210526319</c:v>
                </c:pt>
                <c:pt idx="15">
                  <c:v>-17.472030468935969</c:v>
                </c:pt>
                <c:pt idx="16">
                  <c:v>1.1251758087201125</c:v>
                </c:pt>
                <c:pt idx="17">
                  <c:v>4.4713831478537358</c:v>
                </c:pt>
                <c:pt idx="18">
                  <c:v>2.1667662881052001</c:v>
                </c:pt>
                <c:pt idx="19">
                  <c:v>1.8552278820375334</c:v>
                </c:pt>
                <c:pt idx="20">
                  <c:v>-0.19845644983461963</c:v>
                </c:pt>
                <c:pt idx="21">
                  <c:v>0</c:v>
                </c:pt>
                <c:pt idx="23">
                  <c:v>2.5263157894736841</c:v>
                </c:pt>
                <c:pt idx="24">
                  <c:v>-0.97748344370860929</c:v>
                </c:pt>
                <c:pt idx="25">
                  <c:v>0.58874492970503678</c:v>
                </c:pt>
              </c:numCache>
            </c:numRef>
          </c:val>
          <c:extLst>
            <c:ext xmlns:c16="http://schemas.microsoft.com/office/drawing/2014/chart" uri="{C3380CC4-5D6E-409C-BE32-E72D297353CC}">
              <c16:uniqueId val="{00000020-1274-4710-9451-292EC0B6C85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{BE564A2B-6023-41B4-8B37-F699DF22AF9D}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274-4710-9451-292EC0B6C85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{89398CD6-9F4D-47A4-9720-2A69CEF0AF1F}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274-4710-9451-292EC0B6C85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{030945EC-A0D2-410D-869E-7A2EF0B20556}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274-4710-9451-292EC0B6C85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{36313C8F-1F88-4969-BAD4-035967788DE3}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274-4710-9451-292EC0B6C85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{416AFC8F-6BE9-4C11-A650-C6B646E21D87}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274-4710-9451-292EC0B6C85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{53F32620-4535-4D94-BA47-F201B35A764E}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274-4710-9451-292EC0B6C85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{7CF95C9A-FF43-43B4-B1D1-E4C22820C302}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274-4710-9451-292EC0B6C85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{3AC49B07-C9B8-4FAA-A5D3-8388A7459B5D}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274-4710-9451-292EC0B6C85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{78E1E529-77C3-4D67-9CD3-F175C0592A3F}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274-4710-9451-292EC0B6C85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{808E3FC4-D209-4329-B28F-E8E464BE8F65}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274-4710-9451-292EC0B6C85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{D6BEEE27-4C71-4F06-9EB4-52D8453E044C}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274-4710-9451-292EC0B6C85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{12EB2B9E-DC8B-419A-B98C-76CDFFB5C105}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274-4710-9451-292EC0B6C85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{AB2CCECD-32EE-4C35-A17B-F7423A13E5CB}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274-4710-9451-292EC0B6C85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{2BBA2E0E-D378-4C6B-B1C4-482660994BD6}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274-4710-9451-292EC0B6C85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{B620DF01-44E2-4F96-9669-8DE36960B83E}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274-4710-9451-292EC0B6C85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{DEF8528C-ED8D-4822-92A6-B4BE3BFA6021}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274-4710-9451-292EC0B6C85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{8A81734A-A266-43AE-A6D6-2EC77E747E64}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274-4710-9451-292EC0B6C85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{8031BFC2-0B1C-4757-B319-3AF1343DCDB0}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274-4710-9451-292EC0B6C85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{515FAB42-8326-4234-9D93-904F6A85D91E}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274-4710-9451-292EC0B6C85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{8045B6C9-B41F-4197-A7CD-F716A99661CD}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274-4710-9451-292EC0B6C85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{61893D2F-C916-47D4-B3AE-B0EC17A8E97D}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274-4710-9451-292EC0B6C85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{97C4BE02-74F0-446F-B082-464E1D67CC45}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274-4710-9451-292EC0B6C85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{EEE04DA9-3518-4CA6-BA9B-7BD9A45BE19C}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274-4710-9451-292EC0B6C85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{81BCF764-0EDB-459A-BBC4-BAE9CD14C395}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274-4710-9451-292EC0B6C85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{3CE2E83C-5504-43A0-802E-40200F077421}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274-4710-9451-292EC0B6C85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{8711D813-7A2D-4DCF-AB9B-5F347F674342}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274-4710-9451-292EC0B6C85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{02617A4F-B2DD-49EA-B00A-DE82D9816D49}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274-4710-9451-292EC0B6C85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{EE736C16-4C33-4BCB-BE43-21F42CEC8B9F}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274-4710-9451-292EC0B6C85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{C3499C06-CEFE-448A-B1B9-3A0121B9D45D}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274-4710-9451-292EC0B6C85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{C2676489-3847-40A0-BC51-C07BE68BA8EE}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274-4710-9451-292EC0B6C85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{96529804-4F16-4F99-997B-EA8AA522196F}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274-4710-9451-292EC0B6C85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{7B57B56A-A835-4969-9FCC-C039FCFF7BD5}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274-4710-9451-292EC0B6C8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274-4710-9451-292EC0B6C85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274-4710-9451-292EC0B6C85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{9C059334-DD86-411F-98BC-F3F07C12FB71}</c15:txfldGUID>
                      <c15:f>Daten_Diagramme!$E$14</c15:f>
                      <c15:dlblFieldTableCache>
                        <c:ptCount val="1"/>
                        <c:pt idx="0">
                          <c:v>-8.1</c:v>
                        </c:pt>
                      </c15:dlblFieldTableCache>
                    </c15:dlblFTEntry>
                  </c15:dlblFieldTable>
                  <c15:showDataLabelsRange val="0"/>
                </c:ext>
                <c:ext xmlns:c16="http://schemas.microsoft.com/office/drawing/2014/chart" uri="{C3380CC4-5D6E-409C-BE32-E72D297353CC}">
                  <c16:uniqueId val="{00000000-4D79-49B0-A03B-148EF35B0375}"/>
                </c:ext>
              </c:extLst>
            </c:dLbl>
            <c:dLbl>
              <c:idx val="1"/>
              <c:tx>
                <c:strRef>
                  <c:f>Daten_Diagramme!$E$15</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{F2E425BF-C997-4090-9BEB-F3DC2F5B7789}</c15:txfldGUID>
                      <c15:f>Daten_Diagramme!$E$15</c15:f>
                      <c15:dlblFieldTableCache>
                        <c:ptCount val="1"/>
                        <c:pt idx="0">
                          <c:v>11.4</c:v>
                        </c:pt>
                      </c15:dlblFieldTableCache>
                    </c15:dlblFTEntry>
                  </c15:dlblFieldTable>
                  <c15:showDataLabelsRange val="0"/>
                </c:ext>
                <c:ext xmlns:c16="http://schemas.microsoft.com/office/drawing/2014/chart" uri="{C3380CC4-5D6E-409C-BE32-E72D297353CC}">
                  <c16:uniqueId val="{00000001-4D79-49B0-A03B-148EF35B0375}"/>
                </c:ext>
              </c:extLst>
            </c:dLbl>
            <c:dLbl>
              <c:idx val="2"/>
              <c:tx>
                <c:strRef>
                  <c:f>Daten_Diagramme!$E$16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{422844FF-3613-4A49-97E2-0D9142E73C89}</c15:txfldGUID>
                      <c15:f>Daten_Diagramme!$E$16</c15:f>
                      <c15:dlblFieldTableCache>
                        <c:ptCount val="1"/>
                        <c:pt idx="0">
                          <c:v>-3.6</c:v>
                        </c:pt>
                      </c15:dlblFieldTableCache>
                    </c15:dlblFTEntry>
                  </c15:dlblFieldTable>
                  <c15:showDataLabelsRange val="0"/>
                </c:ext>
                <c:ext xmlns:c16="http://schemas.microsoft.com/office/drawing/2014/chart" uri="{C3380CC4-5D6E-409C-BE32-E72D297353CC}">
                  <c16:uniqueId val="{00000002-4D79-49B0-A03B-148EF35B0375}"/>
                </c:ext>
              </c:extLst>
            </c:dLbl>
            <c:dLbl>
              <c:idx val="3"/>
              <c:tx>
                <c:strRef>
                  <c:f>Daten_Diagramme!$E$17</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{9FDB65FB-DABC-4C39-BBEB-0A2719C178F7}</c15:txfldGUID>
                      <c15:f>Daten_Diagramme!$E$17</c15:f>
                      <c15:dlblFieldTableCache>
                        <c:ptCount val="1"/>
                        <c:pt idx="0">
                          <c:v>-9.2</c:v>
                        </c:pt>
                      </c15:dlblFieldTableCache>
                    </c15:dlblFTEntry>
                  </c15:dlblFieldTable>
                  <c15:showDataLabelsRange val="0"/>
                </c:ext>
                <c:ext xmlns:c16="http://schemas.microsoft.com/office/drawing/2014/chart" uri="{C3380CC4-5D6E-409C-BE32-E72D297353CC}">
                  <c16:uniqueId val="{00000003-4D79-49B0-A03B-148EF35B0375}"/>
                </c:ext>
              </c:extLst>
            </c:dLbl>
            <c:dLbl>
              <c:idx val="4"/>
              <c:tx>
                <c:strRef>
                  <c:f>Daten_Diagramme!$E$18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{D702A4EA-2CBA-470C-B736-04D1608E6744}</c15:txfldGUID>
                      <c15:f>Daten_Diagramme!$E$18</c15:f>
                      <c15:dlblFieldTableCache>
                        <c:ptCount val="1"/>
                        <c:pt idx="0">
                          <c:v>-0.8</c:v>
                        </c:pt>
                      </c15:dlblFieldTableCache>
                    </c15:dlblFTEntry>
                  </c15:dlblFieldTable>
                  <c15:showDataLabelsRange val="0"/>
                </c:ext>
                <c:ext xmlns:c16="http://schemas.microsoft.com/office/drawing/2014/chart" uri="{C3380CC4-5D6E-409C-BE32-E72D297353CC}">
                  <c16:uniqueId val="{00000004-4D79-49B0-A03B-148EF35B0375}"/>
                </c:ext>
              </c:extLst>
            </c:dLbl>
            <c:dLbl>
              <c:idx val="5"/>
              <c:tx>
                <c:strRef>
                  <c:f>Daten_Diagramme!$E$19</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{55547AD9-D231-49A5-BD3B-36230D550463}</c15:txfldGUID>
                      <c15:f>Daten_Diagramme!$E$19</c15:f>
                      <c15:dlblFieldTableCache>
                        <c:ptCount val="1"/>
                        <c:pt idx="0">
                          <c:v>-10.8</c:v>
                        </c:pt>
                      </c15:dlblFieldTableCache>
                    </c15:dlblFTEntry>
                  </c15:dlblFieldTable>
                  <c15:showDataLabelsRange val="0"/>
                </c:ext>
                <c:ext xmlns:c16="http://schemas.microsoft.com/office/drawing/2014/chart" uri="{C3380CC4-5D6E-409C-BE32-E72D297353CC}">
                  <c16:uniqueId val="{00000005-4D79-49B0-A03B-148EF35B0375}"/>
                </c:ext>
              </c:extLst>
            </c:dLbl>
            <c:dLbl>
              <c:idx val="6"/>
              <c:tx>
                <c:strRef>
                  <c:f>Daten_Diagramme!$E$20</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{00295C15-6E14-45C8-917B-76D5ED8E73AD}</c15:txfldGUID>
                      <c15:f>Daten_Diagramme!$E$20</c15:f>
                      <c15:dlblFieldTableCache>
                        <c:ptCount val="1"/>
                        <c:pt idx="0">
                          <c:v>-11.7</c:v>
                        </c:pt>
                      </c15:dlblFieldTableCache>
                    </c15:dlblFTEntry>
                  </c15:dlblFieldTable>
                  <c15:showDataLabelsRange val="0"/>
                </c:ext>
                <c:ext xmlns:c16="http://schemas.microsoft.com/office/drawing/2014/chart" uri="{C3380CC4-5D6E-409C-BE32-E72D297353CC}">
                  <c16:uniqueId val="{00000006-4D79-49B0-A03B-148EF35B0375}"/>
                </c:ext>
              </c:extLst>
            </c:dLbl>
            <c:dLbl>
              <c:idx val="7"/>
              <c:tx>
                <c:strRef>
                  <c:f>Daten_Diagramme!$E$21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{6FF853E0-1B42-4B69-AEC9-9B0FA9B26BFA}</c15:txfldGUID>
                      <c15:f>Daten_Diagramme!$E$21</c15:f>
                      <c15:dlblFieldTableCache>
                        <c:ptCount val="1"/>
                        <c:pt idx="0">
                          <c:v>3.0</c:v>
                        </c:pt>
                      </c15:dlblFieldTableCache>
                    </c15:dlblFTEntry>
                  </c15:dlblFieldTable>
                  <c15:showDataLabelsRange val="0"/>
                </c:ext>
                <c:ext xmlns:c16="http://schemas.microsoft.com/office/drawing/2014/chart" uri="{C3380CC4-5D6E-409C-BE32-E72D297353CC}">
                  <c16:uniqueId val="{00000007-4D79-49B0-A03B-148EF35B0375}"/>
                </c:ext>
              </c:extLst>
            </c:dLbl>
            <c:dLbl>
              <c:idx val="8"/>
              <c:tx>
                <c:strRef>
                  <c:f>Daten_Diagramme!$E$22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{45C4D96C-3A65-42D6-8915-9605AD222458}</c15:txfldGUID>
                      <c15:f>Daten_Diagramme!$E$22</c15:f>
                      <c15:dlblFieldTableCache>
                        <c:ptCount val="1"/>
                        <c:pt idx="0">
                          <c:v>1.5</c:v>
                        </c:pt>
                      </c15:dlblFieldTableCache>
                    </c15:dlblFTEntry>
                  </c15:dlblFieldTable>
                  <c15:showDataLabelsRange val="0"/>
                </c:ext>
                <c:ext xmlns:c16="http://schemas.microsoft.com/office/drawing/2014/chart" uri="{C3380CC4-5D6E-409C-BE32-E72D297353CC}">
                  <c16:uniqueId val="{00000008-4D79-49B0-A03B-148EF35B0375}"/>
                </c:ext>
              </c:extLst>
            </c:dLbl>
            <c:dLbl>
              <c:idx val="9"/>
              <c:tx>
                <c:strRef>
                  <c:f>Daten_Diagramme!$E$23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{33C3D596-5C5B-40E4-BCB1-32645A140FD2}</c15:txfldGUID>
                      <c15:f>Daten_Diagramme!$E$23</c15:f>
                      <c15:dlblFieldTableCache>
                        <c:ptCount val="1"/>
                        <c:pt idx="0">
                          <c:v>-2.5</c:v>
                        </c:pt>
                      </c15:dlblFieldTableCache>
                    </c15:dlblFTEntry>
                  </c15:dlblFieldTable>
                  <c15:showDataLabelsRange val="0"/>
                </c:ext>
                <c:ext xmlns:c16="http://schemas.microsoft.com/office/drawing/2014/chart" uri="{C3380CC4-5D6E-409C-BE32-E72D297353CC}">
                  <c16:uniqueId val="{00000009-4D79-49B0-A03B-148EF35B0375}"/>
                </c:ext>
              </c:extLst>
            </c:dLbl>
            <c:dLbl>
              <c:idx val="10"/>
              <c:tx>
                <c:strRef>
                  <c:f>Daten_Diagramme!$E$24</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{4BC5304F-D727-4E22-8A19-DD55DA6A2B8F}</c15:txfldGUID>
                      <c15:f>Daten_Diagramme!$E$24</c15:f>
                      <c15:dlblFieldTableCache>
                        <c:ptCount val="1"/>
                        <c:pt idx="0">
                          <c:v>-7.1</c:v>
                        </c:pt>
                      </c15:dlblFieldTableCache>
                    </c15:dlblFTEntry>
                  </c15:dlblFieldTable>
                  <c15:showDataLabelsRange val="0"/>
                </c:ext>
                <c:ext xmlns:c16="http://schemas.microsoft.com/office/drawing/2014/chart" uri="{C3380CC4-5D6E-409C-BE32-E72D297353CC}">
                  <c16:uniqueId val="{0000000A-4D79-49B0-A03B-148EF35B0375}"/>
                </c:ext>
              </c:extLst>
            </c:dLbl>
            <c:dLbl>
              <c:idx val="11"/>
              <c:tx>
                <c:strRef>
                  <c:f>Daten_Diagramme!$E$25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{DD4C3C62-30A5-4648-B889-829932B56BA2}</c15:txfldGUID>
                      <c15:f>Daten_Diagramme!$E$25</c15:f>
                      <c15:dlblFieldTableCache>
                        <c:ptCount val="1"/>
                        <c:pt idx="0">
                          <c:v>-2.0</c:v>
                        </c:pt>
                      </c15:dlblFieldTableCache>
                    </c15:dlblFTEntry>
                  </c15:dlblFieldTable>
                  <c15:showDataLabelsRange val="0"/>
                </c:ext>
                <c:ext xmlns:c16="http://schemas.microsoft.com/office/drawing/2014/chart" uri="{C3380CC4-5D6E-409C-BE32-E72D297353CC}">
                  <c16:uniqueId val="{0000000B-4D79-49B0-A03B-148EF35B0375}"/>
                </c:ext>
              </c:extLst>
            </c:dLbl>
            <c:dLbl>
              <c:idx val="12"/>
              <c:tx>
                <c:strRef>
                  <c:f>Daten_Diagramme!$E$26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{2D21456F-44C7-44BC-9E65-EA73978BFD6B}</c15:txfldGUID>
                      <c15:f>Daten_Diagramme!$E$26</c15:f>
                      <c15:dlblFieldTableCache>
                        <c:ptCount val="1"/>
                        <c:pt idx="0">
                          <c:v>2.9</c:v>
                        </c:pt>
                      </c15:dlblFieldTableCache>
                    </c15:dlblFTEntry>
                  </c15:dlblFieldTable>
                  <c15:showDataLabelsRange val="0"/>
                </c:ext>
                <c:ext xmlns:c16="http://schemas.microsoft.com/office/drawing/2014/chart" uri="{C3380CC4-5D6E-409C-BE32-E72D297353CC}">
                  <c16:uniqueId val="{0000000C-4D79-49B0-A03B-148EF35B0375}"/>
                </c:ext>
              </c:extLst>
            </c:dLbl>
            <c:dLbl>
              <c:idx val="13"/>
              <c:tx>
                <c:strRef>
                  <c:f>Daten_Diagramme!$E$27</c:f>
                  <c:strCache>
                    <c:ptCount val="1"/>
                    <c:pt idx="0">
                      <c:v>-35.6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{C3156718-8780-4986-8F61-78838F18D8C4}</c15:txfldGUID>
                      <c15:f>Daten_Diagramme!$E$27</c15:f>
                      <c15:dlblFieldTableCache>
                        <c:ptCount val="1"/>
                        <c:pt idx="0">
                          <c:v>-35.6</c:v>
                        </c:pt>
                      </c15:dlblFieldTableCache>
                    </c15:dlblFTEntry>
                  </c15:dlblFieldTable>
                  <c15:showDataLabelsRange val="0"/>
                </c:ext>
                <c:ext xmlns:c16="http://schemas.microsoft.com/office/drawing/2014/chart" uri="{C3380CC4-5D6E-409C-BE32-E72D297353CC}">
                  <c16:uniqueId val="{0000000D-4D79-49B0-A03B-148EF35B0375}"/>
                </c:ext>
              </c:extLst>
            </c:dLbl>
            <c:dLbl>
              <c:idx val="14"/>
              <c:tx>
                <c:strRef>
                  <c:f>Daten_Diagramme!$E$28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{7575BEF5-061E-4B3D-A4DE-5EE77E524B05}</c15:txfldGUID>
                      <c15:f>Daten_Diagramme!$E$28</c15:f>
                      <c15:dlblFieldTableCache>
                        <c:ptCount val="1"/>
                        <c:pt idx="0">
                          <c:v>0.0</c:v>
                        </c:pt>
                      </c15:dlblFieldTableCache>
                    </c15:dlblFTEntry>
                  </c15:dlblFieldTable>
                  <c15:showDataLabelsRange val="0"/>
                </c:ext>
                <c:ext xmlns:c16="http://schemas.microsoft.com/office/drawing/2014/chart" uri="{C3380CC4-5D6E-409C-BE32-E72D297353CC}">
                  <c16:uniqueId val="{0000000E-4D79-49B0-A03B-148EF35B0375}"/>
                </c:ext>
              </c:extLst>
            </c:dLbl>
            <c:dLbl>
              <c:idx val="15"/>
              <c:tx>
                <c:strRef>
                  <c:f>Daten_Diagramme!$E$29</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{40AEEAAE-A715-4E14-BB1F-AF45296D6796}</c15:txfldGUID>
                      <c15:f>Daten_Diagramme!$E$29</c15:f>
                      <c15:dlblFieldTableCache>
                        <c:ptCount val="1"/>
                        <c:pt idx="0">
                          <c:v>7.5</c:v>
                        </c:pt>
                      </c15:dlblFieldTableCache>
                    </c15:dlblFTEntry>
                  </c15:dlblFieldTable>
                  <c15:showDataLabelsRange val="0"/>
                </c:ext>
                <c:ext xmlns:c16="http://schemas.microsoft.com/office/drawing/2014/chart" uri="{C3380CC4-5D6E-409C-BE32-E72D297353CC}">
                  <c16:uniqueId val="{0000000F-4D79-49B0-A03B-148EF35B0375}"/>
                </c:ext>
              </c:extLst>
            </c:dLbl>
            <c:dLbl>
              <c:idx val="16"/>
              <c:tx>
                <c:strRef>
                  <c:f>Daten_Diagramme!$E$30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{06CC29E7-472B-4658-80B5-2DA4A69ECA84}</c15:txfldGUID>
                      <c15:f>Daten_Diagramme!$E$30</c15:f>
                      <c15:dlblFieldTableCache>
                        <c:ptCount val="1"/>
                        <c:pt idx="0">
                          <c:v>0.1</c:v>
                        </c:pt>
                      </c15:dlblFieldTableCache>
                    </c15:dlblFTEntry>
                  </c15:dlblFieldTable>
                  <c15:showDataLabelsRange val="0"/>
                </c:ext>
                <c:ext xmlns:c16="http://schemas.microsoft.com/office/drawing/2014/chart" uri="{C3380CC4-5D6E-409C-BE32-E72D297353CC}">
                  <c16:uniqueId val="{00000010-4D79-49B0-A03B-148EF35B0375}"/>
                </c:ext>
              </c:extLst>
            </c:dLbl>
            <c:dLbl>
              <c:idx val="17"/>
              <c:tx>
                <c:strRef>
                  <c:f>Daten_Diagramme!$E$31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{8E11C8DF-68B6-4009-87B3-7A106A277B6A}</c15:txfldGUID>
                      <c15:f>Daten_Diagramme!$E$31</c15:f>
                      <c15:dlblFieldTableCache>
                        <c:ptCount val="1"/>
                        <c:pt idx="0">
                          <c:v>-1.4</c:v>
                        </c:pt>
                      </c15:dlblFieldTableCache>
                    </c15:dlblFTEntry>
                  </c15:dlblFieldTable>
                  <c15:showDataLabelsRange val="0"/>
                </c:ext>
                <c:ext xmlns:c16="http://schemas.microsoft.com/office/drawing/2014/chart" uri="{C3380CC4-5D6E-409C-BE32-E72D297353CC}">
                  <c16:uniqueId val="{00000011-4D79-49B0-A03B-148EF35B0375}"/>
                </c:ext>
              </c:extLst>
            </c:dLbl>
            <c:dLbl>
              <c:idx val="18"/>
              <c:tx>
                <c:strRef>
                  <c:f>Daten_Diagramme!$E$32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{87BD2084-9BF6-4FD6-B497-8744E8991736}</c15:txfldGUID>
                      <c15:f>Daten_Diagramme!$E$32</c15:f>
                      <c15:dlblFieldTableCache>
                        <c:ptCount val="1"/>
                        <c:pt idx="0">
                          <c:v>-0.6</c:v>
                        </c:pt>
                      </c15:dlblFieldTableCache>
                    </c15:dlblFTEntry>
                  </c15:dlblFieldTable>
                  <c15:showDataLabelsRange val="0"/>
                </c:ext>
                <c:ext xmlns:c16="http://schemas.microsoft.com/office/drawing/2014/chart" uri="{C3380CC4-5D6E-409C-BE32-E72D297353CC}">
                  <c16:uniqueId val="{00000012-4D79-49B0-A03B-148EF35B0375}"/>
                </c:ext>
              </c:extLst>
            </c:dLbl>
            <c:dLbl>
              <c:idx val="19"/>
              <c:tx>
                <c:strRef>
                  <c:f>Daten_Diagramme!$E$33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{529D34AE-6A48-4A39-A7CB-DE0F0C0B7978}</c15:txfldGUID>
                      <c15:f>Daten_Diagramme!$E$33</c15:f>
                      <c15:dlblFieldTableCache>
                        <c:ptCount val="1"/>
                        <c:pt idx="0">
                          <c:v>3.5</c:v>
                        </c:pt>
                      </c15:dlblFieldTableCache>
                    </c15:dlblFTEntry>
                  </c15:dlblFieldTable>
                  <c15:showDataLabelsRange val="0"/>
                </c:ext>
                <c:ext xmlns:c16="http://schemas.microsoft.com/office/drawing/2014/chart" uri="{C3380CC4-5D6E-409C-BE32-E72D297353CC}">
                  <c16:uniqueId val="{00000013-4D79-49B0-A03B-148EF35B0375}"/>
                </c:ext>
              </c:extLst>
            </c:dLbl>
            <c:dLbl>
              <c:idx val="20"/>
              <c:tx>
                <c:strRef>
                  <c:f>Daten_Diagramme!$E$34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{73C3C6D0-17E5-4511-AB49-1E1BE889BD4C}</c15:txfldGUID>
                      <c15:f>Daten_Diagramme!$E$34</c15:f>
                      <c15:dlblFieldTableCache>
                        <c:ptCount val="1"/>
                        <c:pt idx="0">
                          <c:v>-3.1</c:v>
                        </c:pt>
                      </c15:dlblFieldTableCache>
                    </c15:dlblFTEntry>
                  </c15:dlblFieldTable>
                  <c15:showDataLabelsRange val="0"/>
                </c:ext>
                <c:ext xmlns:c16="http://schemas.microsoft.com/office/drawing/2014/chart" uri="{C3380CC4-5D6E-409C-BE32-E72D297353CC}">
                  <c16:uniqueId val="{00000014-4D79-49B0-A03B-148EF35B0375}"/>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{113B3828-A08D-4480-B0A4-E83C8AD08FA9}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4D79-49B0-A03B-148EF35B037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{CC23866E-9734-4633-A1CE-53FEB870A5F5}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D79-49B0-A03B-148EF35B0375}"/>
                </c:ext>
              </c:extLst>
            </c:dLbl>
            <c:dLbl>
              <c:idx val="23"/>
              <c:tx>
                <c:strRef>
                  <c:f>Daten_Diagramme!$E$37</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{7798BA6D-0D43-476E-BD29-731EEEA0FAEF}</c15:txfldGUID>
                      <c15:f>Daten_Diagramme!$E$37</c15:f>
                      <c15:dlblFieldTableCache>
                        <c:ptCount val="1"/>
                        <c:pt idx="0">
                          <c:v>11.4</c:v>
                        </c:pt>
                      </c15:dlblFieldTableCache>
                    </c15:dlblFTEntry>
                  </c15:dlblFieldTable>
                  <c15:showDataLabelsRange val="0"/>
                </c:ext>
                <c:ext xmlns:c16="http://schemas.microsoft.com/office/drawing/2014/chart" uri="{C3380CC4-5D6E-409C-BE32-E72D297353CC}">
                  <c16:uniqueId val="{00000017-4D79-49B0-A03B-148EF35B0375}"/>
                </c:ext>
              </c:extLst>
            </c:dLbl>
            <c:dLbl>
              <c:idx val="24"/>
              <c:tx>
                <c:strRef>
                  <c:f>Daten_Diagramme!$E$38</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{9634E966-E053-4F5B-BAAE-F0D933DED525}</c15:txfldGUID>
                      <c15:f>Daten_Diagramme!$E$38</c15:f>
                      <c15:dlblFieldTableCache>
                        <c:ptCount val="1"/>
                        <c:pt idx="0">
                          <c:v>-6.6</c:v>
                        </c:pt>
                      </c15:dlblFieldTableCache>
                    </c15:dlblFTEntry>
                  </c15:dlblFieldTable>
                  <c15:showDataLabelsRange val="0"/>
                </c:ext>
                <c:ext xmlns:c16="http://schemas.microsoft.com/office/drawing/2014/chart" uri="{C3380CC4-5D6E-409C-BE32-E72D297353CC}">
                  <c16:uniqueId val="{00000018-4D79-49B0-A03B-148EF35B0375}"/>
                </c:ext>
              </c:extLst>
            </c:dLbl>
            <c:dLbl>
              <c:idx val="25"/>
              <c:tx>
                <c:strRef>
                  <c:f>Daten_Diagramme!$E$39</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{7495536D-F40C-4D99-A552-F42A6197A1D1}</c15:txfldGUID>
                      <c15:f>Daten_Diagramme!$E$39</c15:f>
                      <c15:dlblFieldTableCache>
                        <c:ptCount val="1"/>
                        <c:pt idx="0">
                          <c:v>-8.8</c:v>
                        </c:pt>
                      </c15:dlblFieldTableCache>
                    </c15:dlblFTEntry>
                  </c15:dlblFieldTable>
                  <c15:showDataLabelsRange val="0"/>
                </c:ext>
                <c:ext xmlns:c16="http://schemas.microsoft.com/office/drawing/2014/chart" uri="{C3380CC4-5D6E-409C-BE32-E72D297353CC}">
                  <c16:uniqueId val="{00000019-4D79-49B0-A03B-148EF35B037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{554E024F-E919-43EE-96B0-7FCAFA5B5C51}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D79-49B0-A03B-148EF35B037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{25C88B90-DAE9-4946-8056-6EB149D5C343}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D79-49B0-A03B-148EF35B037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{2321857B-663B-4FD6-B109-B13E1D174CFF}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D79-49B0-A03B-148EF35B037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{5DE28FAE-16B0-4D03-A0A2-A0815CB77F62}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D79-49B0-A03B-148EF35B037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{0E031851-2945-4D80-BDC6-0C8EE060A864}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D79-49B0-A03B-148EF35B0375}"/>
                </c:ext>
              </c:extLst>
            </c:dLbl>
            <c:dLbl>
              <c:idx val="31"/>
              <c:tx>
                <c:strRef>
                  <c:f>Daten_Diagramme!$E$45</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{9B64255A-B3FA-47C5-AD18-BADCC44B23E2}</c15:txfldGUID>
                      <c15:f>Daten_Diagramme!$E$45</c15:f>
                      <c15:dlblFieldTableCache>
                        <c:ptCount val="1"/>
                        <c:pt idx="0">
                          <c:v>-8.8</c:v>
                        </c:pt>
                      </c15:dlblFieldTableCache>
                    </c15:dlblFTEntry>
                  </c15:dlblFieldTable>
                  <c15:showDataLabelsRange val="0"/>
                </c:ext>
                <c:ext xmlns:c16="http://schemas.microsoft.com/office/drawing/2014/chart" uri="{C3380CC4-5D6E-409C-BE32-E72D297353CC}">
                  <c16:uniqueId val="{0000001F-4D79-49B0-A03B-148EF35B03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-8.1263885460380152</c:v>
                </c:pt>
                <c:pt idx="1">
                  <c:v>11.371841155234657</c:v>
                </c:pt>
                <c:pt idx="2">
                  <c:v>-3.6253776435045317</c:v>
                </c:pt>
                <c:pt idx="3">
                  <c:v>-9.2148877734633956</c:v>
                </c:pt>
                <c:pt idx="4">
                  <c:v>-0.79096045197740117</c:v>
                </c:pt>
                <c:pt idx="5">
                  <c:v>-10.795676520380258</c:v>
                </c:pt>
                <c:pt idx="6">
                  <c:v>-11.711711711711711</c:v>
                </c:pt>
                <c:pt idx="7">
                  <c:v>3.0455034037979218</c:v>
                </c:pt>
                <c:pt idx="8">
                  <c:v>1.5171425158284553</c:v>
                </c:pt>
                <c:pt idx="9">
                  <c:v>-2.459016393442623</c:v>
                </c:pt>
                <c:pt idx="10">
                  <c:v>-7.0805369127516782</c:v>
                </c:pt>
                <c:pt idx="11">
                  <c:v>-1.9841269841269842</c:v>
                </c:pt>
                <c:pt idx="12">
                  <c:v>2.8662420382165603</c:v>
                </c:pt>
                <c:pt idx="13">
                  <c:v>-35.622486019817522</c:v>
                </c:pt>
                <c:pt idx="14">
                  <c:v>1.6736401673640166E-2</c:v>
                </c:pt>
                <c:pt idx="15">
                  <c:v>7.5</c:v>
                </c:pt>
                <c:pt idx="16">
                  <c:v>6.9300069300069295E-2</c:v>
                </c:pt>
                <c:pt idx="17">
                  <c:v>-1.3500482160077145</c:v>
                </c:pt>
                <c:pt idx="18">
                  <c:v>-0.60198300283286121</c:v>
                </c:pt>
                <c:pt idx="19">
                  <c:v>3.4550195567144719</c:v>
                </c:pt>
                <c:pt idx="20">
                  <c:v>-3.0762835169403449</c:v>
                </c:pt>
                <c:pt idx="21">
                  <c:v>0</c:v>
                </c:pt>
                <c:pt idx="23">
                  <c:v>11.371841155234657</c:v>
                </c:pt>
                <c:pt idx="24">
                  <c:v>-6.5784664863679554</c:v>
                </c:pt>
                <c:pt idx="25">
                  <c:v>-8.8158177519879644</c:v>
                </c:pt>
              </c:numCache>
            </c:numRef>
          </c:val>
          <c:extLst>
            <c:ext xmlns:c16="http://schemas.microsoft.com/office/drawing/2014/chart" uri="{C3380CC4-5D6E-409C-BE32-E72D297353CC}">
              <c16:uniqueId val="{00000020-4D79-49B0-A03B-148EF35B037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{473CE976-44D1-4970-AB85-09A97FBFF9B2}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D79-49B0-A03B-148EF35B037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{1ECFDFEF-2C2A-40C9-8956-4DA1A42C48FC}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D79-49B0-A03B-148EF35B037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{4FFF3044-CE45-4E50-9F96-E98400F18DF2}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D79-49B0-A03B-148EF35B037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{7E17821A-8693-44B2-85A0-2F571AB274D4}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D79-49B0-A03B-148EF35B037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{1FF2209E-9C08-49E9-A552-F1EF0AAA8C16}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D79-49B0-A03B-148EF35B037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{8D37871B-6F94-4669-AA35-06F008B6874C}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D79-49B0-A03B-148EF35B037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{7767CA1F-7940-4A52-9087-C95D9BFC0746}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D79-49B0-A03B-148EF35B037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{98E58920-2333-4E78-8B43-58323F45D84F}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D79-49B0-A03B-148EF35B037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{DC1ACE78-FDE1-4AB8-B147-BF33F8B3AFAE}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D79-49B0-A03B-148EF35B037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{B5240B07-CFA3-4D2C-93B1-1EAD6DA98478}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D79-49B0-A03B-148EF35B037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{F2E39E46-C5F9-4961-99E6-6D71951D7D16}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D79-49B0-A03B-148EF35B037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{1B5D0F34-722D-4832-8A3F-0278A1C10B76}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D79-49B0-A03B-148EF35B037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{298A318C-AC03-4FD2-A9EF-44143A290A11}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D79-49B0-A03B-148EF35B037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{5E459DF6-973E-4947-9AA4-1920471588FD}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D79-49B0-A03B-148EF35B037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{607AF0E2-976D-4B79-B168-5EA13C862214}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D79-49B0-A03B-148EF35B037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{31DB4CD0-77A1-4545-ACBA-76575F2D86D1}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D79-49B0-A03B-148EF35B037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{3F076F95-5085-4B00-ADB2-A9BE4483BB0F}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D79-49B0-A03B-148EF35B037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{79CAD5BF-F8F5-48A4-92C7-F7A46C0B436C}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D79-49B0-A03B-148EF35B037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{13F2886A-4114-435D-BAAE-A6B4CDC02968}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D79-49B0-A03B-148EF35B037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{D838EC4C-0541-47CB-BADA-B5744683B9E4}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D79-49B0-A03B-148EF35B037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{FC0E34FB-DFF1-48C2-815E-D0E84E86AD91}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D79-49B0-A03B-148EF35B037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{A23A94DE-FB7A-4015-8541-FB410C1FD4A4}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D79-49B0-A03B-148EF35B037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{212FA8BA-EB97-4439-B0A3-9E960BDEC02E}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D79-49B0-A03B-148EF35B037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{CB5A02F0-8C1F-41B7-AC2C-637CF0928CF3}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D79-49B0-A03B-148EF35B037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{3726CB1E-C137-4301-ABDD-178BDE2F8681}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D79-49B0-A03B-148EF35B037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{E5A97DFB-576D-4457-BD39-165EDF4DFD9A}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D79-49B0-A03B-148EF35B037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{02EBDBE7-41D4-42D9-95E1-F42325888E57}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D79-49B0-A03B-148EF35B037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{025365DC-52A7-4626-99EA-7BC03C452323}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D79-49B0-A03B-148EF35B037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{ACF00798-0C00-4C51-82D3-A29BD4FB7755}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D79-49B0-A03B-148EF35B037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{5151D560-F88B-43D4-8BFF-AE4CB9226A0B}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D79-49B0-A03B-148EF35B037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{4A58872D-A57B-49A3-B6EC-0F8D5EFF9CB2}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D79-49B0-A03B-148EF35B037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{E492B6A3-BF48-4647-BDB7-16F66189FCEE}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D79-49B0-A03B-148EF35B037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D79-49B0-A03B-148EF35B037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D79-49B0-A03B-148EF35B037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{326966DF-3D1F-4C9A-A370-27D6F69CD534}</c15:txfldGUID>
                      <c15:f>Diagramm!$I$46</c15:f>
                      <c15:dlblFieldTableCache>
                        <c:ptCount val="1"/>
                      </c15:dlblFieldTableCache>
                    </c15:dlblFTEntry>
                  </c15:dlblFieldTable>
                  <c15:showDataLabelsRange val="0"/>
                </c:ext>
                <c:ext xmlns:c16="http://schemas.microsoft.com/office/drawing/2014/chart" uri="{C3380CC4-5D6E-409C-BE32-E72D297353CC}">
                  <c16:uniqueId val="{00000000-BD19-4F6A-BCFC-B18F1AD1279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{07A807C9-2FF5-472F-88E6-07F81B9646A6}</c15:txfldGUID>
                      <c15:f>Diagramm!$I$47</c15:f>
                      <c15:dlblFieldTableCache>
                        <c:ptCount val="1"/>
                      </c15:dlblFieldTableCache>
                    </c15:dlblFTEntry>
                  </c15:dlblFieldTable>
                  <c15:showDataLabelsRange val="0"/>
                </c:ext>
                <c:ext xmlns:c16="http://schemas.microsoft.com/office/drawing/2014/chart" uri="{C3380CC4-5D6E-409C-BE32-E72D297353CC}">
                  <c16:uniqueId val="{00000001-BD19-4F6A-BCFC-B18F1AD1279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{D576F1FD-DCB4-4A2E-9272-DC2F7DADD199}</c15:txfldGUID>
                      <c15:f>Diagramm!$I$48</c15:f>
                      <c15:dlblFieldTableCache>
                        <c:ptCount val="1"/>
                      </c15:dlblFieldTableCache>
                    </c15:dlblFTEntry>
                  </c15:dlblFieldTable>
                  <c15:showDataLabelsRange val="0"/>
                </c:ext>
                <c:ext xmlns:c16="http://schemas.microsoft.com/office/drawing/2014/chart" uri="{C3380CC4-5D6E-409C-BE32-E72D297353CC}">
                  <c16:uniqueId val="{00000002-BD19-4F6A-BCFC-B18F1AD1279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{359AC10F-4E8F-494F-BD6C-F7D063FDE47F}</c15:txfldGUID>
                      <c15:f>Diagramm!$I$49</c15:f>
                      <c15:dlblFieldTableCache>
                        <c:ptCount val="1"/>
                      </c15:dlblFieldTableCache>
                    </c15:dlblFTEntry>
                  </c15:dlblFieldTable>
                  <c15:showDataLabelsRange val="0"/>
                </c:ext>
                <c:ext xmlns:c16="http://schemas.microsoft.com/office/drawing/2014/chart" uri="{C3380CC4-5D6E-409C-BE32-E72D297353CC}">
                  <c16:uniqueId val="{00000003-BD19-4F6A-BCFC-B18F1AD1279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{EF3B576C-2A89-4D29-BEC2-7810E6129442}</c15:txfldGUID>
                      <c15:f>Diagramm!$I$50</c15:f>
                      <c15:dlblFieldTableCache>
                        <c:ptCount val="1"/>
                      </c15:dlblFieldTableCache>
                    </c15:dlblFTEntry>
                  </c15:dlblFieldTable>
                  <c15:showDataLabelsRange val="0"/>
                </c:ext>
                <c:ext xmlns:c16="http://schemas.microsoft.com/office/drawing/2014/chart" uri="{C3380CC4-5D6E-409C-BE32-E72D297353CC}">
                  <c16:uniqueId val="{00000004-BD19-4F6A-BCFC-B18F1AD1279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{96925981-1164-4980-8674-C5F5F8738B36}</c15:txfldGUID>
                      <c15:f>Diagramm!$I$51</c15:f>
                      <c15:dlblFieldTableCache>
                        <c:ptCount val="1"/>
                      </c15:dlblFieldTableCache>
                    </c15:dlblFTEntry>
                  </c15:dlblFieldTable>
                  <c15:showDataLabelsRange val="0"/>
                </c:ext>
                <c:ext xmlns:c16="http://schemas.microsoft.com/office/drawing/2014/chart" uri="{C3380CC4-5D6E-409C-BE32-E72D297353CC}">
                  <c16:uniqueId val="{00000005-BD19-4F6A-BCFC-B18F1AD1279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{CDA62AA3-CA46-4058-B95D-556C8DB6276E}</c15:txfldGUID>
                      <c15:f>Diagramm!$I$52</c15:f>
                      <c15:dlblFieldTableCache>
                        <c:ptCount val="1"/>
                      </c15:dlblFieldTableCache>
                    </c15:dlblFTEntry>
                  </c15:dlblFieldTable>
                  <c15:showDataLabelsRange val="0"/>
                </c:ext>
                <c:ext xmlns:c16="http://schemas.microsoft.com/office/drawing/2014/chart" uri="{C3380CC4-5D6E-409C-BE32-E72D297353CC}">
                  <c16:uniqueId val="{00000006-BD19-4F6A-BCFC-B18F1AD1279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{E581651D-93B6-4B75-B448-B77F0BB72339}</c15:txfldGUID>
                      <c15:f>Diagramm!$I$53</c15:f>
                      <c15:dlblFieldTableCache>
                        <c:ptCount val="1"/>
                      </c15:dlblFieldTableCache>
                    </c15:dlblFTEntry>
                  </c15:dlblFieldTable>
                  <c15:showDataLabelsRange val="0"/>
                </c:ext>
                <c:ext xmlns:c16="http://schemas.microsoft.com/office/drawing/2014/chart" uri="{C3380CC4-5D6E-409C-BE32-E72D297353CC}">
                  <c16:uniqueId val="{00000007-BD19-4F6A-BCFC-B18F1AD1279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{0E916883-7F5F-4857-9ACE-7C698CF2EDE7}</c15:txfldGUID>
                      <c15:f>Diagramm!$I$54</c15:f>
                      <c15:dlblFieldTableCache>
                        <c:ptCount val="1"/>
                      </c15:dlblFieldTableCache>
                    </c15:dlblFTEntry>
                  </c15:dlblFieldTable>
                  <c15:showDataLabelsRange val="0"/>
                </c:ext>
                <c:ext xmlns:c16="http://schemas.microsoft.com/office/drawing/2014/chart" uri="{C3380CC4-5D6E-409C-BE32-E72D297353CC}">
                  <c16:uniqueId val="{00000008-BD19-4F6A-BCFC-B18F1AD1279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{7DBCEE23-C40E-4F9D-AFFA-1272121D82F8}</c15:txfldGUID>
                      <c15:f>Diagramm!$I$55</c15:f>
                      <c15:dlblFieldTableCache>
                        <c:ptCount val="1"/>
                      </c15:dlblFieldTableCache>
                    </c15:dlblFTEntry>
                  </c15:dlblFieldTable>
                  <c15:showDataLabelsRange val="0"/>
                </c:ext>
                <c:ext xmlns:c16="http://schemas.microsoft.com/office/drawing/2014/chart" uri="{C3380CC4-5D6E-409C-BE32-E72D297353CC}">
                  <c16:uniqueId val="{00000009-BD19-4F6A-BCFC-B18F1AD1279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{4A487DA7-33FA-4D23-82D3-DAFBECBE7AE4}</c15:txfldGUID>
                      <c15:f>Diagramm!$I$56</c15:f>
                      <c15:dlblFieldTableCache>
                        <c:ptCount val="1"/>
                      </c15:dlblFieldTableCache>
                    </c15:dlblFTEntry>
                  </c15:dlblFieldTable>
                  <c15:showDataLabelsRange val="0"/>
                </c:ext>
                <c:ext xmlns:c16="http://schemas.microsoft.com/office/drawing/2014/chart" uri="{C3380CC4-5D6E-409C-BE32-E72D297353CC}">
                  <c16:uniqueId val="{0000000A-BD19-4F6A-BCFC-B18F1AD1279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{14CE09FA-2603-4CE6-B6D1-FBA66DB816E1}</c15:txfldGUID>
                      <c15:f>Diagramm!$I$57</c15:f>
                      <c15:dlblFieldTableCache>
                        <c:ptCount val="1"/>
                      </c15:dlblFieldTableCache>
                    </c15:dlblFTEntry>
                  </c15:dlblFieldTable>
                  <c15:showDataLabelsRange val="0"/>
                </c:ext>
                <c:ext xmlns:c16="http://schemas.microsoft.com/office/drawing/2014/chart" uri="{C3380CC4-5D6E-409C-BE32-E72D297353CC}">
                  <c16:uniqueId val="{0000000B-BD19-4F6A-BCFC-B18F1AD1279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{8CF799D4-329F-49E4-B874-BEAC069B524D}</c15:txfldGUID>
                      <c15:f>Diagramm!$I$58</c15:f>
                      <c15:dlblFieldTableCache>
                        <c:ptCount val="1"/>
                      </c15:dlblFieldTableCache>
                    </c15:dlblFTEntry>
                  </c15:dlblFieldTable>
                  <c15:showDataLabelsRange val="0"/>
                </c:ext>
                <c:ext xmlns:c16="http://schemas.microsoft.com/office/drawing/2014/chart" uri="{C3380CC4-5D6E-409C-BE32-E72D297353CC}">
                  <c16:uniqueId val="{0000000C-BD19-4F6A-BCFC-B18F1AD1279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{AC63BC3F-E9C4-437F-B813-2E800373BE9F}</c15:txfldGUID>
                      <c15:f>Diagramm!$I$59</c15:f>
                      <c15:dlblFieldTableCache>
                        <c:ptCount val="1"/>
                      </c15:dlblFieldTableCache>
                    </c15:dlblFTEntry>
                  </c15:dlblFieldTable>
                  <c15:showDataLabelsRange val="0"/>
                </c:ext>
                <c:ext xmlns:c16="http://schemas.microsoft.com/office/drawing/2014/chart" uri="{C3380CC4-5D6E-409C-BE32-E72D297353CC}">
                  <c16:uniqueId val="{0000000D-BD19-4F6A-BCFC-B18F1AD1279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{63F6528A-F62E-4BC6-903F-A206E1F3D698}</c15:txfldGUID>
                      <c15:f>Diagramm!$I$60</c15:f>
                      <c15:dlblFieldTableCache>
                        <c:ptCount val="1"/>
                      </c15:dlblFieldTableCache>
                    </c15:dlblFTEntry>
                  </c15:dlblFieldTable>
                  <c15:showDataLabelsRange val="0"/>
                </c:ext>
                <c:ext xmlns:c16="http://schemas.microsoft.com/office/drawing/2014/chart" uri="{C3380CC4-5D6E-409C-BE32-E72D297353CC}">
                  <c16:uniqueId val="{0000000E-BD19-4F6A-BCFC-B18F1AD1279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{677A23F0-76C5-4284-B71E-0F96E228B977}</c15:txfldGUID>
                      <c15:f>Diagramm!$I$61</c15:f>
                      <c15:dlblFieldTableCache>
                        <c:ptCount val="1"/>
                      </c15:dlblFieldTableCache>
                    </c15:dlblFTEntry>
                  </c15:dlblFieldTable>
                  <c15:showDataLabelsRange val="0"/>
                </c:ext>
                <c:ext xmlns:c16="http://schemas.microsoft.com/office/drawing/2014/chart" uri="{C3380CC4-5D6E-409C-BE32-E72D297353CC}">
                  <c16:uniqueId val="{0000000F-BD19-4F6A-BCFC-B18F1AD1279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{420EB51B-774B-4BC2-8C3A-D310B6B01AEC}</c15:txfldGUID>
                      <c15:f>Diagramm!$I$62</c15:f>
                      <c15:dlblFieldTableCache>
                        <c:ptCount val="1"/>
                      </c15:dlblFieldTableCache>
                    </c15:dlblFTEntry>
                  </c15:dlblFieldTable>
                  <c15:showDataLabelsRange val="0"/>
                </c:ext>
                <c:ext xmlns:c16="http://schemas.microsoft.com/office/drawing/2014/chart" uri="{C3380CC4-5D6E-409C-BE32-E72D297353CC}">
                  <c16:uniqueId val="{00000010-BD19-4F6A-BCFC-B18F1AD1279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{512527BD-0DC4-425B-B6C1-A69557CD66A9}</c15:txfldGUID>
                      <c15:f>Diagramm!$I$63</c15:f>
                      <c15:dlblFieldTableCache>
                        <c:ptCount val="1"/>
                      </c15:dlblFieldTableCache>
                    </c15:dlblFTEntry>
                  </c15:dlblFieldTable>
                  <c15:showDataLabelsRange val="0"/>
                </c:ext>
                <c:ext xmlns:c16="http://schemas.microsoft.com/office/drawing/2014/chart" uri="{C3380CC4-5D6E-409C-BE32-E72D297353CC}">
                  <c16:uniqueId val="{00000011-BD19-4F6A-BCFC-B18F1AD1279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{0F992ADC-A06F-4103-ADAE-B21A7CF51F1E}</c15:txfldGUID>
                      <c15:f>Diagramm!$I$64</c15:f>
                      <c15:dlblFieldTableCache>
                        <c:ptCount val="1"/>
                      </c15:dlblFieldTableCache>
                    </c15:dlblFTEntry>
                  </c15:dlblFieldTable>
                  <c15:showDataLabelsRange val="0"/>
                </c:ext>
                <c:ext xmlns:c16="http://schemas.microsoft.com/office/drawing/2014/chart" uri="{C3380CC4-5D6E-409C-BE32-E72D297353CC}">
                  <c16:uniqueId val="{00000012-BD19-4F6A-BCFC-B18F1AD1279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{6F4731A2-4B1B-4902-98AE-8BF23B4B74B7}</c15:txfldGUID>
                      <c15:f>Diagramm!$I$65</c15:f>
                      <c15:dlblFieldTableCache>
                        <c:ptCount val="1"/>
                      </c15:dlblFieldTableCache>
                    </c15:dlblFTEntry>
                  </c15:dlblFieldTable>
                  <c15:showDataLabelsRange val="0"/>
                </c:ext>
                <c:ext xmlns:c16="http://schemas.microsoft.com/office/drawing/2014/chart" uri="{C3380CC4-5D6E-409C-BE32-E72D297353CC}">
                  <c16:uniqueId val="{00000013-BD19-4F6A-BCFC-B18F1AD1279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{BDE29276-1446-430B-80EC-2273A9198BCF}</c15:txfldGUID>
                      <c15:f>Diagramm!$I$66</c15:f>
                      <c15:dlblFieldTableCache>
                        <c:ptCount val="1"/>
                      </c15:dlblFieldTableCache>
                    </c15:dlblFTEntry>
                  </c15:dlblFieldTable>
                  <c15:showDataLabelsRange val="0"/>
                </c:ext>
                <c:ext xmlns:c16="http://schemas.microsoft.com/office/drawing/2014/chart" uri="{C3380CC4-5D6E-409C-BE32-E72D297353CC}">
                  <c16:uniqueId val="{00000014-BD19-4F6A-BCFC-B18F1AD1279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{85404740-0735-4FB4-AC2F-B3E5AFEC25BA}</c15:txfldGUID>
                      <c15:f>Diagramm!$I$67</c15:f>
                      <c15:dlblFieldTableCache>
                        <c:ptCount val="1"/>
                      </c15:dlblFieldTableCache>
                    </c15:dlblFTEntry>
                  </c15:dlblFieldTable>
                  <c15:showDataLabelsRange val="0"/>
                </c:ext>
                <c:ext xmlns:c16="http://schemas.microsoft.com/office/drawing/2014/chart" uri="{C3380CC4-5D6E-409C-BE32-E72D297353CC}">
                  <c16:uniqueId val="{00000015-BD19-4F6A-BCFC-B18F1AD1279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D19-4F6A-BCFC-B18F1AD1279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{35083FF1-EBE6-4498-B708-40A05B78FDB9}</c15:txfldGUID>
                      <c15:f>Diagramm!$K$46</c15:f>
                      <c15:dlblFieldTableCache>
                        <c:ptCount val="1"/>
                      </c15:dlblFieldTableCache>
                    </c15:dlblFTEntry>
                  </c15:dlblFieldTable>
                  <c15:showDataLabelsRange val="0"/>
                </c:ext>
                <c:ext xmlns:c16="http://schemas.microsoft.com/office/drawing/2014/chart" uri="{C3380CC4-5D6E-409C-BE32-E72D297353CC}">
                  <c16:uniqueId val="{00000017-BD19-4F6A-BCFC-B18F1AD1279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{A550CF97-CE7A-4ECD-A851-EEF36E41C56B}</c15:txfldGUID>
                      <c15:f>Diagramm!$K$47</c15:f>
                      <c15:dlblFieldTableCache>
                        <c:ptCount val="1"/>
                      </c15:dlblFieldTableCache>
                    </c15:dlblFTEntry>
                  </c15:dlblFieldTable>
                  <c15:showDataLabelsRange val="0"/>
                </c:ext>
                <c:ext xmlns:c16="http://schemas.microsoft.com/office/drawing/2014/chart" uri="{C3380CC4-5D6E-409C-BE32-E72D297353CC}">
                  <c16:uniqueId val="{00000018-BD19-4F6A-BCFC-B18F1AD1279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{B3F7B724-A7B3-47BC-BE2F-BD534EBAA35D}</c15:txfldGUID>
                      <c15:f>Diagramm!$K$48</c15:f>
                      <c15:dlblFieldTableCache>
                        <c:ptCount val="1"/>
                      </c15:dlblFieldTableCache>
                    </c15:dlblFTEntry>
                  </c15:dlblFieldTable>
                  <c15:showDataLabelsRange val="0"/>
                </c:ext>
                <c:ext xmlns:c16="http://schemas.microsoft.com/office/drawing/2014/chart" uri="{C3380CC4-5D6E-409C-BE32-E72D297353CC}">
                  <c16:uniqueId val="{00000019-BD19-4F6A-BCFC-B18F1AD1279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{60319C25-F2C5-443B-9BEF-10A947FD6F9A}</c15:txfldGUID>
                      <c15:f>Diagramm!$K$49</c15:f>
                      <c15:dlblFieldTableCache>
                        <c:ptCount val="1"/>
                      </c15:dlblFieldTableCache>
                    </c15:dlblFTEntry>
                  </c15:dlblFieldTable>
                  <c15:showDataLabelsRange val="0"/>
                </c:ext>
                <c:ext xmlns:c16="http://schemas.microsoft.com/office/drawing/2014/chart" uri="{C3380CC4-5D6E-409C-BE32-E72D297353CC}">
                  <c16:uniqueId val="{0000001A-BD19-4F6A-BCFC-B18F1AD1279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{5F298325-DFA0-436A-81A3-4BB78BA10D49}</c15:txfldGUID>
                      <c15:f>Diagramm!$K$50</c15:f>
                      <c15:dlblFieldTableCache>
                        <c:ptCount val="1"/>
                      </c15:dlblFieldTableCache>
                    </c15:dlblFTEntry>
                  </c15:dlblFieldTable>
                  <c15:showDataLabelsRange val="0"/>
                </c:ext>
                <c:ext xmlns:c16="http://schemas.microsoft.com/office/drawing/2014/chart" uri="{C3380CC4-5D6E-409C-BE32-E72D297353CC}">
                  <c16:uniqueId val="{0000001B-BD19-4F6A-BCFC-B18F1AD1279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{B6C8B4A2-EDEC-4CF5-89BD-2F7D7C46EEEA}</c15:txfldGUID>
                      <c15:f>Diagramm!$K$51</c15:f>
                      <c15:dlblFieldTableCache>
                        <c:ptCount val="1"/>
                      </c15:dlblFieldTableCache>
                    </c15:dlblFTEntry>
                  </c15:dlblFieldTable>
                  <c15:showDataLabelsRange val="0"/>
                </c:ext>
                <c:ext xmlns:c16="http://schemas.microsoft.com/office/drawing/2014/chart" uri="{C3380CC4-5D6E-409C-BE32-E72D297353CC}">
                  <c16:uniqueId val="{0000001C-BD19-4F6A-BCFC-B18F1AD1279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{81AB99B4-B5E9-47B3-A6DE-0EBBA28EDA95}</c15:txfldGUID>
                      <c15:f>Diagramm!$K$52</c15:f>
                      <c15:dlblFieldTableCache>
                        <c:ptCount val="1"/>
                      </c15:dlblFieldTableCache>
                    </c15:dlblFTEntry>
                  </c15:dlblFieldTable>
                  <c15:showDataLabelsRange val="0"/>
                </c:ext>
                <c:ext xmlns:c16="http://schemas.microsoft.com/office/drawing/2014/chart" uri="{C3380CC4-5D6E-409C-BE32-E72D297353CC}">
                  <c16:uniqueId val="{0000001D-BD19-4F6A-BCFC-B18F1AD1279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{55357AA6-36B6-4F2F-ABB8-A2C5674A81FA}</c15:txfldGUID>
                      <c15:f>Diagramm!$K$53</c15:f>
                      <c15:dlblFieldTableCache>
                        <c:ptCount val="1"/>
                      </c15:dlblFieldTableCache>
                    </c15:dlblFTEntry>
                  </c15:dlblFieldTable>
                  <c15:showDataLabelsRange val="0"/>
                </c:ext>
                <c:ext xmlns:c16="http://schemas.microsoft.com/office/drawing/2014/chart" uri="{C3380CC4-5D6E-409C-BE32-E72D297353CC}">
                  <c16:uniqueId val="{0000001E-BD19-4F6A-BCFC-B18F1AD1279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{7871D790-F8D5-469E-A97E-772812306B26}</c15:txfldGUID>
                      <c15:f>Diagramm!$K$54</c15:f>
                      <c15:dlblFieldTableCache>
                        <c:ptCount val="1"/>
                      </c15:dlblFieldTableCache>
                    </c15:dlblFTEntry>
                  </c15:dlblFieldTable>
                  <c15:showDataLabelsRange val="0"/>
                </c:ext>
                <c:ext xmlns:c16="http://schemas.microsoft.com/office/drawing/2014/chart" uri="{C3380CC4-5D6E-409C-BE32-E72D297353CC}">
                  <c16:uniqueId val="{0000001F-BD19-4F6A-BCFC-B18F1AD1279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{70C88F7B-8718-4FDD-B1CA-1D1B4C10DE39}</c15:txfldGUID>
                      <c15:f>Diagramm!$K$55</c15:f>
                      <c15:dlblFieldTableCache>
                        <c:ptCount val="1"/>
                      </c15:dlblFieldTableCache>
                    </c15:dlblFTEntry>
                  </c15:dlblFieldTable>
                  <c15:showDataLabelsRange val="0"/>
                </c:ext>
                <c:ext xmlns:c16="http://schemas.microsoft.com/office/drawing/2014/chart" uri="{C3380CC4-5D6E-409C-BE32-E72D297353CC}">
                  <c16:uniqueId val="{00000020-BD19-4F6A-BCFC-B18F1AD1279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{910BE6B5-4BC4-45D5-A7DA-311854F5FE8F}</c15:txfldGUID>
                      <c15:f>Diagramm!$K$56</c15:f>
                      <c15:dlblFieldTableCache>
                        <c:ptCount val="1"/>
                      </c15:dlblFieldTableCache>
                    </c15:dlblFTEntry>
                  </c15:dlblFieldTable>
                  <c15:showDataLabelsRange val="0"/>
                </c:ext>
                <c:ext xmlns:c16="http://schemas.microsoft.com/office/drawing/2014/chart" uri="{C3380CC4-5D6E-409C-BE32-E72D297353CC}">
                  <c16:uniqueId val="{00000021-BD19-4F6A-BCFC-B18F1AD1279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{463139BC-2C2C-4652-AD73-BEA91BF36850}</c15:txfldGUID>
                      <c15:f>Diagramm!$K$57</c15:f>
                      <c15:dlblFieldTableCache>
                        <c:ptCount val="1"/>
                      </c15:dlblFieldTableCache>
                    </c15:dlblFTEntry>
                  </c15:dlblFieldTable>
                  <c15:showDataLabelsRange val="0"/>
                </c:ext>
                <c:ext xmlns:c16="http://schemas.microsoft.com/office/drawing/2014/chart" uri="{C3380CC4-5D6E-409C-BE32-E72D297353CC}">
                  <c16:uniqueId val="{00000022-BD19-4F6A-BCFC-B18F1AD1279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{49266A93-3D06-4E97-9F0B-F90FCB3E6F5A}</c15:txfldGUID>
                      <c15:f>Diagramm!$K$58</c15:f>
                      <c15:dlblFieldTableCache>
                        <c:ptCount val="1"/>
                      </c15:dlblFieldTableCache>
                    </c15:dlblFTEntry>
                  </c15:dlblFieldTable>
                  <c15:showDataLabelsRange val="0"/>
                </c:ext>
                <c:ext xmlns:c16="http://schemas.microsoft.com/office/drawing/2014/chart" uri="{C3380CC4-5D6E-409C-BE32-E72D297353CC}">
                  <c16:uniqueId val="{00000023-BD19-4F6A-BCFC-B18F1AD1279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{E00FB87E-5E95-4BD8-A5F0-612BC330E586}</c15:txfldGUID>
                      <c15:f>Diagramm!$K$59</c15:f>
                      <c15:dlblFieldTableCache>
                        <c:ptCount val="1"/>
                      </c15:dlblFieldTableCache>
                    </c15:dlblFTEntry>
                  </c15:dlblFieldTable>
                  <c15:showDataLabelsRange val="0"/>
                </c:ext>
                <c:ext xmlns:c16="http://schemas.microsoft.com/office/drawing/2014/chart" uri="{C3380CC4-5D6E-409C-BE32-E72D297353CC}">
                  <c16:uniqueId val="{00000024-BD19-4F6A-BCFC-B18F1AD1279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{9A0E35BF-63A7-4F3D-AB47-050CF7DF50CE}</c15:txfldGUID>
                      <c15:f>Diagramm!$K$60</c15:f>
                      <c15:dlblFieldTableCache>
                        <c:ptCount val="1"/>
                      </c15:dlblFieldTableCache>
                    </c15:dlblFTEntry>
                  </c15:dlblFieldTable>
                  <c15:showDataLabelsRange val="0"/>
                </c:ext>
                <c:ext xmlns:c16="http://schemas.microsoft.com/office/drawing/2014/chart" uri="{C3380CC4-5D6E-409C-BE32-E72D297353CC}">
                  <c16:uniqueId val="{00000025-BD19-4F6A-BCFC-B18F1AD1279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{43F363C1-DD12-4219-8645-CBFC5F96D945}</c15:txfldGUID>
                      <c15:f>Diagramm!$K$61</c15:f>
                      <c15:dlblFieldTableCache>
                        <c:ptCount val="1"/>
                      </c15:dlblFieldTableCache>
                    </c15:dlblFTEntry>
                  </c15:dlblFieldTable>
                  <c15:showDataLabelsRange val="0"/>
                </c:ext>
                <c:ext xmlns:c16="http://schemas.microsoft.com/office/drawing/2014/chart" uri="{C3380CC4-5D6E-409C-BE32-E72D297353CC}">
                  <c16:uniqueId val="{00000026-BD19-4F6A-BCFC-B18F1AD1279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{F8C4E52B-93C4-47EF-9CFF-24AB54ED9210}</c15:txfldGUID>
                      <c15:f>Diagramm!$K$62</c15:f>
                      <c15:dlblFieldTableCache>
                        <c:ptCount val="1"/>
                      </c15:dlblFieldTableCache>
                    </c15:dlblFTEntry>
                  </c15:dlblFieldTable>
                  <c15:showDataLabelsRange val="0"/>
                </c:ext>
                <c:ext xmlns:c16="http://schemas.microsoft.com/office/drawing/2014/chart" uri="{C3380CC4-5D6E-409C-BE32-E72D297353CC}">
                  <c16:uniqueId val="{00000027-BD19-4F6A-BCFC-B18F1AD1279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{3512A691-5E55-4426-8537-C94AC1AFEFD1}</c15:txfldGUID>
                      <c15:f>Diagramm!$K$63</c15:f>
                      <c15:dlblFieldTableCache>
                        <c:ptCount val="1"/>
                      </c15:dlblFieldTableCache>
                    </c15:dlblFTEntry>
                  </c15:dlblFieldTable>
                  <c15:showDataLabelsRange val="0"/>
                </c:ext>
                <c:ext xmlns:c16="http://schemas.microsoft.com/office/drawing/2014/chart" uri="{C3380CC4-5D6E-409C-BE32-E72D297353CC}">
                  <c16:uniqueId val="{00000028-BD19-4F6A-BCFC-B18F1AD1279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{29EF0648-5E8F-4736-9155-00C4BA9373B8}</c15:txfldGUID>
                      <c15:f>Diagramm!$K$64</c15:f>
                      <c15:dlblFieldTableCache>
                        <c:ptCount val="1"/>
                      </c15:dlblFieldTableCache>
                    </c15:dlblFTEntry>
                  </c15:dlblFieldTable>
                  <c15:showDataLabelsRange val="0"/>
                </c:ext>
                <c:ext xmlns:c16="http://schemas.microsoft.com/office/drawing/2014/chart" uri="{C3380CC4-5D6E-409C-BE32-E72D297353CC}">
                  <c16:uniqueId val="{00000029-BD19-4F6A-BCFC-B18F1AD1279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{1488CD9D-6E01-4FF6-B5A2-EB922AD11EC7}</c15:txfldGUID>
                      <c15:f>Diagramm!$K$65</c15:f>
                      <c15:dlblFieldTableCache>
                        <c:ptCount val="1"/>
                      </c15:dlblFieldTableCache>
                    </c15:dlblFTEntry>
                  </c15:dlblFieldTable>
                  <c15:showDataLabelsRange val="0"/>
                </c:ext>
                <c:ext xmlns:c16="http://schemas.microsoft.com/office/drawing/2014/chart" uri="{C3380CC4-5D6E-409C-BE32-E72D297353CC}">
                  <c16:uniqueId val="{0000002A-BD19-4F6A-BCFC-B18F1AD1279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{7DD47C2A-5E6D-4F6A-94A4-7A8E6B1F0AE8}</c15:txfldGUID>
                      <c15:f>Diagramm!$K$66</c15:f>
                      <c15:dlblFieldTableCache>
                        <c:ptCount val="1"/>
                      </c15:dlblFieldTableCache>
                    </c15:dlblFTEntry>
                  </c15:dlblFieldTable>
                  <c15:showDataLabelsRange val="0"/>
                </c:ext>
                <c:ext xmlns:c16="http://schemas.microsoft.com/office/drawing/2014/chart" uri="{C3380CC4-5D6E-409C-BE32-E72D297353CC}">
                  <c16:uniqueId val="{0000002B-BD19-4F6A-BCFC-B18F1AD1279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{652A791C-098D-44BC-B5EA-1AC45A355CBB}</c15:txfldGUID>
                      <c15:f>Diagramm!$K$67</c15:f>
                      <c15:dlblFieldTableCache>
                        <c:ptCount val="1"/>
                      </c15:dlblFieldTableCache>
                    </c15:dlblFTEntry>
                  </c15:dlblFieldTable>
                  <c15:showDataLabelsRange val="0"/>
                </c:ext>
                <c:ext xmlns:c16="http://schemas.microsoft.com/office/drawing/2014/chart" uri="{C3380CC4-5D6E-409C-BE32-E72D297353CC}">
                  <c16:uniqueId val="{0000002C-BD19-4F6A-BCFC-B18F1AD1279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D19-4F6A-BCFC-B18F1AD1279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{C18E72C2-D0BA-49E9-8508-36F0D0CC43C4}</c15:txfldGUID>
                      <c15:f>Diagramm!$J$46</c15:f>
                      <c15:dlblFieldTableCache>
                        <c:ptCount val="1"/>
                      </c15:dlblFieldTableCache>
                    </c15:dlblFTEntry>
                  </c15:dlblFieldTable>
                  <c15:showDataLabelsRange val="0"/>
                </c:ext>
                <c:ext xmlns:c16="http://schemas.microsoft.com/office/drawing/2014/chart" uri="{C3380CC4-5D6E-409C-BE32-E72D297353CC}">
                  <c16:uniqueId val="{0000002E-BD19-4F6A-BCFC-B18F1AD1279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{6362D875-BD7B-48E6-AF08-98BF77961467}</c15:txfldGUID>
                      <c15:f>Diagramm!$J$47</c15:f>
                      <c15:dlblFieldTableCache>
                        <c:ptCount val="1"/>
                      </c15:dlblFieldTableCache>
                    </c15:dlblFTEntry>
                  </c15:dlblFieldTable>
                  <c15:showDataLabelsRange val="0"/>
                </c:ext>
                <c:ext xmlns:c16="http://schemas.microsoft.com/office/drawing/2014/chart" uri="{C3380CC4-5D6E-409C-BE32-E72D297353CC}">
                  <c16:uniqueId val="{0000002F-BD19-4F6A-BCFC-B18F1AD1279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{B315CE4A-B71F-42F4-B50C-EA2B5DA18B17}</c15:txfldGUID>
                      <c15:f>Diagramm!$J$48</c15:f>
                      <c15:dlblFieldTableCache>
                        <c:ptCount val="1"/>
                      </c15:dlblFieldTableCache>
                    </c15:dlblFTEntry>
                  </c15:dlblFieldTable>
                  <c15:showDataLabelsRange val="0"/>
                </c:ext>
                <c:ext xmlns:c16="http://schemas.microsoft.com/office/drawing/2014/chart" uri="{C3380CC4-5D6E-409C-BE32-E72D297353CC}">
                  <c16:uniqueId val="{00000030-BD19-4F6A-BCFC-B18F1AD1279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{05EEF182-5362-48BF-A123-787195D6ECA8}</c15:txfldGUID>
                      <c15:f>Diagramm!$J$49</c15:f>
                      <c15:dlblFieldTableCache>
                        <c:ptCount val="1"/>
                      </c15:dlblFieldTableCache>
                    </c15:dlblFTEntry>
                  </c15:dlblFieldTable>
                  <c15:showDataLabelsRange val="0"/>
                </c:ext>
                <c:ext xmlns:c16="http://schemas.microsoft.com/office/drawing/2014/chart" uri="{C3380CC4-5D6E-409C-BE32-E72D297353CC}">
                  <c16:uniqueId val="{00000031-BD19-4F6A-BCFC-B18F1AD1279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{0D53E162-AF39-4B27-9D22-543A27B677BD}</c15:txfldGUID>
                      <c15:f>Diagramm!$J$50</c15:f>
                      <c15:dlblFieldTableCache>
                        <c:ptCount val="1"/>
                      </c15:dlblFieldTableCache>
                    </c15:dlblFTEntry>
                  </c15:dlblFieldTable>
                  <c15:showDataLabelsRange val="0"/>
                </c:ext>
                <c:ext xmlns:c16="http://schemas.microsoft.com/office/drawing/2014/chart" uri="{C3380CC4-5D6E-409C-BE32-E72D297353CC}">
                  <c16:uniqueId val="{00000032-BD19-4F6A-BCFC-B18F1AD1279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{4C00472B-40D4-4822-BF53-77766C6AB769}</c15:txfldGUID>
                      <c15:f>Diagramm!$J$51</c15:f>
                      <c15:dlblFieldTableCache>
                        <c:ptCount val="1"/>
                      </c15:dlblFieldTableCache>
                    </c15:dlblFTEntry>
                  </c15:dlblFieldTable>
                  <c15:showDataLabelsRange val="0"/>
                </c:ext>
                <c:ext xmlns:c16="http://schemas.microsoft.com/office/drawing/2014/chart" uri="{C3380CC4-5D6E-409C-BE32-E72D297353CC}">
                  <c16:uniqueId val="{00000033-BD19-4F6A-BCFC-B18F1AD1279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{17E99B7C-AD0E-42DA-9561-F75B8F9E6310}</c15:txfldGUID>
                      <c15:f>Diagramm!$J$52</c15:f>
                      <c15:dlblFieldTableCache>
                        <c:ptCount val="1"/>
                      </c15:dlblFieldTableCache>
                    </c15:dlblFTEntry>
                  </c15:dlblFieldTable>
                  <c15:showDataLabelsRange val="0"/>
                </c:ext>
                <c:ext xmlns:c16="http://schemas.microsoft.com/office/drawing/2014/chart" uri="{C3380CC4-5D6E-409C-BE32-E72D297353CC}">
                  <c16:uniqueId val="{00000034-BD19-4F6A-BCFC-B18F1AD1279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{8B192DBD-C062-412A-975A-B3525F65689C}</c15:txfldGUID>
                      <c15:f>Diagramm!$J$53</c15:f>
                      <c15:dlblFieldTableCache>
                        <c:ptCount val="1"/>
                      </c15:dlblFieldTableCache>
                    </c15:dlblFTEntry>
                  </c15:dlblFieldTable>
                  <c15:showDataLabelsRange val="0"/>
                </c:ext>
                <c:ext xmlns:c16="http://schemas.microsoft.com/office/drawing/2014/chart" uri="{C3380CC4-5D6E-409C-BE32-E72D297353CC}">
                  <c16:uniqueId val="{00000035-BD19-4F6A-BCFC-B18F1AD1279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{A7C10174-8F6B-4D9C-9F77-91413FF37573}</c15:txfldGUID>
                      <c15:f>Diagramm!$J$54</c15:f>
                      <c15:dlblFieldTableCache>
                        <c:ptCount val="1"/>
                      </c15:dlblFieldTableCache>
                    </c15:dlblFTEntry>
                  </c15:dlblFieldTable>
                  <c15:showDataLabelsRange val="0"/>
                </c:ext>
                <c:ext xmlns:c16="http://schemas.microsoft.com/office/drawing/2014/chart" uri="{C3380CC4-5D6E-409C-BE32-E72D297353CC}">
                  <c16:uniqueId val="{00000036-BD19-4F6A-BCFC-B18F1AD1279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{39A09DDB-F9C2-48C7-A394-E59FF30032FD}</c15:txfldGUID>
                      <c15:f>Diagramm!$J$55</c15:f>
                      <c15:dlblFieldTableCache>
                        <c:ptCount val="1"/>
                      </c15:dlblFieldTableCache>
                    </c15:dlblFTEntry>
                  </c15:dlblFieldTable>
                  <c15:showDataLabelsRange val="0"/>
                </c:ext>
                <c:ext xmlns:c16="http://schemas.microsoft.com/office/drawing/2014/chart" uri="{C3380CC4-5D6E-409C-BE32-E72D297353CC}">
                  <c16:uniqueId val="{00000037-BD19-4F6A-BCFC-B18F1AD1279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{224C010C-FC95-4F9F-A76A-DD5762DDF348}</c15:txfldGUID>
                      <c15:f>Diagramm!$J$56</c15:f>
                      <c15:dlblFieldTableCache>
                        <c:ptCount val="1"/>
                      </c15:dlblFieldTableCache>
                    </c15:dlblFTEntry>
                  </c15:dlblFieldTable>
                  <c15:showDataLabelsRange val="0"/>
                </c:ext>
                <c:ext xmlns:c16="http://schemas.microsoft.com/office/drawing/2014/chart" uri="{C3380CC4-5D6E-409C-BE32-E72D297353CC}">
                  <c16:uniqueId val="{00000038-BD19-4F6A-BCFC-B18F1AD1279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{C2DBC3E9-9E96-4962-8626-8E4D3D64DE2D}</c15:txfldGUID>
                      <c15:f>Diagramm!$J$57</c15:f>
                      <c15:dlblFieldTableCache>
                        <c:ptCount val="1"/>
                      </c15:dlblFieldTableCache>
                    </c15:dlblFTEntry>
                  </c15:dlblFieldTable>
                  <c15:showDataLabelsRange val="0"/>
                </c:ext>
                <c:ext xmlns:c16="http://schemas.microsoft.com/office/drawing/2014/chart" uri="{C3380CC4-5D6E-409C-BE32-E72D297353CC}">
                  <c16:uniqueId val="{00000039-BD19-4F6A-BCFC-B18F1AD1279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{A76662A0-ABE8-4270-A3F6-28A4FFC3AAEE}</c15:txfldGUID>
                      <c15:f>Diagramm!$J$58</c15:f>
                      <c15:dlblFieldTableCache>
                        <c:ptCount val="1"/>
                      </c15:dlblFieldTableCache>
                    </c15:dlblFTEntry>
                  </c15:dlblFieldTable>
                  <c15:showDataLabelsRange val="0"/>
                </c:ext>
                <c:ext xmlns:c16="http://schemas.microsoft.com/office/drawing/2014/chart" uri="{C3380CC4-5D6E-409C-BE32-E72D297353CC}">
                  <c16:uniqueId val="{0000003A-BD19-4F6A-BCFC-B18F1AD1279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{E0A09852-DBF0-4AC2-8AAF-3D28D7DA1A6F}</c15:txfldGUID>
                      <c15:f>Diagramm!$J$59</c15:f>
                      <c15:dlblFieldTableCache>
                        <c:ptCount val="1"/>
                      </c15:dlblFieldTableCache>
                    </c15:dlblFTEntry>
                  </c15:dlblFieldTable>
                  <c15:showDataLabelsRange val="0"/>
                </c:ext>
                <c:ext xmlns:c16="http://schemas.microsoft.com/office/drawing/2014/chart" uri="{C3380CC4-5D6E-409C-BE32-E72D297353CC}">
                  <c16:uniqueId val="{0000003B-BD19-4F6A-BCFC-B18F1AD1279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{489A70BA-77EE-4BB6-9DA7-2B98C779DFC1}</c15:txfldGUID>
                      <c15:f>Diagramm!$J$60</c15:f>
                      <c15:dlblFieldTableCache>
                        <c:ptCount val="1"/>
                      </c15:dlblFieldTableCache>
                    </c15:dlblFTEntry>
                  </c15:dlblFieldTable>
                  <c15:showDataLabelsRange val="0"/>
                </c:ext>
                <c:ext xmlns:c16="http://schemas.microsoft.com/office/drawing/2014/chart" uri="{C3380CC4-5D6E-409C-BE32-E72D297353CC}">
                  <c16:uniqueId val="{0000003C-BD19-4F6A-BCFC-B18F1AD1279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{BDCD8F9A-95B5-4F86-9AFC-ACB0E957557E}</c15:txfldGUID>
                      <c15:f>Diagramm!$J$61</c15:f>
                      <c15:dlblFieldTableCache>
                        <c:ptCount val="1"/>
                      </c15:dlblFieldTableCache>
                    </c15:dlblFTEntry>
                  </c15:dlblFieldTable>
                  <c15:showDataLabelsRange val="0"/>
                </c:ext>
                <c:ext xmlns:c16="http://schemas.microsoft.com/office/drawing/2014/chart" uri="{C3380CC4-5D6E-409C-BE32-E72D297353CC}">
                  <c16:uniqueId val="{0000003D-BD19-4F6A-BCFC-B18F1AD1279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{F1002643-DDFC-49B2-9999-EFEC76A1BB45}</c15:txfldGUID>
                      <c15:f>Diagramm!$J$62</c15:f>
                      <c15:dlblFieldTableCache>
                        <c:ptCount val="1"/>
                      </c15:dlblFieldTableCache>
                    </c15:dlblFTEntry>
                  </c15:dlblFieldTable>
                  <c15:showDataLabelsRange val="0"/>
                </c:ext>
                <c:ext xmlns:c16="http://schemas.microsoft.com/office/drawing/2014/chart" uri="{C3380CC4-5D6E-409C-BE32-E72D297353CC}">
                  <c16:uniqueId val="{0000003E-BD19-4F6A-BCFC-B18F1AD1279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{36ECC67A-C2BC-4A56-8A7E-89C338AB391F}</c15:txfldGUID>
                      <c15:f>Diagramm!$J$63</c15:f>
                      <c15:dlblFieldTableCache>
                        <c:ptCount val="1"/>
                      </c15:dlblFieldTableCache>
                    </c15:dlblFTEntry>
                  </c15:dlblFieldTable>
                  <c15:showDataLabelsRange val="0"/>
                </c:ext>
                <c:ext xmlns:c16="http://schemas.microsoft.com/office/drawing/2014/chart" uri="{C3380CC4-5D6E-409C-BE32-E72D297353CC}">
                  <c16:uniqueId val="{0000003F-BD19-4F6A-BCFC-B18F1AD1279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{04D75E04-B2A9-4B1F-81E5-2C222564CDF0}</c15:txfldGUID>
                      <c15:f>Diagramm!$J$64</c15:f>
                      <c15:dlblFieldTableCache>
                        <c:ptCount val="1"/>
                      </c15:dlblFieldTableCache>
                    </c15:dlblFTEntry>
                  </c15:dlblFieldTable>
                  <c15:showDataLabelsRange val="0"/>
                </c:ext>
                <c:ext xmlns:c16="http://schemas.microsoft.com/office/drawing/2014/chart" uri="{C3380CC4-5D6E-409C-BE32-E72D297353CC}">
                  <c16:uniqueId val="{00000040-BD19-4F6A-BCFC-B18F1AD1279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{3DF21E36-C611-47C0-8682-E2F5FA827472}</c15:txfldGUID>
                      <c15:f>Diagramm!$J$65</c15:f>
                      <c15:dlblFieldTableCache>
                        <c:ptCount val="1"/>
                      </c15:dlblFieldTableCache>
                    </c15:dlblFTEntry>
                  </c15:dlblFieldTable>
                  <c15:showDataLabelsRange val="0"/>
                </c:ext>
                <c:ext xmlns:c16="http://schemas.microsoft.com/office/drawing/2014/chart" uri="{C3380CC4-5D6E-409C-BE32-E72D297353CC}">
                  <c16:uniqueId val="{00000041-BD19-4F6A-BCFC-B18F1AD1279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{A2058542-4888-4E50-AAAC-8FDBDD243129}</c15:txfldGUID>
                      <c15:f>Diagramm!$J$66</c15:f>
                      <c15:dlblFieldTableCache>
                        <c:ptCount val="1"/>
                      </c15:dlblFieldTableCache>
                    </c15:dlblFTEntry>
                  </c15:dlblFieldTable>
                  <c15:showDataLabelsRange val="0"/>
                </c:ext>
                <c:ext xmlns:c16="http://schemas.microsoft.com/office/drawing/2014/chart" uri="{C3380CC4-5D6E-409C-BE32-E72D297353CC}">
                  <c16:uniqueId val="{00000042-BD19-4F6A-BCFC-B18F1AD1279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{C364B199-EABF-4A3D-AD65-E1DF4EEDB357}</c15:txfldGUID>
                      <c15:f>Diagramm!$J$67</c15:f>
                      <c15:dlblFieldTableCache>
                        <c:ptCount val="1"/>
                      </c15:dlblFieldTableCache>
                    </c15:dlblFTEntry>
                  </c15:dlblFieldTable>
                  <c15:showDataLabelsRange val="0"/>
                </c:ext>
                <c:ext xmlns:c16="http://schemas.microsoft.com/office/drawing/2014/chart" uri="{C3380CC4-5D6E-409C-BE32-E72D297353CC}">
                  <c16:uniqueId val="{00000043-BD19-4F6A-BCFC-B18F1AD1279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D19-4F6A-BCFC-B18F1AD1279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995-4300-8D0C-83719B5713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95-4300-8D0C-83719B5713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995-4300-8D0C-83719B5713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95-4300-8D0C-83719B5713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995-4300-8D0C-83719B5713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995-4300-8D0C-83719B5713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995-4300-8D0C-83719B5713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995-4300-8D0C-83719B5713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995-4300-8D0C-83719B5713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995-4300-8D0C-83719B5713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995-4300-8D0C-83719B5713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995-4300-8D0C-83719B5713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995-4300-8D0C-83719B5713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995-4300-8D0C-83719B5713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995-4300-8D0C-83719B5713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995-4300-8D0C-83719B5713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995-4300-8D0C-83719B5713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995-4300-8D0C-83719B5713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995-4300-8D0C-83719B5713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995-4300-8D0C-83719B5713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995-4300-8D0C-83719B5713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995-4300-8D0C-83719B5713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995-4300-8D0C-83719B57130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995-4300-8D0C-83719B5713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995-4300-8D0C-83719B5713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995-4300-8D0C-83719B5713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995-4300-8D0C-83719B5713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995-4300-8D0C-83719B5713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995-4300-8D0C-83719B5713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995-4300-8D0C-83719B5713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995-4300-8D0C-83719B5713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995-4300-8D0C-83719B5713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995-4300-8D0C-83719B5713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995-4300-8D0C-83719B5713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995-4300-8D0C-83719B5713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995-4300-8D0C-83719B5713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995-4300-8D0C-83719B5713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995-4300-8D0C-83719B5713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995-4300-8D0C-83719B5713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995-4300-8D0C-83719B5713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995-4300-8D0C-83719B5713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995-4300-8D0C-83719B5713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995-4300-8D0C-83719B5713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995-4300-8D0C-83719B5713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995-4300-8D0C-83719B57130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995-4300-8D0C-83719B57130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995-4300-8D0C-83719B57130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995-4300-8D0C-83719B57130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995-4300-8D0C-83719B57130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995-4300-8D0C-83719B57130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995-4300-8D0C-83719B57130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995-4300-8D0C-83719B57130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995-4300-8D0C-83719B57130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995-4300-8D0C-83719B57130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995-4300-8D0C-83719B57130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995-4300-8D0C-83719B57130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995-4300-8D0C-83719B57130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995-4300-8D0C-83719B57130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995-4300-8D0C-83719B57130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995-4300-8D0C-83719B57130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995-4300-8D0C-83719B57130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995-4300-8D0C-83719B57130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995-4300-8D0C-83719B57130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995-4300-8D0C-83719B57130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995-4300-8D0C-83719B57130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995-4300-8D0C-83719B57130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995-4300-8D0C-83719B57130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995-4300-8D0C-83719B57130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995-4300-8D0C-83719B57130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100.67379896506981</c:v>
                </c:pt>
                <c:pt idx="2">
                  <c:v>102.21264532535683</c:v>
                </c:pt>
                <c:pt idx="3">
                  <c:v>101.68475796911885</c:v>
                </c:pt>
                <c:pt idx="4">
                  <c:v>102.21264532535683</c:v>
                </c:pt>
                <c:pt idx="5">
                  <c:v>102.8843598388719</c:v>
                </c:pt>
                <c:pt idx="6">
                  <c:v>104.67490372439381</c:v>
                </c:pt>
                <c:pt idx="7">
                  <c:v>104.16369198059377</c:v>
                </c:pt>
                <c:pt idx="8">
                  <c:v>104.16212864192771</c:v>
                </c:pt>
                <c:pt idx="9">
                  <c:v>104.70252270749411</c:v>
                </c:pt>
                <c:pt idx="10">
                  <c:v>106.62647149251943</c:v>
                </c:pt>
                <c:pt idx="11">
                  <c:v>106.3726895157298</c:v>
                </c:pt>
                <c:pt idx="12">
                  <c:v>106.69317394227112</c:v>
                </c:pt>
                <c:pt idx="13">
                  <c:v>107.444618727755</c:v>
                </c:pt>
                <c:pt idx="14">
                  <c:v>109.62234948956993</c:v>
                </c:pt>
                <c:pt idx="15">
                  <c:v>109.69217861665372</c:v>
                </c:pt>
                <c:pt idx="16">
                  <c:v>110.08197105739018</c:v>
                </c:pt>
                <c:pt idx="17">
                  <c:v>110.72450324913885</c:v>
                </c:pt>
                <c:pt idx="18">
                  <c:v>112.709943355029</c:v>
                </c:pt>
                <c:pt idx="19">
                  <c:v>112.47544255512072</c:v>
                </c:pt>
                <c:pt idx="20">
                  <c:v>112.19664715967419</c:v>
                </c:pt>
                <c:pt idx="21">
                  <c:v>112.1716337410173</c:v>
                </c:pt>
                <c:pt idx="22">
                  <c:v>113.51089386493796</c:v>
                </c:pt>
                <c:pt idx="23">
                  <c:v>112.75684351501066</c:v>
                </c:pt>
                <c:pt idx="24">
                  <c:v>111.93556960244297</c:v>
                </c:pt>
              </c:numCache>
            </c:numRef>
          </c:val>
          <c:smooth val="0"/>
          <c:extLst>
            <c:ext xmlns:c16="http://schemas.microsoft.com/office/drawing/2014/chart" uri="{C3380CC4-5D6E-409C-BE32-E72D297353CC}">
              <c16:uniqueId val="{00000000-12DA-4051-96FF-4D1D132FE36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102.40346381549881</c:v>
                </c:pt>
                <c:pt idx="2">
                  <c:v>105.23548643633471</c:v>
                </c:pt>
                <c:pt idx="3">
                  <c:v>104.42696827781215</c:v>
                </c:pt>
                <c:pt idx="4">
                  <c:v>102.79225943271184</c:v>
                </c:pt>
                <c:pt idx="5">
                  <c:v>104.72740125474948</c:v>
                </c:pt>
                <c:pt idx="6">
                  <c:v>107.12202880622073</c:v>
                </c:pt>
                <c:pt idx="7">
                  <c:v>106.94972165768313</c:v>
                </c:pt>
                <c:pt idx="8">
                  <c:v>105.4431386409826</c:v>
                </c:pt>
                <c:pt idx="9">
                  <c:v>106.62719802067686</c:v>
                </c:pt>
                <c:pt idx="10">
                  <c:v>110.29424759211805</c:v>
                </c:pt>
                <c:pt idx="11">
                  <c:v>110.24123000795262</c:v>
                </c:pt>
                <c:pt idx="12">
                  <c:v>110.06450472740126</c:v>
                </c:pt>
                <c:pt idx="13">
                  <c:v>112.12777237783864</c:v>
                </c:pt>
                <c:pt idx="14">
                  <c:v>115.83458513740391</c:v>
                </c:pt>
                <c:pt idx="15">
                  <c:v>115.98921975788636</c:v>
                </c:pt>
                <c:pt idx="16">
                  <c:v>115.76389502518336</c:v>
                </c:pt>
                <c:pt idx="17">
                  <c:v>118.64893523018468</c:v>
                </c:pt>
                <c:pt idx="18">
                  <c:v>121.86091720420606</c:v>
                </c:pt>
                <c:pt idx="19">
                  <c:v>120.77405672881505</c:v>
                </c:pt>
                <c:pt idx="20">
                  <c:v>120.92869134929751</c:v>
                </c:pt>
                <c:pt idx="21">
                  <c:v>122.98312273570735</c:v>
                </c:pt>
                <c:pt idx="22">
                  <c:v>120.29248033931255</c:v>
                </c:pt>
                <c:pt idx="23">
                  <c:v>119.68719625342405</c:v>
                </c:pt>
                <c:pt idx="24">
                  <c:v>115.6313510647698</c:v>
                </c:pt>
              </c:numCache>
            </c:numRef>
          </c:val>
          <c:smooth val="0"/>
          <c:extLst>
            <c:ext xmlns:c16="http://schemas.microsoft.com/office/drawing/2014/chart" uri="{C3380CC4-5D6E-409C-BE32-E72D297353CC}">
              <c16:uniqueId val="{00000001-12DA-4051-96FF-4D1D132FE36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102.92335975407613</c:v>
                </c:pt>
                <c:pt idx="2">
                  <c:v>101.66661643711763</c:v>
                </c:pt>
                <c:pt idx="3">
                  <c:v>102.93240107290316</c:v>
                </c:pt>
                <c:pt idx="4">
                  <c:v>99.285735812663873</c:v>
                </c:pt>
                <c:pt idx="5">
                  <c:v>101.31099122992073</c:v>
                </c:pt>
                <c:pt idx="6">
                  <c:v>98.230915282842588</c:v>
                </c:pt>
                <c:pt idx="7">
                  <c:v>99.641361019860767</c:v>
                </c:pt>
                <c:pt idx="8">
                  <c:v>99.755884391669937</c:v>
                </c:pt>
                <c:pt idx="9">
                  <c:v>101.7811398089268</c:v>
                </c:pt>
                <c:pt idx="10">
                  <c:v>99.195322624393484</c:v>
                </c:pt>
                <c:pt idx="11">
                  <c:v>100.67207136614327</c:v>
                </c:pt>
                <c:pt idx="12">
                  <c:v>102.70636810222717</c:v>
                </c:pt>
                <c:pt idx="13">
                  <c:v>103.73707844850968</c:v>
                </c:pt>
                <c:pt idx="14">
                  <c:v>101.74798830656098</c:v>
                </c:pt>
                <c:pt idx="15">
                  <c:v>102.89322202465266</c:v>
                </c:pt>
                <c:pt idx="16">
                  <c:v>102.52252795274404</c:v>
                </c:pt>
                <c:pt idx="17">
                  <c:v>104.3277779452096</c:v>
                </c:pt>
                <c:pt idx="18">
                  <c:v>100.7835809650101</c:v>
                </c:pt>
                <c:pt idx="19">
                  <c:v>100.45206594135199</c:v>
                </c:pt>
                <c:pt idx="20">
                  <c:v>100.6419336367198</c:v>
                </c:pt>
                <c:pt idx="21">
                  <c:v>101.66360266417529</c:v>
                </c:pt>
                <c:pt idx="22">
                  <c:v>91.323347698984364</c:v>
                </c:pt>
                <c:pt idx="23">
                  <c:v>92.094873572225069</c:v>
                </c:pt>
                <c:pt idx="24">
                  <c:v>89.373436605286159</c:v>
                </c:pt>
              </c:numCache>
            </c:numRef>
          </c:val>
          <c:smooth val="0"/>
          <c:extLst>
            <c:ext xmlns:c16="http://schemas.microsoft.com/office/drawing/2014/chart" uri="{C3380CC4-5D6E-409C-BE32-E72D297353CC}">
              <c16:uniqueId val="{00000002-12DA-4051-96FF-4D1D132FE36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2DA-4051-96FF-4D1D132FE36A}"/>
                </c:ext>
              </c:extLst>
            </c:dLbl>
            <c:dLbl>
              <c:idx val="1"/>
              <c:delete val="1"/>
              <c:extLst>
                <c:ext xmlns:c15="http://schemas.microsoft.com/office/drawing/2012/chart" uri="{CE6537A1-D6FC-4f65-9D91-7224C49458BB}"/>
                <c:ext xmlns:c16="http://schemas.microsoft.com/office/drawing/2014/chart" uri="{C3380CC4-5D6E-409C-BE32-E72D297353CC}">
                  <c16:uniqueId val="{00000004-12DA-4051-96FF-4D1D132FE36A}"/>
                </c:ext>
              </c:extLst>
            </c:dLbl>
            <c:dLbl>
              <c:idx val="2"/>
              <c:delete val="1"/>
              <c:extLst>
                <c:ext xmlns:c15="http://schemas.microsoft.com/office/drawing/2012/chart" uri="{CE6537A1-D6FC-4f65-9D91-7224C49458BB}"/>
                <c:ext xmlns:c16="http://schemas.microsoft.com/office/drawing/2014/chart" uri="{C3380CC4-5D6E-409C-BE32-E72D297353CC}">
                  <c16:uniqueId val="{00000005-12DA-4051-96FF-4D1D132FE36A}"/>
                </c:ext>
              </c:extLst>
            </c:dLbl>
            <c:dLbl>
              <c:idx val="3"/>
              <c:delete val="1"/>
              <c:extLst>
                <c:ext xmlns:c15="http://schemas.microsoft.com/office/drawing/2012/chart" uri="{CE6537A1-D6FC-4f65-9D91-7224C49458BB}"/>
                <c:ext xmlns:c16="http://schemas.microsoft.com/office/drawing/2014/chart" uri="{C3380CC4-5D6E-409C-BE32-E72D297353CC}">
                  <c16:uniqueId val="{00000006-12DA-4051-96FF-4D1D132FE36A}"/>
                </c:ext>
              </c:extLst>
            </c:dLbl>
            <c:dLbl>
              <c:idx val="4"/>
              <c:delete val="1"/>
              <c:extLst>
                <c:ext xmlns:c15="http://schemas.microsoft.com/office/drawing/2012/chart" uri="{CE6537A1-D6FC-4f65-9D91-7224C49458BB}"/>
                <c:ext xmlns:c16="http://schemas.microsoft.com/office/drawing/2014/chart" uri="{C3380CC4-5D6E-409C-BE32-E72D297353CC}">
                  <c16:uniqueId val="{00000007-12DA-4051-96FF-4D1D132FE36A}"/>
                </c:ext>
              </c:extLst>
            </c:dLbl>
            <c:dLbl>
              <c:idx val="5"/>
              <c:delete val="1"/>
              <c:extLst>
                <c:ext xmlns:c15="http://schemas.microsoft.com/office/drawing/2012/chart" uri="{CE6537A1-D6FC-4f65-9D91-7224C49458BB}"/>
                <c:ext xmlns:c16="http://schemas.microsoft.com/office/drawing/2014/chart" uri="{C3380CC4-5D6E-409C-BE32-E72D297353CC}">
                  <c16:uniqueId val="{00000008-12DA-4051-96FF-4D1D132FE36A}"/>
                </c:ext>
              </c:extLst>
            </c:dLbl>
            <c:dLbl>
              <c:idx val="6"/>
              <c:delete val="1"/>
              <c:extLst>
                <c:ext xmlns:c15="http://schemas.microsoft.com/office/drawing/2012/chart" uri="{CE6537A1-D6FC-4f65-9D91-7224C49458BB}"/>
                <c:ext xmlns:c16="http://schemas.microsoft.com/office/drawing/2014/chart" uri="{C3380CC4-5D6E-409C-BE32-E72D297353CC}">
                  <c16:uniqueId val="{00000009-12DA-4051-96FF-4D1D132FE36A}"/>
                </c:ext>
              </c:extLst>
            </c:dLbl>
            <c:dLbl>
              <c:idx val="7"/>
              <c:delete val="1"/>
              <c:extLst>
                <c:ext xmlns:c15="http://schemas.microsoft.com/office/drawing/2012/chart" uri="{CE6537A1-D6FC-4f65-9D91-7224C49458BB}"/>
                <c:ext xmlns:c16="http://schemas.microsoft.com/office/drawing/2014/chart" uri="{C3380CC4-5D6E-409C-BE32-E72D297353CC}">
                  <c16:uniqueId val="{0000000A-12DA-4051-96FF-4D1D132FE36A}"/>
                </c:ext>
              </c:extLst>
            </c:dLbl>
            <c:dLbl>
              <c:idx val="8"/>
              <c:delete val="1"/>
              <c:extLst>
                <c:ext xmlns:c15="http://schemas.microsoft.com/office/drawing/2012/chart" uri="{CE6537A1-D6FC-4f65-9D91-7224C49458BB}"/>
                <c:ext xmlns:c16="http://schemas.microsoft.com/office/drawing/2014/chart" uri="{C3380CC4-5D6E-409C-BE32-E72D297353CC}">
                  <c16:uniqueId val="{0000000B-12DA-4051-96FF-4D1D132FE36A}"/>
                </c:ext>
              </c:extLst>
            </c:dLbl>
            <c:dLbl>
              <c:idx val="9"/>
              <c:delete val="1"/>
              <c:extLst>
                <c:ext xmlns:c15="http://schemas.microsoft.com/office/drawing/2012/chart" uri="{CE6537A1-D6FC-4f65-9D91-7224C49458BB}"/>
                <c:ext xmlns:c16="http://schemas.microsoft.com/office/drawing/2014/chart" uri="{C3380CC4-5D6E-409C-BE32-E72D297353CC}">
                  <c16:uniqueId val="{0000000C-12DA-4051-96FF-4D1D132FE36A}"/>
                </c:ext>
              </c:extLst>
            </c:dLbl>
            <c:dLbl>
              <c:idx val="10"/>
              <c:delete val="1"/>
              <c:extLst>
                <c:ext xmlns:c15="http://schemas.microsoft.com/office/drawing/2012/chart" uri="{CE6537A1-D6FC-4f65-9D91-7224C49458BB}"/>
                <c:ext xmlns:c16="http://schemas.microsoft.com/office/drawing/2014/chart" uri="{C3380CC4-5D6E-409C-BE32-E72D297353CC}">
                  <c16:uniqueId val="{0000000D-12DA-4051-96FF-4D1D132FE36A}"/>
                </c:ext>
              </c:extLst>
            </c:dLbl>
            <c:dLbl>
              <c:idx val="11"/>
              <c:delete val="1"/>
              <c:extLst>
                <c:ext xmlns:c15="http://schemas.microsoft.com/office/drawing/2012/chart" uri="{CE6537A1-D6FC-4f65-9D91-7224C49458BB}"/>
                <c:ext xmlns:c16="http://schemas.microsoft.com/office/drawing/2014/chart" uri="{C3380CC4-5D6E-409C-BE32-E72D297353CC}">
                  <c16:uniqueId val="{0000000E-12DA-4051-96FF-4D1D132FE36A}"/>
                </c:ext>
              </c:extLst>
            </c:dLbl>
            <c:dLbl>
              <c:idx val="12"/>
              <c:delete val="1"/>
              <c:extLst>
                <c:ext xmlns:c15="http://schemas.microsoft.com/office/drawing/2012/chart" uri="{CE6537A1-D6FC-4f65-9D91-7224C49458BB}"/>
                <c:ext xmlns:c16="http://schemas.microsoft.com/office/drawing/2014/chart" uri="{C3380CC4-5D6E-409C-BE32-E72D297353CC}">
                  <c16:uniqueId val="{0000000F-12DA-4051-96FF-4D1D132FE36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2DA-4051-96FF-4D1D132FE36A}"/>
                </c:ext>
              </c:extLst>
            </c:dLbl>
            <c:dLbl>
              <c:idx val="14"/>
              <c:delete val="1"/>
              <c:extLst>
                <c:ext xmlns:c15="http://schemas.microsoft.com/office/drawing/2012/chart" uri="{CE6537A1-D6FC-4f65-9D91-7224C49458BB}"/>
                <c:ext xmlns:c16="http://schemas.microsoft.com/office/drawing/2014/chart" uri="{C3380CC4-5D6E-409C-BE32-E72D297353CC}">
                  <c16:uniqueId val="{00000011-12DA-4051-96FF-4D1D132FE36A}"/>
                </c:ext>
              </c:extLst>
            </c:dLbl>
            <c:dLbl>
              <c:idx val="15"/>
              <c:delete val="1"/>
              <c:extLst>
                <c:ext xmlns:c15="http://schemas.microsoft.com/office/drawing/2012/chart" uri="{CE6537A1-D6FC-4f65-9D91-7224C49458BB}"/>
                <c:ext xmlns:c16="http://schemas.microsoft.com/office/drawing/2014/chart" uri="{C3380CC4-5D6E-409C-BE32-E72D297353CC}">
                  <c16:uniqueId val="{00000012-12DA-4051-96FF-4D1D132FE36A}"/>
                </c:ext>
              </c:extLst>
            </c:dLbl>
            <c:dLbl>
              <c:idx val="16"/>
              <c:delete val="1"/>
              <c:extLst>
                <c:ext xmlns:c15="http://schemas.microsoft.com/office/drawing/2012/chart" uri="{CE6537A1-D6FC-4f65-9D91-7224C49458BB}"/>
                <c:ext xmlns:c16="http://schemas.microsoft.com/office/drawing/2014/chart" uri="{C3380CC4-5D6E-409C-BE32-E72D297353CC}">
                  <c16:uniqueId val="{00000013-12DA-4051-96FF-4D1D132FE36A}"/>
                </c:ext>
              </c:extLst>
            </c:dLbl>
            <c:dLbl>
              <c:idx val="17"/>
              <c:delete val="1"/>
              <c:extLst>
                <c:ext xmlns:c15="http://schemas.microsoft.com/office/drawing/2012/chart" uri="{CE6537A1-D6FC-4f65-9D91-7224C49458BB}"/>
                <c:ext xmlns:c16="http://schemas.microsoft.com/office/drawing/2014/chart" uri="{C3380CC4-5D6E-409C-BE32-E72D297353CC}">
                  <c16:uniqueId val="{00000014-12DA-4051-96FF-4D1D132FE36A}"/>
                </c:ext>
              </c:extLst>
            </c:dLbl>
            <c:dLbl>
              <c:idx val="18"/>
              <c:delete val="1"/>
              <c:extLst>
                <c:ext xmlns:c15="http://schemas.microsoft.com/office/drawing/2012/chart" uri="{CE6537A1-D6FC-4f65-9D91-7224C49458BB}"/>
                <c:ext xmlns:c16="http://schemas.microsoft.com/office/drawing/2014/chart" uri="{C3380CC4-5D6E-409C-BE32-E72D297353CC}">
                  <c16:uniqueId val="{00000015-12DA-4051-96FF-4D1D132FE36A}"/>
                </c:ext>
              </c:extLst>
            </c:dLbl>
            <c:dLbl>
              <c:idx val="19"/>
              <c:delete val="1"/>
              <c:extLst>
                <c:ext xmlns:c15="http://schemas.microsoft.com/office/drawing/2012/chart" uri="{CE6537A1-D6FC-4f65-9D91-7224C49458BB}"/>
                <c:ext xmlns:c16="http://schemas.microsoft.com/office/drawing/2014/chart" uri="{C3380CC4-5D6E-409C-BE32-E72D297353CC}">
                  <c16:uniqueId val="{00000016-12DA-4051-96FF-4D1D132FE36A}"/>
                </c:ext>
              </c:extLst>
            </c:dLbl>
            <c:dLbl>
              <c:idx val="20"/>
              <c:delete val="1"/>
              <c:extLst>
                <c:ext xmlns:c15="http://schemas.microsoft.com/office/drawing/2012/chart" uri="{CE6537A1-D6FC-4f65-9D91-7224C49458BB}"/>
                <c:ext xmlns:c16="http://schemas.microsoft.com/office/drawing/2014/chart" uri="{C3380CC4-5D6E-409C-BE32-E72D297353CC}">
                  <c16:uniqueId val="{00000017-12DA-4051-96FF-4D1D132FE36A}"/>
                </c:ext>
              </c:extLst>
            </c:dLbl>
            <c:dLbl>
              <c:idx val="21"/>
              <c:delete val="1"/>
              <c:extLst>
                <c:ext xmlns:c15="http://schemas.microsoft.com/office/drawing/2012/chart" uri="{CE6537A1-D6FC-4f65-9D91-7224C49458BB}"/>
                <c:ext xmlns:c16="http://schemas.microsoft.com/office/drawing/2014/chart" uri="{C3380CC4-5D6E-409C-BE32-E72D297353CC}">
                  <c16:uniqueId val="{00000018-12DA-4051-96FF-4D1D132FE36A}"/>
                </c:ext>
              </c:extLst>
            </c:dLbl>
            <c:dLbl>
              <c:idx val="22"/>
              <c:delete val="1"/>
              <c:extLst>
                <c:ext xmlns:c15="http://schemas.microsoft.com/office/drawing/2012/chart" uri="{CE6537A1-D6FC-4f65-9D91-7224C49458BB}"/>
                <c:ext xmlns:c16="http://schemas.microsoft.com/office/drawing/2014/chart" uri="{C3380CC4-5D6E-409C-BE32-E72D297353CC}">
                  <c16:uniqueId val="{00000019-12DA-4051-96FF-4D1D132FE36A}"/>
                </c:ext>
              </c:extLst>
            </c:dLbl>
            <c:dLbl>
              <c:idx val="23"/>
              <c:delete val="1"/>
              <c:extLst>
                <c:ext xmlns:c15="http://schemas.microsoft.com/office/drawing/2012/chart" uri="{CE6537A1-D6FC-4f65-9D91-7224C49458BB}"/>
                <c:ext xmlns:c16="http://schemas.microsoft.com/office/drawing/2014/chart" uri="{C3380CC4-5D6E-409C-BE32-E72D297353CC}">
                  <c16:uniqueId val="{0000001A-12DA-4051-96FF-4D1D132FE36A}"/>
                </c:ext>
              </c:extLst>
            </c:dLbl>
            <c:dLbl>
              <c:idx val="24"/>
              <c:delete val="1"/>
              <c:extLst>
                <c:ext xmlns:c15="http://schemas.microsoft.com/office/drawing/2012/chart" uri="{CE6537A1-D6FC-4f65-9D91-7224C49458BB}"/>
                <c:ext xmlns:c16="http://schemas.microsoft.com/office/drawing/2014/chart" uri="{C3380CC4-5D6E-409C-BE32-E72D297353CC}">
                  <c16:uniqueId val="{0000001B-12DA-4051-96FF-4D1D132FE36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2DA-4051-96FF-4D1D132FE36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Rottweil – Villingen-Schwenningen (687)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214801</v>
      </c>
      <c r="F11" s="238">
        <v>216377</v>
      </c>
      <c r="G11" s="238">
        <v>217824</v>
      </c>
      <c r="H11" s="238">
        <v>215254</v>
      </c>
      <c r="I11" s="265">
        <v>215302</v>
      </c>
      <c r="J11" s="263">
        <v>-501</v>
      </c>
      <c r="K11" s="266">
        <v>-0.23269639854715701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17.765280422344404</v>
      </c>
      <c r="E13" s="115">
        <v>38160</v>
      </c>
      <c r="F13" s="114">
        <v>38241</v>
      </c>
      <c r="G13" s="114">
        <v>38956</v>
      </c>
      <c r="H13" s="114">
        <v>39528</v>
      </c>
      <c r="I13" s="140">
        <v>39377</v>
      </c>
      <c r="J13" s="115">
        <v>-1217</v>
      </c>
      <c r="K13" s="116">
        <v>-3.0906366660741043</v>
      </c>
    </row>
    <row r="14" spans="1:255" ht="14.1" customHeight="1" x14ac:dyDescent="0.2">
      <c r="A14" s="306" t="s">
        <v>230</v>
      </c>
      <c r="B14" s="307"/>
      <c r="C14" s="308"/>
      <c r="D14" s="113">
        <v>59.901955763706873</v>
      </c>
      <c r="E14" s="115">
        <v>128670</v>
      </c>
      <c r="F14" s="114">
        <v>130106</v>
      </c>
      <c r="G14" s="114">
        <v>130999</v>
      </c>
      <c r="H14" s="114">
        <v>128502</v>
      </c>
      <c r="I14" s="140">
        <v>128857</v>
      </c>
      <c r="J14" s="115">
        <v>-187</v>
      </c>
      <c r="K14" s="116">
        <v>-0.14512211210877174</v>
      </c>
    </row>
    <row r="15" spans="1:255" ht="14.1" customHeight="1" x14ac:dyDescent="0.2">
      <c r="A15" s="306" t="s">
        <v>231</v>
      </c>
      <c r="B15" s="307"/>
      <c r="C15" s="308"/>
      <c r="D15" s="113">
        <v>12.834670229654424</v>
      </c>
      <c r="E15" s="115">
        <v>27569</v>
      </c>
      <c r="F15" s="114">
        <v>27627</v>
      </c>
      <c r="G15" s="114">
        <v>27632</v>
      </c>
      <c r="H15" s="114">
        <v>27254</v>
      </c>
      <c r="I15" s="140">
        <v>27172</v>
      </c>
      <c r="J15" s="115">
        <v>397</v>
      </c>
      <c r="K15" s="116">
        <v>1.4610628588252612</v>
      </c>
    </row>
    <row r="16" spans="1:255" ht="14.1" customHeight="1" x14ac:dyDescent="0.2">
      <c r="A16" s="306" t="s">
        <v>232</v>
      </c>
      <c r="B16" s="307"/>
      <c r="C16" s="308"/>
      <c r="D16" s="113">
        <v>9.3719302982760784</v>
      </c>
      <c r="E16" s="115">
        <v>20131</v>
      </c>
      <c r="F16" s="114">
        <v>20130</v>
      </c>
      <c r="G16" s="114">
        <v>19962</v>
      </c>
      <c r="H16" s="114">
        <v>19691</v>
      </c>
      <c r="I16" s="140">
        <v>19603</v>
      </c>
      <c r="J16" s="115">
        <v>528</v>
      </c>
      <c r="K16" s="116">
        <v>2.6934652859256238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0.36638563135180935</v>
      </c>
      <c r="E18" s="115">
        <v>787</v>
      </c>
      <c r="F18" s="114">
        <v>812</v>
      </c>
      <c r="G18" s="114">
        <v>832</v>
      </c>
      <c r="H18" s="114">
        <v>825</v>
      </c>
      <c r="I18" s="140">
        <v>834</v>
      </c>
      <c r="J18" s="115">
        <v>-47</v>
      </c>
      <c r="K18" s="116">
        <v>-5.6354916067146279</v>
      </c>
    </row>
    <row r="19" spans="1:255" ht="14.1" customHeight="1" x14ac:dyDescent="0.2">
      <c r="A19" s="306" t="s">
        <v>235</v>
      </c>
      <c r="B19" s="307" t="s">
        <v>236</v>
      </c>
      <c r="C19" s="308"/>
      <c r="D19" s="113">
        <v>0.17737347591491659</v>
      </c>
      <c r="E19" s="115">
        <v>381</v>
      </c>
      <c r="F19" s="114">
        <v>382</v>
      </c>
      <c r="G19" s="114">
        <v>396</v>
      </c>
      <c r="H19" s="114">
        <v>394</v>
      </c>
      <c r="I19" s="140">
        <v>389</v>
      </c>
      <c r="J19" s="115">
        <v>-8</v>
      </c>
      <c r="K19" s="116">
        <v>-2.0565552699228791</v>
      </c>
    </row>
    <row r="20" spans="1:255" ht="14.1" customHeight="1" x14ac:dyDescent="0.2">
      <c r="A20" s="306">
        <v>12</v>
      </c>
      <c r="B20" s="307" t="s">
        <v>237</v>
      </c>
      <c r="C20" s="308"/>
      <c r="D20" s="113">
        <v>0.45716733162322337</v>
      </c>
      <c r="E20" s="115">
        <v>982</v>
      </c>
      <c r="F20" s="114">
        <v>969</v>
      </c>
      <c r="G20" s="114">
        <v>1002</v>
      </c>
      <c r="H20" s="114">
        <v>976</v>
      </c>
      <c r="I20" s="140">
        <v>932</v>
      </c>
      <c r="J20" s="115">
        <v>50</v>
      </c>
      <c r="K20" s="116">
        <v>5.3648068669527893</v>
      </c>
    </row>
    <row r="21" spans="1:255" ht="14.1" customHeight="1" x14ac:dyDescent="0.2">
      <c r="A21" s="306">
        <v>21</v>
      </c>
      <c r="B21" s="307" t="s">
        <v>238</v>
      </c>
      <c r="C21" s="308"/>
      <c r="D21" s="113">
        <v>0.19180543852216703</v>
      </c>
      <c r="E21" s="115">
        <v>412</v>
      </c>
      <c r="F21" s="114">
        <v>409</v>
      </c>
      <c r="G21" s="114">
        <v>419</v>
      </c>
      <c r="H21" s="114">
        <v>425</v>
      </c>
      <c r="I21" s="140">
        <v>425</v>
      </c>
      <c r="J21" s="115">
        <v>-13</v>
      </c>
      <c r="K21" s="116">
        <v>-3.0588235294117645</v>
      </c>
    </row>
    <row r="22" spans="1:255" ht="14.1" customHeight="1" x14ac:dyDescent="0.2">
      <c r="A22" s="306">
        <v>22</v>
      </c>
      <c r="B22" s="307" t="s">
        <v>239</v>
      </c>
      <c r="C22" s="308"/>
      <c r="D22" s="113">
        <v>2.2923543186484232</v>
      </c>
      <c r="E22" s="115">
        <v>4924</v>
      </c>
      <c r="F22" s="114">
        <v>4977</v>
      </c>
      <c r="G22" s="114">
        <v>5064</v>
      </c>
      <c r="H22" s="114">
        <v>5073</v>
      </c>
      <c r="I22" s="140">
        <v>5142</v>
      </c>
      <c r="J22" s="115">
        <v>-218</v>
      </c>
      <c r="K22" s="116">
        <v>-4.2395954881369118</v>
      </c>
    </row>
    <row r="23" spans="1:255" ht="14.1" customHeight="1" x14ac:dyDescent="0.2">
      <c r="A23" s="306">
        <v>23</v>
      </c>
      <c r="B23" s="307" t="s">
        <v>240</v>
      </c>
      <c r="C23" s="308"/>
      <c r="D23" s="113">
        <v>0.83426054813525075</v>
      </c>
      <c r="E23" s="115">
        <v>1792</v>
      </c>
      <c r="F23" s="114">
        <v>1821</v>
      </c>
      <c r="G23" s="114">
        <v>1817</v>
      </c>
      <c r="H23" s="114">
        <v>1801</v>
      </c>
      <c r="I23" s="140">
        <v>1816</v>
      </c>
      <c r="J23" s="115">
        <v>-24</v>
      </c>
      <c r="K23" s="116">
        <v>-1.3215859030837005</v>
      </c>
    </row>
    <row r="24" spans="1:255" ht="14.1" customHeight="1" x14ac:dyDescent="0.2">
      <c r="A24" s="306">
        <v>24</v>
      </c>
      <c r="B24" s="307" t="s">
        <v>241</v>
      </c>
      <c r="C24" s="308"/>
      <c r="D24" s="113">
        <v>13.678707268588136</v>
      </c>
      <c r="E24" s="115">
        <v>29382</v>
      </c>
      <c r="F24" s="114">
        <v>29892</v>
      </c>
      <c r="G24" s="114">
        <v>30552</v>
      </c>
      <c r="H24" s="114">
        <v>30426</v>
      </c>
      <c r="I24" s="140">
        <v>30816</v>
      </c>
      <c r="J24" s="115">
        <v>-1434</v>
      </c>
      <c r="K24" s="116">
        <v>-4.6534267912772584</v>
      </c>
    </row>
    <row r="25" spans="1:255" ht="14.1" customHeight="1" x14ac:dyDescent="0.2">
      <c r="A25" s="306">
        <v>25</v>
      </c>
      <c r="B25" s="307" t="s">
        <v>242</v>
      </c>
      <c r="C25" s="308"/>
      <c r="D25" s="113">
        <v>9.0465128188416255</v>
      </c>
      <c r="E25" s="115">
        <v>19432</v>
      </c>
      <c r="F25" s="114">
        <v>19745</v>
      </c>
      <c r="G25" s="114">
        <v>20059</v>
      </c>
      <c r="H25" s="114">
        <v>19843</v>
      </c>
      <c r="I25" s="140">
        <v>19900</v>
      </c>
      <c r="J25" s="115">
        <v>-468</v>
      </c>
      <c r="K25" s="116">
        <v>-2.3517587939698492</v>
      </c>
    </row>
    <row r="26" spans="1:255" ht="14.1" customHeight="1" x14ac:dyDescent="0.2">
      <c r="A26" s="306">
        <v>26</v>
      </c>
      <c r="B26" s="307" t="s">
        <v>243</v>
      </c>
      <c r="C26" s="308"/>
      <c r="D26" s="113">
        <v>4.2169263644024007</v>
      </c>
      <c r="E26" s="115">
        <v>9058</v>
      </c>
      <c r="F26" s="114">
        <v>9257</v>
      </c>
      <c r="G26" s="114">
        <v>9344</v>
      </c>
      <c r="H26" s="114">
        <v>9157</v>
      </c>
      <c r="I26" s="140">
        <v>9240</v>
      </c>
      <c r="J26" s="115">
        <v>-182</v>
      </c>
      <c r="K26" s="116">
        <v>-1.9696969696969697</v>
      </c>
    </row>
    <row r="27" spans="1:255" ht="14.1" customHeight="1" x14ac:dyDescent="0.2">
      <c r="A27" s="306">
        <v>27</v>
      </c>
      <c r="B27" s="307" t="s">
        <v>244</v>
      </c>
      <c r="C27" s="308"/>
      <c r="D27" s="113">
        <v>6.3291139240506329</v>
      </c>
      <c r="E27" s="115">
        <v>13595</v>
      </c>
      <c r="F27" s="114">
        <v>13695</v>
      </c>
      <c r="G27" s="114">
        <v>13783</v>
      </c>
      <c r="H27" s="114">
        <v>13603</v>
      </c>
      <c r="I27" s="140">
        <v>13536</v>
      </c>
      <c r="J27" s="115">
        <v>59</v>
      </c>
      <c r="K27" s="116">
        <v>0.43587470449172577</v>
      </c>
    </row>
    <row r="28" spans="1:255" ht="14.1" customHeight="1" x14ac:dyDescent="0.2">
      <c r="A28" s="306">
        <v>28</v>
      </c>
      <c r="B28" s="307" t="s">
        <v>245</v>
      </c>
      <c r="C28" s="308"/>
      <c r="D28" s="113">
        <v>0.2276525714498536</v>
      </c>
      <c r="E28" s="115">
        <v>489</v>
      </c>
      <c r="F28" s="114">
        <v>498</v>
      </c>
      <c r="G28" s="114">
        <v>514</v>
      </c>
      <c r="H28" s="114">
        <v>541</v>
      </c>
      <c r="I28" s="140">
        <v>548</v>
      </c>
      <c r="J28" s="115">
        <v>-59</v>
      </c>
      <c r="K28" s="116">
        <v>-10.766423357664234</v>
      </c>
    </row>
    <row r="29" spans="1:255" ht="14.1" customHeight="1" x14ac:dyDescent="0.2">
      <c r="A29" s="306">
        <v>29</v>
      </c>
      <c r="B29" s="307" t="s">
        <v>246</v>
      </c>
      <c r="C29" s="308"/>
      <c r="D29" s="113">
        <v>1.6261563028105084</v>
      </c>
      <c r="E29" s="115">
        <v>3493</v>
      </c>
      <c r="F29" s="114">
        <v>3621</v>
      </c>
      <c r="G29" s="114">
        <v>3628</v>
      </c>
      <c r="H29" s="114">
        <v>3595</v>
      </c>
      <c r="I29" s="140">
        <v>3529</v>
      </c>
      <c r="J29" s="115">
        <v>-36</v>
      </c>
      <c r="K29" s="116">
        <v>-1.0201190138849532</v>
      </c>
    </row>
    <row r="30" spans="1:255" ht="14.1" customHeight="1" x14ac:dyDescent="0.2">
      <c r="A30" s="306" t="s">
        <v>247</v>
      </c>
      <c r="B30" s="307" t="s">
        <v>248</v>
      </c>
      <c r="C30" s="308"/>
      <c r="D30" s="113">
        <v>0.53910363545793549</v>
      </c>
      <c r="E30" s="115">
        <v>1158</v>
      </c>
      <c r="F30" s="114">
        <v>1250</v>
      </c>
      <c r="G30" s="114">
        <v>1265</v>
      </c>
      <c r="H30" s="114">
        <v>1207</v>
      </c>
      <c r="I30" s="140">
        <v>1161</v>
      </c>
      <c r="J30" s="115">
        <v>-3</v>
      </c>
      <c r="K30" s="116">
        <v>-0.25839793281653745</v>
      </c>
    </row>
    <row r="31" spans="1:255" ht="14.1" customHeight="1" x14ac:dyDescent="0.2">
      <c r="A31" s="306" t="s">
        <v>249</v>
      </c>
      <c r="B31" s="307" t="s">
        <v>250</v>
      </c>
      <c r="C31" s="308"/>
      <c r="D31" s="113">
        <v>1.0530677231484025</v>
      </c>
      <c r="E31" s="115">
        <v>2262</v>
      </c>
      <c r="F31" s="114">
        <v>2295</v>
      </c>
      <c r="G31" s="114">
        <v>2287</v>
      </c>
      <c r="H31" s="114">
        <v>2313</v>
      </c>
      <c r="I31" s="140">
        <v>2293</v>
      </c>
      <c r="J31" s="115">
        <v>-31</v>
      </c>
      <c r="K31" s="116">
        <v>-1.3519406890536416</v>
      </c>
    </row>
    <row r="32" spans="1:255" ht="14.1" customHeight="1" x14ac:dyDescent="0.2">
      <c r="A32" s="306">
        <v>31</v>
      </c>
      <c r="B32" s="307" t="s">
        <v>251</v>
      </c>
      <c r="C32" s="308"/>
      <c r="D32" s="113">
        <v>0.5125674461478299</v>
      </c>
      <c r="E32" s="115">
        <v>1101</v>
      </c>
      <c r="F32" s="114">
        <v>1110</v>
      </c>
      <c r="G32" s="114">
        <v>1121</v>
      </c>
      <c r="H32" s="114">
        <v>1097</v>
      </c>
      <c r="I32" s="140">
        <v>1079</v>
      </c>
      <c r="J32" s="115">
        <v>22</v>
      </c>
      <c r="K32" s="116">
        <v>2.0389249304911954</v>
      </c>
    </row>
    <row r="33" spans="1:11" ht="14.1" customHeight="1" x14ac:dyDescent="0.2">
      <c r="A33" s="306">
        <v>32</v>
      </c>
      <c r="B33" s="307" t="s">
        <v>252</v>
      </c>
      <c r="C33" s="308"/>
      <c r="D33" s="113">
        <v>1.7062304179217043</v>
      </c>
      <c r="E33" s="115">
        <v>3665</v>
      </c>
      <c r="F33" s="114">
        <v>3582</v>
      </c>
      <c r="G33" s="114">
        <v>3688</v>
      </c>
      <c r="H33" s="114">
        <v>3579</v>
      </c>
      <c r="I33" s="140">
        <v>3412</v>
      </c>
      <c r="J33" s="115">
        <v>253</v>
      </c>
      <c r="K33" s="116">
        <v>7.4150058616647128</v>
      </c>
    </row>
    <row r="34" spans="1:11" ht="14.1" customHeight="1" x14ac:dyDescent="0.2">
      <c r="A34" s="306">
        <v>33</v>
      </c>
      <c r="B34" s="307" t="s">
        <v>253</v>
      </c>
      <c r="C34" s="308"/>
      <c r="D34" s="113">
        <v>1.1666612352828898</v>
      </c>
      <c r="E34" s="115">
        <v>2506</v>
      </c>
      <c r="F34" s="114">
        <v>2529</v>
      </c>
      <c r="G34" s="114">
        <v>2556</v>
      </c>
      <c r="H34" s="114">
        <v>2467</v>
      </c>
      <c r="I34" s="140">
        <v>2449</v>
      </c>
      <c r="J34" s="115">
        <v>57</v>
      </c>
      <c r="K34" s="116">
        <v>2.3274806043282972</v>
      </c>
    </row>
    <row r="35" spans="1:11" ht="14.1" customHeight="1" x14ac:dyDescent="0.2">
      <c r="A35" s="306">
        <v>34</v>
      </c>
      <c r="B35" s="307" t="s">
        <v>254</v>
      </c>
      <c r="C35" s="308"/>
      <c r="D35" s="113">
        <v>1.65455468084413</v>
      </c>
      <c r="E35" s="115">
        <v>3554</v>
      </c>
      <c r="F35" s="114">
        <v>3578</v>
      </c>
      <c r="G35" s="114">
        <v>3594</v>
      </c>
      <c r="H35" s="114">
        <v>3649</v>
      </c>
      <c r="I35" s="140">
        <v>3623</v>
      </c>
      <c r="J35" s="115">
        <v>-69</v>
      </c>
      <c r="K35" s="116">
        <v>-1.9044990339497654</v>
      </c>
    </row>
    <row r="36" spans="1:11" ht="14.1" customHeight="1" x14ac:dyDescent="0.2">
      <c r="A36" s="306">
        <v>41</v>
      </c>
      <c r="B36" s="307" t="s">
        <v>255</v>
      </c>
      <c r="C36" s="308"/>
      <c r="D36" s="113">
        <v>0.51489518205222506</v>
      </c>
      <c r="E36" s="115">
        <v>1106</v>
      </c>
      <c r="F36" s="114">
        <v>1086</v>
      </c>
      <c r="G36" s="114">
        <v>1097</v>
      </c>
      <c r="H36" s="114">
        <v>1097</v>
      </c>
      <c r="I36" s="140">
        <v>1062</v>
      </c>
      <c r="J36" s="115">
        <v>44</v>
      </c>
      <c r="K36" s="116">
        <v>4.1431261770244818</v>
      </c>
    </row>
    <row r="37" spans="1:11" ht="14.1" customHeight="1" x14ac:dyDescent="0.2">
      <c r="A37" s="306">
        <v>42</v>
      </c>
      <c r="B37" s="307" t="s">
        <v>256</v>
      </c>
      <c r="C37" s="308"/>
      <c r="D37" s="113">
        <v>8.8919511547897817E-2</v>
      </c>
      <c r="E37" s="115">
        <v>191</v>
      </c>
      <c r="F37" s="114">
        <v>185</v>
      </c>
      <c r="G37" s="114">
        <v>185</v>
      </c>
      <c r="H37" s="114">
        <v>182</v>
      </c>
      <c r="I37" s="140">
        <v>192</v>
      </c>
      <c r="J37" s="115">
        <v>-1</v>
      </c>
      <c r="K37" s="116">
        <v>-0.52083333333333337</v>
      </c>
    </row>
    <row r="38" spans="1:11" ht="14.1" customHeight="1" x14ac:dyDescent="0.2">
      <c r="A38" s="306">
        <v>43</v>
      </c>
      <c r="B38" s="307" t="s">
        <v>257</v>
      </c>
      <c r="C38" s="308"/>
      <c r="D38" s="113">
        <v>1.8589298932500313</v>
      </c>
      <c r="E38" s="115">
        <v>3993</v>
      </c>
      <c r="F38" s="114">
        <v>3911</v>
      </c>
      <c r="G38" s="114">
        <v>3884</v>
      </c>
      <c r="H38" s="114">
        <v>3770</v>
      </c>
      <c r="I38" s="140">
        <v>3743</v>
      </c>
      <c r="J38" s="115">
        <v>250</v>
      </c>
      <c r="K38" s="116">
        <v>6.6791343841838096</v>
      </c>
    </row>
    <row r="39" spans="1:11" ht="14.1" customHeight="1" x14ac:dyDescent="0.2">
      <c r="A39" s="306">
        <v>51</v>
      </c>
      <c r="B39" s="307" t="s">
        <v>258</v>
      </c>
      <c r="C39" s="308"/>
      <c r="D39" s="113">
        <v>5.5521156791635047</v>
      </c>
      <c r="E39" s="115">
        <v>11926</v>
      </c>
      <c r="F39" s="114">
        <v>11930</v>
      </c>
      <c r="G39" s="114">
        <v>11963</v>
      </c>
      <c r="H39" s="114">
        <v>12067</v>
      </c>
      <c r="I39" s="140">
        <v>12030</v>
      </c>
      <c r="J39" s="115">
        <v>-104</v>
      </c>
      <c r="K39" s="116">
        <v>-0.86450540315876978</v>
      </c>
    </row>
    <row r="40" spans="1:11" ht="14.1" customHeight="1" x14ac:dyDescent="0.2">
      <c r="A40" s="306" t="s">
        <v>259</v>
      </c>
      <c r="B40" s="307" t="s">
        <v>260</v>
      </c>
      <c r="C40" s="308"/>
      <c r="D40" s="113">
        <v>4.7564955470412151</v>
      </c>
      <c r="E40" s="115">
        <v>10217</v>
      </c>
      <c r="F40" s="114">
        <v>10245</v>
      </c>
      <c r="G40" s="114">
        <v>10235</v>
      </c>
      <c r="H40" s="114">
        <v>10440</v>
      </c>
      <c r="I40" s="140">
        <v>10443</v>
      </c>
      <c r="J40" s="115">
        <v>-226</v>
      </c>
      <c r="K40" s="116">
        <v>-2.1641290816815091</v>
      </c>
    </row>
    <row r="41" spans="1:11" ht="14.1" customHeight="1" x14ac:dyDescent="0.2">
      <c r="A41" s="306"/>
      <c r="B41" s="307" t="s">
        <v>261</v>
      </c>
      <c r="C41" s="308"/>
      <c r="D41" s="113">
        <v>4.0507260208285807</v>
      </c>
      <c r="E41" s="115">
        <v>8701</v>
      </c>
      <c r="F41" s="114">
        <v>8668</v>
      </c>
      <c r="G41" s="114">
        <v>8723</v>
      </c>
      <c r="H41" s="114">
        <v>8725</v>
      </c>
      <c r="I41" s="140">
        <v>8712</v>
      </c>
      <c r="J41" s="115">
        <v>-11</v>
      </c>
      <c r="K41" s="116">
        <v>-0.12626262626262627</v>
      </c>
    </row>
    <row r="42" spans="1:11" ht="14.1" customHeight="1" x14ac:dyDescent="0.2">
      <c r="A42" s="306">
        <v>52</v>
      </c>
      <c r="B42" s="307" t="s">
        <v>262</v>
      </c>
      <c r="C42" s="308"/>
      <c r="D42" s="113">
        <v>2.8929101819823928</v>
      </c>
      <c r="E42" s="115">
        <v>6214</v>
      </c>
      <c r="F42" s="114">
        <v>6177</v>
      </c>
      <c r="G42" s="114">
        <v>6231</v>
      </c>
      <c r="H42" s="114">
        <v>6165</v>
      </c>
      <c r="I42" s="140">
        <v>6105</v>
      </c>
      <c r="J42" s="115">
        <v>109</v>
      </c>
      <c r="K42" s="116">
        <v>1.7854217854217853</v>
      </c>
    </row>
    <row r="43" spans="1:11" ht="14.1" customHeight="1" x14ac:dyDescent="0.2">
      <c r="A43" s="306" t="s">
        <v>263</v>
      </c>
      <c r="B43" s="307" t="s">
        <v>264</v>
      </c>
      <c r="C43" s="308"/>
      <c r="D43" s="113">
        <v>2.5730792687184882</v>
      </c>
      <c r="E43" s="115">
        <v>5527</v>
      </c>
      <c r="F43" s="114">
        <v>5484</v>
      </c>
      <c r="G43" s="114">
        <v>5528</v>
      </c>
      <c r="H43" s="114">
        <v>5465</v>
      </c>
      <c r="I43" s="140">
        <v>5415</v>
      </c>
      <c r="J43" s="115">
        <v>112</v>
      </c>
      <c r="K43" s="116">
        <v>2.0683287165281623</v>
      </c>
    </row>
    <row r="44" spans="1:11" ht="14.1" customHeight="1" x14ac:dyDescent="0.2">
      <c r="A44" s="306">
        <v>53</v>
      </c>
      <c r="B44" s="307" t="s">
        <v>265</v>
      </c>
      <c r="C44" s="308"/>
      <c r="D44" s="113">
        <v>0.53305152210650786</v>
      </c>
      <c r="E44" s="115">
        <v>1145</v>
      </c>
      <c r="F44" s="114">
        <v>1142</v>
      </c>
      <c r="G44" s="114">
        <v>1158</v>
      </c>
      <c r="H44" s="114">
        <v>1147</v>
      </c>
      <c r="I44" s="140">
        <v>1122</v>
      </c>
      <c r="J44" s="115">
        <v>23</v>
      </c>
      <c r="K44" s="116">
        <v>2.0499108734402851</v>
      </c>
    </row>
    <row r="45" spans="1:11" ht="14.1" customHeight="1" x14ac:dyDescent="0.2">
      <c r="A45" s="306" t="s">
        <v>266</v>
      </c>
      <c r="B45" s="307" t="s">
        <v>267</v>
      </c>
      <c r="C45" s="308"/>
      <c r="D45" s="113">
        <v>0.48556570965684515</v>
      </c>
      <c r="E45" s="115">
        <v>1043</v>
      </c>
      <c r="F45" s="114">
        <v>1041</v>
      </c>
      <c r="G45" s="114">
        <v>1059</v>
      </c>
      <c r="H45" s="114">
        <v>1053</v>
      </c>
      <c r="I45" s="140">
        <v>1027</v>
      </c>
      <c r="J45" s="115">
        <v>16</v>
      </c>
      <c r="K45" s="116">
        <v>1.5579357351509251</v>
      </c>
    </row>
    <row r="46" spans="1:11" ht="14.1" customHeight="1" x14ac:dyDescent="0.2">
      <c r="A46" s="306">
        <v>54</v>
      </c>
      <c r="B46" s="307" t="s">
        <v>268</v>
      </c>
      <c r="C46" s="308"/>
      <c r="D46" s="113">
        <v>1.9985940475137454</v>
      </c>
      <c r="E46" s="115">
        <v>4293</v>
      </c>
      <c r="F46" s="114">
        <v>4265</v>
      </c>
      <c r="G46" s="114">
        <v>4330</v>
      </c>
      <c r="H46" s="114">
        <v>4272</v>
      </c>
      <c r="I46" s="140">
        <v>4206</v>
      </c>
      <c r="J46" s="115">
        <v>87</v>
      </c>
      <c r="K46" s="116">
        <v>2.0684736091298146</v>
      </c>
    </row>
    <row r="47" spans="1:11" ht="14.1" customHeight="1" x14ac:dyDescent="0.2">
      <c r="A47" s="306">
        <v>61</v>
      </c>
      <c r="B47" s="307" t="s">
        <v>269</v>
      </c>
      <c r="C47" s="308"/>
      <c r="D47" s="113">
        <v>3.7341539378308295</v>
      </c>
      <c r="E47" s="115">
        <v>8021</v>
      </c>
      <c r="F47" s="114">
        <v>8055</v>
      </c>
      <c r="G47" s="114">
        <v>8069</v>
      </c>
      <c r="H47" s="114">
        <v>7952</v>
      </c>
      <c r="I47" s="140">
        <v>7932</v>
      </c>
      <c r="J47" s="115">
        <v>89</v>
      </c>
      <c r="K47" s="116">
        <v>1.1220373171961675</v>
      </c>
    </row>
    <row r="48" spans="1:11" ht="14.1" customHeight="1" x14ac:dyDescent="0.2">
      <c r="A48" s="306">
        <v>62</v>
      </c>
      <c r="B48" s="307" t="s">
        <v>270</v>
      </c>
      <c r="C48" s="308"/>
      <c r="D48" s="113">
        <v>5.3221353718092557</v>
      </c>
      <c r="E48" s="115">
        <v>11432</v>
      </c>
      <c r="F48" s="114">
        <v>11448</v>
      </c>
      <c r="G48" s="114">
        <v>11352</v>
      </c>
      <c r="H48" s="114">
        <v>11154</v>
      </c>
      <c r="I48" s="140">
        <v>11260</v>
      </c>
      <c r="J48" s="115">
        <v>172</v>
      </c>
      <c r="K48" s="116">
        <v>1.5275310834813498</v>
      </c>
    </row>
    <row r="49" spans="1:11" ht="14.1" customHeight="1" x14ac:dyDescent="0.2">
      <c r="A49" s="306">
        <v>63</v>
      </c>
      <c r="B49" s="307" t="s">
        <v>271</v>
      </c>
      <c r="C49" s="308"/>
      <c r="D49" s="113">
        <v>1.5293224891876667</v>
      </c>
      <c r="E49" s="115">
        <v>3285</v>
      </c>
      <c r="F49" s="114">
        <v>3324</v>
      </c>
      <c r="G49" s="114">
        <v>3410</v>
      </c>
      <c r="H49" s="114">
        <v>3345</v>
      </c>
      <c r="I49" s="140">
        <v>3282</v>
      </c>
      <c r="J49" s="115">
        <v>3</v>
      </c>
      <c r="K49" s="116">
        <v>9.1407678244972576E-2</v>
      </c>
    </row>
    <row r="50" spans="1:11" ht="14.1" customHeight="1" x14ac:dyDescent="0.2">
      <c r="A50" s="306" t="s">
        <v>272</v>
      </c>
      <c r="B50" s="307" t="s">
        <v>273</v>
      </c>
      <c r="C50" s="308"/>
      <c r="D50" s="113">
        <v>0.32215864916829995</v>
      </c>
      <c r="E50" s="115">
        <v>692</v>
      </c>
      <c r="F50" s="114">
        <v>702</v>
      </c>
      <c r="G50" s="114">
        <v>727</v>
      </c>
      <c r="H50" s="114">
        <v>687</v>
      </c>
      <c r="I50" s="140">
        <v>666</v>
      </c>
      <c r="J50" s="115">
        <v>26</v>
      </c>
      <c r="K50" s="116">
        <v>3.9039039039039038</v>
      </c>
    </row>
    <row r="51" spans="1:11" ht="14.1" customHeight="1" x14ac:dyDescent="0.2">
      <c r="A51" s="306" t="s">
        <v>274</v>
      </c>
      <c r="B51" s="307" t="s">
        <v>275</v>
      </c>
      <c r="C51" s="308"/>
      <c r="D51" s="113">
        <v>0.97811462702687602</v>
      </c>
      <c r="E51" s="115">
        <v>2101</v>
      </c>
      <c r="F51" s="114">
        <v>2127</v>
      </c>
      <c r="G51" s="114">
        <v>2175</v>
      </c>
      <c r="H51" s="114">
        <v>2177</v>
      </c>
      <c r="I51" s="140">
        <v>2131</v>
      </c>
      <c r="J51" s="115">
        <v>-30</v>
      </c>
      <c r="K51" s="116">
        <v>-1.4077897700610043</v>
      </c>
    </row>
    <row r="52" spans="1:11" ht="14.1" customHeight="1" x14ac:dyDescent="0.2">
      <c r="A52" s="306">
        <v>71</v>
      </c>
      <c r="B52" s="307" t="s">
        <v>276</v>
      </c>
      <c r="C52" s="308"/>
      <c r="D52" s="113">
        <v>10.803022332298267</v>
      </c>
      <c r="E52" s="115">
        <v>23205</v>
      </c>
      <c r="F52" s="114">
        <v>23379</v>
      </c>
      <c r="G52" s="114">
        <v>23506</v>
      </c>
      <c r="H52" s="114">
        <v>23159</v>
      </c>
      <c r="I52" s="140">
        <v>23217</v>
      </c>
      <c r="J52" s="115">
        <v>-12</v>
      </c>
      <c r="K52" s="116">
        <v>-5.1686264375242277E-2</v>
      </c>
    </row>
    <row r="53" spans="1:11" ht="14.1" customHeight="1" x14ac:dyDescent="0.2">
      <c r="A53" s="306" t="s">
        <v>277</v>
      </c>
      <c r="B53" s="307" t="s">
        <v>278</v>
      </c>
      <c r="C53" s="308"/>
      <c r="D53" s="113">
        <v>4.9599396650853578</v>
      </c>
      <c r="E53" s="115">
        <v>10654</v>
      </c>
      <c r="F53" s="114">
        <v>10755</v>
      </c>
      <c r="G53" s="114">
        <v>10763</v>
      </c>
      <c r="H53" s="114">
        <v>10468</v>
      </c>
      <c r="I53" s="140">
        <v>10453</v>
      </c>
      <c r="J53" s="115">
        <v>201</v>
      </c>
      <c r="K53" s="116">
        <v>1.9228929493925189</v>
      </c>
    </row>
    <row r="54" spans="1:11" ht="14.1" customHeight="1" x14ac:dyDescent="0.2">
      <c r="A54" s="306" t="s">
        <v>279</v>
      </c>
      <c r="B54" s="307" t="s">
        <v>280</v>
      </c>
      <c r="C54" s="308"/>
      <c r="D54" s="113">
        <v>4.8579848324728472</v>
      </c>
      <c r="E54" s="115">
        <v>10435</v>
      </c>
      <c r="F54" s="114">
        <v>10501</v>
      </c>
      <c r="G54" s="114">
        <v>10604</v>
      </c>
      <c r="H54" s="114">
        <v>10614</v>
      </c>
      <c r="I54" s="140">
        <v>10651</v>
      </c>
      <c r="J54" s="115">
        <v>-216</v>
      </c>
      <c r="K54" s="116">
        <v>-2.0279785935592902</v>
      </c>
    </row>
    <row r="55" spans="1:11" ht="14.1" customHeight="1" x14ac:dyDescent="0.2">
      <c r="A55" s="306">
        <v>72</v>
      </c>
      <c r="B55" s="307" t="s">
        <v>281</v>
      </c>
      <c r="C55" s="308"/>
      <c r="D55" s="113">
        <v>3.0400230911401716</v>
      </c>
      <c r="E55" s="115">
        <v>6530</v>
      </c>
      <c r="F55" s="114">
        <v>6589</v>
      </c>
      <c r="G55" s="114">
        <v>6630</v>
      </c>
      <c r="H55" s="114">
        <v>6506</v>
      </c>
      <c r="I55" s="140">
        <v>6538</v>
      </c>
      <c r="J55" s="115">
        <v>-8</v>
      </c>
      <c r="K55" s="116">
        <v>-0.12236157846436219</v>
      </c>
    </row>
    <row r="56" spans="1:11" ht="14.1" customHeight="1" x14ac:dyDescent="0.2">
      <c r="A56" s="306" t="s">
        <v>282</v>
      </c>
      <c r="B56" s="307" t="s">
        <v>283</v>
      </c>
      <c r="C56" s="308"/>
      <c r="D56" s="113">
        <v>1.500924111154045</v>
      </c>
      <c r="E56" s="115">
        <v>3224</v>
      </c>
      <c r="F56" s="114">
        <v>3260</v>
      </c>
      <c r="G56" s="114">
        <v>3293</v>
      </c>
      <c r="H56" s="114">
        <v>3221</v>
      </c>
      <c r="I56" s="140">
        <v>3247</v>
      </c>
      <c r="J56" s="115">
        <v>-23</v>
      </c>
      <c r="K56" s="116">
        <v>-0.7083461656914074</v>
      </c>
    </row>
    <row r="57" spans="1:11" ht="14.1" customHeight="1" x14ac:dyDescent="0.2">
      <c r="A57" s="306" t="s">
        <v>284</v>
      </c>
      <c r="B57" s="307" t="s">
        <v>285</v>
      </c>
      <c r="C57" s="308"/>
      <c r="D57" s="113">
        <v>1.0693618744791691</v>
      </c>
      <c r="E57" s="115">
        <v>2297</v>
      </c>
      <c r="F57" s="114">
        <v>2312</v>
      </c>
      <c r="G57" s="114">
        <v>2312</v>
      </c>
      <c r="H57" s="114">
        <v>2288</v>
      </c>
      <c r="I57" s="140">
        <v>2284</v>
      </c>
      <c r="J57" s="115">
        <v>13</v>
      </c>
      <c r="K57" s="116">
        <v>0.56917688266199651</v>
      </c>
    </row>
    <row r="58" spans="1:11" ht="14.1" customHeight="1" x14ac:dyDescent="0.2">
      <c r="A58" s="306">
        <v>73</v>
      </c>
      <c r="B58" s="307" t="s">
        <v>286</v>
      </c>
      <c r="C58" s="308"/>
      <c r="D58" s="113">
        <v>2.5363010414290437</v>
      </c>
      <c r="E58" s="115">
        <v>5448</v>
      </c>
      <c r="F58" s="114">
        <v>5535</v>
      </c>
      <c r="G58" s="114">
        <v>5511</v>
      </c>
      <c r="H58" s="114">
        <v>5399</v>
      </c>
      <c r="I58" s="140">
        <v>5420</v>
      </c>
      <c r="J58" s="115">
        <v>28</v>
      </c>
      <c r="K58" s="116">
        <v>0.51660516605166051</v>
      </c>
    </row>
    <row r="59" spans="1:11" ht="14.1" customHeight="1" x14ac:dyDescent="0.2">
      <c r="A59" s="306" t="s">
        <v>287</v>
      </c>
      <c r="B59" s="307" t="s">
        <v>288</v>
      </c>
      <c r="C59" s="308"/>
      <c r="D59" s="113">
        <v>2.1750364290669038</v>
      </c>
      <c r="E59" s="115">
        <v>4672</v>
      </c>
      <c r="F59" s="114">
        <v>4751</v>
      </c>
      <c r="G59" s="114">
        <v>4729</v>
      </c>
      <c r="H59" s="114">
        <v>4632</v>
      </c>
      <c r="I59" s="140">
        <v>4647</v>
      </c>
      <c r="J59" s="115">
        <v>25</v>
      </c>
      <c r="K59" s="116">
        <v>0.53798149343662582</v>
      </c>
    </row>
    <row r="60" spans="1:11" ht="14.1" customHeight="1" x14ac:dyDescent="0.2">
      <c r="A60" s="306">
        <v>81</v>
      </c>
      <c r="B60" s="307" t="s">
        <v>289</v>
      </c>
      <c r="C60" s="308"/>
      <c r="D60" s="113">
        <v>5.7644051936443494</v>
      </c>
      <c r="E60" s="115">
        <v>12382</v>
      </c>
      <c r="F60" s="114">
        <v>12368</v>
      </c>
      <c r="G60" s="114">
        <v>12281</v>
      </c>
      <c r="H60" s="114">
        <v>12105</v>
      </c>
      <c r="I60" s="140">
        <v>12053</v>
      </c>
      <c r="J60" s="115">
        <v>329</v>
      </c>
      <c r="K60" s="116">
        <v>2.7296108852567826</v>
      </c>
    </row>
    <row r="61" spans="1:11" ht="14.1" customHeight="1" x14ac:dyDescent="0.2">
      <c r="A61" s="306" t="s">
        <v>290</v>
      </c>
      <c r="B61" s="307" t="s">
        <v>291</v>
      </c>
      <c r="C61" s="308"/>
      <c r="D61" s="113">
        <v>1.733697701593568</v>
      </c>
      <c r="E61" s="115">
        <v>3724</v>
      </c>
      <c r="F61" s="114">
        <v>3724</v>
      </c>
      <c r="G61" s="114">
        <v>3752</v>
      </c>
      <c r="H61" s="114">
        <v>3615</v>
      </c>
      <c r="I61" s="140">
        <v>3615</v>
      </c>
      <c r="J61" s="115">
        <v>109</v>
      </c>
      <c r="K61" s="116">
        <v>3.0152143845089903</v>
      </c>
    </row>
    <row r="62" spans="1:11" ht="14.1" customHeight="1" x14ac:dyDescent="0.2">
      <c r="A62" s="306" t="s">
        <v>292</v>
      </c>
      <c r="B62" s="307" t="s">
        <v>293</v>
      </c>
      <c r="C62" s="308"/>
      <c r="D62" s="113">
        <v>2.3426334141833602</v>
      </c>
      <c r="E62" s="115">
        <v>5032</v>
      </c>
      <c r="F62" s="114">
        <v>5062</v>
      </c>
      <c r="G62" s="114">
        <v>4980</v>
      </c>
      <c r="H62" s="114">
        <v>4956</v>
      </c>
      <c r="I62" s="140">
        <v>4927</v>
      </c>
      <c r="J62" s="115">
        <v>105</v>
      </c>
      <c r="K62" s="116">
        <v>2.1311142683174347</v>
      </c>
    </row>
    <row r="63" spans="1:11" ht="14.1" customHeight="1" x14ac:dyDescent="0.2">
      <c r="A63" s="306"/>
      <c r="B63" s="307" t="s">
        <v>294</v>
      </c>
      <c r="C63" s="308"/>
      <c r="D63" s="113">
        <v>2.0702883133691183</v>
      </c>
      <c r="E63" s="115">
        <v>4447</v>
      </c>
      <c r="F63" s="114">
        <v>4476</v>
      </c>
      <c r="G63" s="114">
        <v>4401</v>
      </c>
      <c r="H63" s="114">
        <v>4396</v>
      </c>
      <c r="I63" s="140">
        <v>4363</v>
      </c>
      <c r="J63" s="115">
        <v>84</v>
      </c>
      <c r="K63" s="116">
        <v>1.925280770112308</v>
      </c>
    </row>
    <row r="64" spans="1:11" ht="14.1" customHeight="1" x14ac:dyDescent="0.2">
      <c r="A64" s="306" t="s">
        <v>295</v>
      </c>
      <c r="B64" s="307" t="s">
        <v>296</v>
      </c>
      <c r="C64" s="308"/>
      <c r="D64" s="113">
        <v>0.58938273099287253</v>
      </c>
      <c r="E64" s="115">
        <v>1266</v>
      </c>
      <c r="F64" s="114">
        <v>1243</v>
      </c>
      <c r="G64" s="114">
        <v>1243</v>
      </c>
      <c r="H64" s="114">
        <v>1236</v>
      </c>
      <c r="I64" s="140">
        <v>1234</v>
      </c>
      <c r="J64" s="115">
        <v>32</v>
      </c>
      <c r="K64" s="116">
        <v>2.5931928687196111</v>
      </c>
    </row>
    <row r="65" spans="1:11" ht="14.1" customHeight="1" x14ac:dyDescent="0.2">
      <c r="A65" s="306" t="s">
        <v>297</v>
      </c>
      <c r="B65" s="307" t="s">
        <v>298</v>
      </c>
      <c r="C65" s="308"/>
      <c r="D65" s="113">
        <v>0.52886159747859651</v>
      </c>
      <c r="E65" s="115">
        <v>1136</v>
      </c>
      <c r="F65" s="114">
        <v>1138</v>
      </c>
      <c r="G65" s="114">
        <v>1119</v>
      </c>
      <c r="H65" s="114">
        <v>1122</v>
      </c>
      <c r="I65" s="140">
        <v>1117</v>
      </c>
      <c r="J65" s="115">
        <v>19</v>
      </c>
      <c r="K65" s="116">
        <v>1.7009847806624887</v>
      </c>
    </row>
    <row r="66" spans="1:11" ht="14.1" customHeight="1" x14ac:dyDescent="0.2">
      <c r="A66" s="306">
        <v>82</v>
      </c>
      <c r="B66" s="307" t="s">
        <v>299</v>
      </c>
      <c r="C66" s="308"/>
      <c r="D66" s="113">
        <v>2.3943091512609347</v>
      </c>
      <c r="E66" s="115">
        <v>5143</v>
      </c>
      <c r="F66" s="114">
        <v>5147</v>
      </c>
      <c r="G66" s="114">
        <v>5089</v>
      </c>
      <c r="H66" s="114">
        <v>4968</v>
      </c>
      <c r="I66" s="140">
        <v>4968</v>
      </c>
      <c r="J66" s="115">
        <v>175</v>
      </c>
      <c r="K66" s="116">
        <v>3.5225442834138487</v>
      </c>
    </row>
    <row r="67" spans="1:11" ht="14.1" customHeight="1" x14ac:dyDescent="0.2">
      <c r="A67" s="306" t="s">
        <v>300</v>
      </c>
      <c r="B67" s="307" t="s">
        <v>301</v>
      </c>
      <c r="C67" s="308"/>
      <c r="D67" s="113">
        <v>1.4660080725881164</v>
      </c>
      <c r="E67" s="115">
        <v>3149</v>
      </c>
      <c r="F67" s="114">
        <v>3121</v>
      </c>
      <c r="G67" s="114">
        <v>3090</v>
      </c>
      <c r="H67" s="114">
        <v>3017</v>
      </c>
      <c r="I67" s="140">
        <v>3011</v>
      </c>
      <c r="J67" s="115">
        <v>138</v>
      </c>
      <c r="K67" s="116">
        <v>4.5831949518432413</v>
      </c>
    </row>
    <row r="68" spans="1:11" ht="14.1" customHeight="1" x14ac:dyDescent="0.2">
      <c r="A68" s="306" t="s">
        <v>302</v>
      </c>
      <c r="B68" s="307" t="s">
        <v>303</v>
      </c>
      <c r="C68" s="308"/>
      <c r="D68" s="113">
        <v>0.39850838683246353</v>
      </c>
      <c r="E68" s="115">
        <v>856</v>
      </c>
      <c r="F68" s="114">
        <v>873</v>
      </c>
      <c r="G68" s="114">
        <v>856</v>
      </c>
      <c r="H68" s="114">
        <v>831</v>
      </c>
      <c r="I68" s="140">
        <v>832</v>
      </c>
      <c r="J68" s="115">
        <v>24</v>
      </c>
      <c r="K68" s="116">
        <v>2.8846153846153846</v>
      </c>
    </row>
    <row r="69" spans="1:11" ht="14.1" customHeight="1" x14ac:dyDescent="0.2">
      <c r="A69" s="306">
        <v>83</v>
      </c>
      <c r="B69" s="307" t="s">
        <v>304</v>
      </c>
      <c r="C69" s="308"/>
      <c r="D69" s="113">
        <v>4.4366646337773101</v>
      </c>
      <c r="E69" s="115">
        <v>9530</v>
      </c>
      <c r="F69" s="114">
        <v>9564</v>
      </c>
      <c r="G69" s="114">
        <v>9462</v>
      </c>
      <c r="H69" s="114">
        <v>9263</v>
      </c>
      <c r="I69" s="140">
        <v>9239</v>
      </c>
      <c r="J69" s="115">
        <v>291</v>
      </c>
      <c r="K69" s="116">
        <v>3.1496915250568245</v>
      </c>
    </row>
    <row r="70" spans="1:11" ht="14.1" customHeight="1" x14ac:dyDescent="0.2">
      <c r="A70" s="306" t="s">
        <v>305</v>
      </c>
      <c r="B70" s="307" t="s">
        <v>306</v>
      </c>
      <c r="C70" s="308"/>
      <c r="D70" s="113">
        <v>3.8309877514536712</v>
      </c>
      <c r="E70" s="115">
        <v>8229</v>
      </c>
      <c r="F70" s="114">
        <v>8263</v>
      </c>
      <c r="G70" s="114">
        <v>8180</v>
      </c>
      <c r="H70" s="114">
        <v>7990</v>
      </c>
      <c r="I70" s="140">
        <v>7958</v>
      </c>
      <c r="J70" s="115">
        <v>271</v>
      </c>
      <c r="K70" s="116">
        <v>3.4053782357376225</v>
      </c>
    </row>
    <row r="71" spans="1:11" ht="14.1" customHeight="1" x14ac:dyDescent="0.2">
      <c r="A71" s="306"/>
      <c r="B71" s="307" t="s">
        <v>307</v>
      </c>
      <c r="C71" s="308"/>
      <c r="D71" s="113">
        <v>2.309114017160069</v>
      </c>
      <c r="E71" s="115">
        <v>4960</v>
      </c>
      <c r="F71" s="114">
        <v>4940</v>
      </c>
      <c r="G71" s="114">
        <v>4905</v>
      </c>
      <c r="H71" s="114">
        <v>4735</v>
      </c>
      <c r="I71" s="140">
        <v>4715</v>
      </c>
      <c r="J71" s="115">
        <v>245</v>
      </c>
      <c r="K71" s="116">
        <v>5.1961823966065745</v>
      </c>
    </row>
    <row r="72" spans="1:11" ht="14.1" customHeight="1" x14ac:dyDescent="0.2">
      <c r="A72" s="306">
        <v>84</v>
      </c>
      <c r="B72" s="307" t="s">
        <v>308</v>
      </c>
      <c r="C72" s="308"/>
      <c r="D72" s="113">
        <v>1.027928175380934</v>
      </c>
      <c r="E72" s="115">
        <v>2208</v>
      </c>
      <c r="F72" s="114">
        <v>2178</v>
      </c>
      <c r="G72" s="114">
        <v>2101</v>
      </c>
      <c r="H72" s="114">
        <v>2121</v>
      </c>
      <c r="I72" s="140">
        <v>2105</v>
      </c>
      <c r="J72" s="115">
        <v>103</v>
      </c>
      <c r="K72" s="116">
        <v>4.8931116389548697</v>
      </c>
    </row>
    <row r="73" spans="1:11" ht="14.1" customHeight="1" x14ac:dyDescent="0.2">
      <c r="A73" s="306" t="s">
        <v>309</v>
      </c>
      <c r="B73" s="307" t="s">
        <v>310</v>
      </c>
      <c r="C73" s="308"/>
      <c r="D73" s="113">
        <v>0.31005442246544473</v>
      </c>
      <c r="E73" s="115">
        <v>666</v>
      </c>
      <c r="F73" s="114">
        <v>647</v>
      </c>
      <c r="G73" s="114">
        <v>618</v>
      </c>
      <c r="H73" s="114">
        <v>624</v>
      </c>
      <c r="I73" s="140">
        <v>620</v>
      </c>
      <c r="J73" s="115">
        <v>46</v>
      </c>
      <c r="K73" s="116">
        <v>7.419354838709677</v>
      </c>
    </row>
    <row r="74" spans="1:11" ht="14.1" customHeight="1" x14ac:dyDescent="0.2">
      <c r="A74" s="306" t="s">
        <v>311</v>
      </c>
      <c r="B74" s="307" t="s">
        <v>312</v>
      </c>
      <c r="C74" s="308"/>
      <c r="D74" s="113">
        <v>0.2490677417702897</v>
      </c>
      <c r="E74" s="115">
        <v>535</v>
      </c>
      <c r="F74" s="114">
        <v>533</v>
      </c>
      <c r="G74" s="114">
        <v>517</v>
      </c>
      <c r="H74" s="114">
        <v>521</v>
      </c>
      <c r="I74" s="140">
        <v>518</v>
      </c>
      <c r="J74" s="115">
        <v>17</v>
      </c>
      <c r="K74" s="116">
        <v>3.281853281853282</v>
      </c>
    </row>
    <row r="75" spans="1:11" ht="14.1" customHeight="1" x14ac:dyDescent="0.2">
      <c r="A75" s="306" t="s">
        <v>313</v>
      </c>
      <c r="B75" s="307" t="s">
        <v>314</v>
      </c>
      <c r="C75" s="308"/>
      <c r="D75" s="113">
        <v>0.13081875782701197</v>
      </c>
      <c r="E75" s="115">
        <v>281</v>
      </c>
      <c r="F75" s="114">
        <v>280</v>
      </c>
      <c r="G75" s="114">
        <v>268</v>
      </c>
      <c r="H75" s="114">
        <v>273</v>
      </c>
      <c r="I75" s="140">
        <v>259</v>
      </c>
      <c r="J75" s="115">
        <v>22</v>
      </c>
      <c r="K75" s="116">
        <v>8.494208494208495</v>
      </c>
    </row>
    <row r="76" spans="1:11" ht="14.1" customHeight="1" x14ac:dyDescent="0.2">
      <c r="A76" s="306">
        <v>91</v>
      </c>
      <c r="B76" s="307" t="s">
        <v>315</v>
      </c>
      <c r="C76" s="308"/>
      <c r="D76" s="113">
        <v>0.13966415426371387</v>
      </c>
      <c r="E76" s="115">
        <v>300</v>
      </c>
      <c r="F76" s="114">
        <v>302</v>
      </c>
      <c r="G76" s="114">
        <v>281</v>
      </c>
      <c r="H76" s="114">
        <v>268</v>
      </c>
      <c r="I76" s="140">
        <v>255</v>
      </c>
      <c r="J76" s="115">
        <v>45</v>
      </c>
      <c r="K76" s="116">
        <v>17.647058823529413</v>
      </c>
    </row>
    <row r="77" spans="1:11" ht="14.1" customHeight="1" x14ac:dyDescent="0.2">
      <c r="A77" s="306">
        <v>92</v>
      </c>
      <c r="B77" s="307" t="s">
        <v>316</v>
      </c>
      <c r="C77" s="308"/>
      <c r="D77" s="113">
        <v>1.1601435747505831</v>
      </c>
      <c r="E77" s="115">
        <v>2492</v>
      </c>
      <c r="F77" s="114">
        <v>2481</v>
      </c>
      <c r="G77" s="114">
        <v>2478</v>
      </c>
      <c r="H77" s="114">
        <v>2460</v>
      </c>
      <c r="I77" s="140">
        <v>2458</v>
      </c>
      <c r="J77" s="115">
        <v>34</v>
      </c>
      <c r="K77" s="116">
        <v>1.3832384052074858</v>
      </c>
    </row>
    <row r="78" spans="1:11" ht="14.1" customHeight="1" x14ac:dyDescent="0.2">
      <c r="A78" s="306">
        <v>93</v>
      </c>
      <c r="B78" s="307" t="s">
        <v>317</v>
      </c>
      <c r="C78" s="308"/>
      <c r="D78" s="113">
        <v>0.12849102192261674</v>
      </c>
      <c r="E78" s="115">
        <v>276</v>
      </c>
      <c r="F78" s="114">
        <v>281</v>
      </c>
      <c r="G78" s="114">
        <v>294</v>
      </c>
      <c r="H78" s="114">
        <v>287</v>
      </c>
      <c r="I78" s="140">
        <v>289</v>
      </c>
      <c r="J78" s="115">
        <v>-13</v>
      </c>
      <c r="K78" s="116">
        <v>-4.4982698961937713</v>
      </c>
    </row>
    <row r="79" spans="1:11" ht="14.1" customHeight="1" x14ac:dyDescent="0.2">
      <c r="A79" s="306">
        <v>94</v>
      </c>
      <c r="B79" s="307" t="s">
        <v>318</v>
      </c>
      <c r="C79" s="308"/>
      <c r="D79" s="113">
        <v>0.10474811569778539</v>
      </c>
      <c r="E79" s="115">
        <v>225</v>
      </c>
      <c r="F79" s="114">
        <v>249</v>
      </c>
      <c r="G79" s="114">
        <v>252</v>
      </c>
      <c r="H79" s="114">
        <v>223</v>
      </c>
      <c r="I79" s="140">
        <v>244</v>
      </c>
      <c r="J79" s="115">
        <v>-19</v>
      </c>
      <c r="K79" s="116">
        <v>-7.7868852459016393</v>
      </c>
    </row>
    <row r="80" spans="1:11" ht="14.1" customHeight="1" x14ac:dyDescent="0.2">
      <c r="A80" s="306" t="s">
        <v>319</v>
      </c>
      <c r="B80" s="307" t="s">
        <v>320</v>
      </c>
      <c r="C80" s="308"/>
      <c r="D80" s="113">
        <v>6.0521133514276002E-3</v>
      </c>
      <c r="E80" s="115">
        <v>13</v>
      </c>
      <c r="F80" s="114">
        <v>13</v>
      </c>
      <c r="G80" s="114">
        <v>12</v>
      </c>
      <c r="H80" s="114">
        <v>8</v>
      </c>
      <c r="I80" s="140">
        <v>8</v>
      </c>
      <c r="J80" s="115">
        <v>5</v>
      </c>
      <c r="K80" s="116">
        <v>62.5</v>
      </c>
    </row>
    <row r="81" spans="1:11" ht="14.1" customHeight="1" x14ac:dyDescent="0.2">
      <c r="A81" s="310" t="s">
        <v>321</v>
      </c>
      <c r="B81" s="311" t="s">
        <v>224</v>
      </c>
      <c r="C81" s="312"/>
      <c r="D81" s="125">
        <v>0.12616328601822152</v>
      </c>
      <c r="E81" s="143">
        <v>271</v>
      </c>
      <c r="F81" s="144">
        <v>273</v>
      </c>
      <c r="G81" s="144">
        <v>275</v>
      </c>
      <c r="H81" s="144">
        <v>279</v>
      </c>
      <c r="I81" s="145">
        <v>293</v>
      </c>
      <c r="J81" s="143">
        <v>-22</v>
      </c>
      <c r="K81" s="146">
        <v>-7.5085324232081909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55827</v>
      </c>
      <c r="E12" s="114">
        <v>57648</v>
      </c>
      <c r="F12" s="114">
        <v>57529</v>
      </c>
      <c r="G12" s="114">
        <v>61569</v>
      </c>
      <c r="H12" s="140">
        <v>60765</v>
      </c>
      <c r="I12" s="115">
        <v>-4938</v>
      </c>
      <c r="J12" s="116">
        <v>-8.1263885460380152</v>
      </c>
      <c r="K12"/>
      <c r="L12"/>
      <c r="M12"/>
      <c r="N12"/>
      <c r="O12"/>
      <c r="P12"/>
    </row>
    <row r="13" spans="1:16" s="110" customFormat="1" ht="14.45" customHeight="1" x14ac:dyDescent="0.2">
      <c r="A13" s="120" t="s">
        <v>105</v>
      </c>
      <c r="B13" s="119" t="s">
        <v>106</v>
      </c>
      <c r="C13" s="113">
        <v>43.471796800831136</v>
      </c>
      <c r="D13" s="115">
        <v>24269</v>
      </c>
      <c r="E13" s="114">
        <v>24912</v>
      </c>
      <c r="F13" s="114">
        <v>24800</v>
      </c>
      <c r="G13" s="114">
        <v>26887</v>
      </c>
      <c r="H13" s="140">
        <v>26368</v>
      </c>
      <c r="I13" s="115">
        <v>-2099</v>
      </c>
      <c r="J13" s="116">
        <v>-7.9604065533980579</v>
      </c>
      <c r="K13"/>
      <c r="L13"/>
      <c r="M13"/>
      <c r="N13"/>
      <c r="O13"/>
      <c r="P13"/>
    </row>
    <row r="14" spans="1:16" s="110" customFormat="1" ht="14.45" customHeight="1" x14ac:dyDescent="0.2">
      <c r="A14" s="120"/>
      <c r="B14" s="119" t="s">
        <v>107</v>
      </c>
      <c r="C14" s="113">
        <v>56.528203199168864</v>
      </c>
      <c r="D14" s="115">
        <v>31558</v>
      </c>
      <c r="E14" s="114">
        <v>32736</v>
      </c>
      <c r="F14" s="114">
        <v>32729</v>
      </c>
      <c r="G14" s="114">
        <v>34682</v>
      </c>
      <c r="H14" s="140">
        <v>34397</v>
      </c>
      <c r="I14" s="115">
        <v>-2839</v>
      </c>
      <c r="J14" s="116">
        <v>-8.2536267697764334</v>
      </c>
      <c r="K14"/>
      <c r="L14"/>
      <c r="M14"/>
      <c r="N14"/>
      <c r="O14"/>
      <c r="P14"/>
    </row>
    <row r="15" spans="1:16" s="110" customFormat="1" ht="14.45" customHeight="1" x14ac:dyDescent="0.2">
      <c r="A15" s="118" t="s">
        <v>105</v>
      </c>
      <c r="B15" s="121" t="s">
        <v>108</v>
      </c>
      <c r="C15" s="113">
        <v>18.215200530209398</v>
      </c>
      <c r="D15" s="115">
        <v>10169</v>
      </c>
      <c r="E15" s="114">
        <v>10726</v>
      </c>
      <c r="F15" s="114">
        <v>10529</v>
      </c>
      <c r="G15" s="114">
        <v>12551</v>
      </c>
      <c r="H15" s="140">
        <v>12167</v>
      </c>
      <c r="I15" s="115">
        <v>-1998</v>
      </c>
      <c r="J15" s="116">
        <v>-16.421467904988905</v>
      </c>
      <c r="K15"/>
      <c r="L15"/>
      <c r="M15"/>
      <c r="N15"/>
      <c r="O15"/>
      <c r="P15"/>
    </row>
    <row r="16" spans="1:16" s="110" customFormat="1" ht="14.45" customHeight="1" x14ac:dyDescent="0.2">
      <c r="A16" s="118"/>
      <c r="B16" s="121" t="s">
        <v>109</v>
      </c>
      <c r="C16" s="113">
        <v>48.745230802299965</v>
      </c>
      <c r="D16" s="115">
        <v>27213</v>
      </c>
      <c r="E16" s="114">
        <v>28120</v>
      </c>
      <c r="F16" s="114">
        <v>28097</v>
      </c>
      <c r="G16" s="114">
        <v>29253</v>
      </c>
      <c r="H16" s="140">
        <v>28983</v>
      </c>
      <c r="I16" s="115">
        <v>-1770</v>
      </c>
      <c r="J16" s="116">
        <v>-6.1070282579443118</v>
      </c>
      <c r="K16"/>
      <c r="L16"/>
      <c r="M16"/>
      <c r="N16"/>
      <c r="O16"/>
      <c r="P16"/>
    </row>
    <row r="17" spans="1:16" s="110" customFormat="1" ht="14.45" customHeight="1" x14ac:dyDescent="0.2">
      <c r="A17" s="118"/>
      <c r="B17" s="121" t="s">
        <v>110</v>
      </c>
      <c r="C17" s="113">
        <v>16.929084493166389</v>
      </c>
      <c r="D17" s="115">
        <v>9451</v>
      </c>
      <c r="E17" s="114">
        <v>9592</v>
      </c>
      <c r="F17" s="114">
        <v>9730</v>
      </c>
      <c r="G17" s="114">
        <v>10238</v>
      </c>
      <c r="H17" s="140">
        <v>10218</v>
      </c>
      <c r="I17" s="115">
        <v>-767</v>
      </c>
      <c r="J17" s="116">
        <v>-7.5063613231552164</v>
      </c>
      <c r="K17"/>
      <c r="L17"/>
      <c r="M17"/>
      <c r="N17"/>
      <c r="O17"/>
      <c r="P17"/>
    </row>
    <row r="18" spans="1:16" s="110" customFormat="1" ht="14.45" customHeight="1" x14ac:dyDescent="0.2">
      <c r="A18" s="120"/>
      <c r="B18" s="121" t="s">
        <v>111</v>
      </c>
      <c r="C18" s="113">
        <v>16.110484174324252</v>
      </c>
      <c r="D18" s="115">
        <v>8994</v>
      </c>
      <c r="E18" s="114">
        <v>9210</v>
      </c>
      <c r="F18" s="114">
        <v>9173</v>
      </c>
      <c r="G18" s="114">
        <v>9527</v>
      </c>
      <c r="H18" s="140">
        <v>9397</v>
      </c>
      <c r="I18" s="115">
        <v>-403</v>
      </c>
      <c r="J18" s="116">
        <v>-4.2886027455570925</v>
      </c>
      <c r="K18"/>
      <c r="L18"/>
      <c r="M18"/>
      <c r="N18"/>
      <c r="O18"/>
      <c r="P18"/>
    </row>
    <row r="19" spans="1:16" s="110" customFormat="1" ht="14.45" customHeight="1" x14ac:dyDescent="0.2">
      <c r="A19" s="120"/>
      <c r="B19" s="121" t="s">
        <v>112</v>
      </c>
      <c r="C19" s="113">
        <v>1.5082307843874827</v>
      </c>
      <c r="D19" s="115">
        <v>842</v>
      </c>
      <c r="E19" s="114">
        <v>845</v>
      </c>
      <c r="F19" s="114">
        <v>870</v>
      </c>
      <c r="G19" s="114">
        <v>795</v>
      </c>
      <c r="H19" s="140">
        <v>751</v>
      </c>
      <c r="I19" s="115">
        <v>91</v>
      </c>
      <c r="J19" s="116">
        <v>12.117177097203728</v>
      </c>
      <c r="K19"/>
      <c r="L19"/>
      <c r="M19"/>
      <c r="N19"/>
      <c r="O19"/>
      <c r="P19"/>
    </row>
    <row r="20" spans="1:16" s="110" customFormat="1" ht="14.45" customHeight="1" x14ac:dyDescent="0.2">
      <c r="A20" s="120" t="s">
        <v>113</v>
      </c>
      <c r="B20" s="119" t="s">
        <v>116</v>
      </c>
      <c r="C20" s="113">
        <v>85.327887939527471</v>
      </c>
      <c r="D20" s="115">
        <v>47636</v>
      </c>
      <c r="E20" s="114">
        <v>49247</v>
      </c>
      <c r="F20" s="114">
        <v>49306</v>
      </c>
      <c r="G20" s="114">
        <v>53022</v>
      </c>
      <c r="H20" s="140">
        <v>52500</v>
      </c>
      <c r="I20" s="115">
        <v>-4864</v>
      </c>
      <c r="J20" s="116">
        <v>-9.2647619047619045</v>
      </c>
      <c r="K20"/>
      <c r="L20"/>
      <c r="M20"/>
      <c r="N20"/>
      <c r="O20"/>
      <c r="P20"/>
    </row>
    <row r="21" spans="1:16" s="110" customFormat="1" ht="14.45" customHeight="1" x14ac:dyDescent="0.2">
      <c r="A21" s="123"/>
      <c r="B21" s="124" t="s">
        <v>117</v>
      </c>
      <c r="C21" s="125">
        <v>14.575384670499938</v>
      </c>
      <c r="D21" s="143">
        <v>8137</v>
      </c>
      <c r="E21" s="144">
        <v>8345</v>
      </c>
      <c r="F21" s="144">
        <v>8175</v>
      </c>
      <c r="G21" s="144">
        <v>8498</v>
      </c>
      <c r="H21" s="145">
        <v>8206</v>
      </c>
      <c r="I21" s="143">
        <v>-69</v>
      </c>
      <c r="J21" s="146">
        <v>-0.84084815988301242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56504</v>
      </c>
      <c r="E56" s="114">
        <v>58214</v>
      </c>
      <c r="F56" s="114">
        <v>58274</v>
      </c>
      <c r="G56" s="114">
        <v>58907</v>
      </c>
      <c r="H56" s="140">
        <v>57980</v>
      </c>
      <c r="I56" s="115">
        <v>-1476</v>
      </c>
      <c r="J56" s="116">
        <v>-2.5457054156605725</v>
      </c>
      <c r="K56"/>
      <c r="L56"/>
      <c r="M56"/>
      <c r="N56"/>
      <c r="O56"/>
      <c r="P56"/>
    </row>
    <row r="57" spans="1:16" s="110" customFormat="1" ht="14.45" customHeight="1" x14ac:dyDescent="0.2">
      <c r="A57" s="120" t="s">
        <v>105</v>
      </c>
      <c r="B57" s="119" t="s">
        <v>106</v>
      </c>
      <c r="C57" s="113">
        <v>42.981027891830664</v>
      </c>
      <c r="D57" s="115">
        <v>24286</v>
      </c>
      <c r="E57" s="114">
        <v>24846</v>
      </c>
      <c r="F57" s="114">
        <v>24802</v>
      </c>
      <c r="G57" s="114">
        <v>25115</v>
      </c>
      <c r="H57" s="140">
        <v>24590</v>
      </c>
      <c r="I57" s="115">
        <v>-304</v>
      </c>
      <c r="J57" s="116">
        <v>-1.23627490849939</v>
      </c>
    </row>
    <row r="58" spans="1:16" s="110" customFormat="1" ht="14.45" customHeight="1" x14ac:dyDescent="0.2">
      <c r="A58" s="120"/>
      <c r="B58" s="119" t="s">
        <v>107</v>
      </c>
      <c r="C58" s="113">
        <v>57.018972108169336</v>
      </c>
      <c r="D58" s="115">
        <v>32218</v>
      </c>
      <c r="E58" s="114">
        <v>33368</v>
      </c>
      <c r="F58" s="114">
        <v>33472</v>
      </c>
      <c r="G58" s="114">
        <v>33792</v>
      </c>
      <c r="H58" s="140">
        <v>33390</v>
      </c>
      <c r="I58" s="115">
        <v>-1172</v>
      </c>
      <c r="J58" s="116">
        <v>-3.510032943995208</v>
      </c>
    </row>
    <row r="59" spans="1:16" s="110" customFormat="1" ht="14.45" customHeight="1" x14ac:dyDescent="0.2">
      <c r="A59" s="118" t="s">
        <v>105</v>
      </c>
      <c r="B59" s="121" t="s">
        <v>108</v>
      </c>
      <c r="C59" s="113">
        <v>16.644839303412148</v>
      </c>
      <c r="D59" s="115">
        <v>9405</v>
      </c>
      <c r="E59" s="114">
        <v>9905</v>
      </c>
      <c r="F59" s="114">
        <v>9847</v>
      </c>
      <c r="G59" s="114">
        <v>10314</v>
      </c>
      <c r="H59" s="140">
        <v>9851</v>
      </c>
      <c r="I59" s="115">
        <v>-446</v>
      </c>
      <c r="J59" s="116">
        <v>-4.5274591412039387</v>
      </c>
    </row>
    <row r="60" spans="1:16" s="110" customFormat="1" ht="14.45" customHeight="1" x14ac:dyDescent="0.2">
      <c r="A60" s="118"/>
      <c r="B60" s="121" t="s">
        <v>109</v>
      </c>
      <c r="C60" s="113">
        <v>49.548704516494411</v>
      </c>
      <c r="D60" s="115">
        <v>27997</v>
      </c>
      <c r="E60" s="114">
        <v>28849</v>
      </c>
      <c r="F60" s="114">
        <v>28859</v>
      </c>
      <c r="G60" s="114">
        <v>28981</v>
      </c>
      <c r="H60" s="140">
        <v>28729</v>
      </c>
      <c r="I60" s="115">
        <v>-732</v>
      </c>
      <c r="J60" s="116">
        <v>-2.5479480664137282</v>
      </c>
    </row>
    <row r="61" spans="1:16" s="110" customFormat="1" ht="14.45" customHeight="1" x14ac:dyDescent="0.2">
      <c r="A61" s="118"/>
      <c r="B61" s="121" t="s">
        <v>110</v>
      </c>
      <c r="C61" s="113">
        <v>17.464250318561518</v>
      </c>
      <c r="D61" s="115">
        <v>9868</v>
      </c>
      <c r="E61" s="114">
        <v>10016</v>
      </c>
      <c r="F61" s="114">
        <v>10144</v>
      </c>
      <c r="G61" s="114">
        <v>10216</v>
      </c>
      <c r="H61" s="140">
        <v>10164</v>
      </c>
      <c r="I61" s="115">
        <v>-296</v>
      </c>
      <c r="J61" s="116">
        <v>-2.9122392758756397</v>
      </c>
    </row>
    <row r="62" spans="1:16" s="110" customFormat="1" ht="14.45" customHeight="1" x14ac:dyDescent="0.2">
      <c r="A62" s="120"/>
      <c r="B62" s="121" t="s">
        <v>111</v>
      </c>
      <c r="C62" s="113">
        <v>16.342205861531927</v>
      </c>
      <c r="D62" s="115">
        <v>9234</v>
      </c>
      <c r="E62" s="114">
        <v>9444</v>
      </c>
      <c r="F62" s="114">
        <v>9424</v>
      </c>
      <c r="G62" s="114">
        <v>9396</v>
      </c>
      <c r="H62" s="140">
        <v>9236</v>
      </c>
      <c r="I62" s="115">
        <v>-2</v>
      </c>
      <c r="J62" s="116">
        <v>-2.1654395842355997E-2</v>
      </c>
    </row>
    <row r="63" spans="1:16" s="110" customFormat="1" ht="14.45" customHeight="1" x14ac:dyDescent="0.2">
      <c r="A63" s="120"/>
      <c r="B63" s="121" t="s">
        <v>112</v>
      </c>
      <c r="C63" s="113">
        <v>1.5131672094011044</v>
      </c>
      <c r="D63" s="115">
        <v>855</v>
      </c>
      <c r="E63" s="114">
        <v>844</v>
      </c>
      <c r="F63" s="114">
        <v>867</v>
      </c>
      <c r="G63" s="114">
        <v>755</v>
      </c>
      <c r="H63" s="140">
        <v>723</v>
      </c>
      <c r="I63" s="115">
        <v>132</v>
      </c>
      <c r="J63" s="116">
        <v>18.257261410788381</v>
      </c>
    </row>
    <row r="64" spans="1:16" s="110" customFormat="1" ht="14.45" customHeight="1" x14ac:dyDescent="0.2">
      <c r="A64" s="120" t="s">
        <v>113</v>
      </c>
      <c r="B64" s="119" t="s">
        <v>116</v>
      </c>
      <c r="C64" s="113">
        <v>84.863018547359474</v>
      </c>
      <c r="D64" s="115">
        <v>47951</v>
      </c>
      <c r="E64" s="114">
        <v>49491</v>
      </c>
      <c r="F64" s="114">
        <v>49664</v>
      </c>
      <c r="G64" s="114">
        <v>50274</v>
      </c>
      <c r="H64" s="140">
        <v>49593</v>
      </c>
      <c r="I64" s="115">
        <v>-1642</v>
      </c>
      <c r="J64" s="116">
        <v>-3.3109511422983084</v>
      </c>
    </row>
    <row r="65" spans="1:10" s="110" customFormat="1" ht="14.45" customHeight="1" x14ac:dyDescent="0.2">
      <c r="A65" s="123"/>
      <c r="B65" s="124" t="s">
        <v>117</v>
      </c>
      <c r="C65" s="125">
        <v>15.036103638680448</v>
      </c>
      <c r="D65" s="143">
        <v>8496</v>
      </c>
      <c r="E65" s="144">
        <v>8663</v>
      </c>
      <c r="F65" s="144">
        <v>8559</v>
      </c>
      <c r="G65" s="144">
        <v>8580</v>
      </c>
      <c r="H65" s="145">
        <v>8326</v>
      </c>
      <c r="I65" s="143">
        <v>170</v>
      </c>
      <c r="J65" s="146">
        <v>2.0417967811674274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55827</v>
      </c>
      <c r="G11" s="114">
        <v>57648</v>
      </c>
      <c r="H11" s="114">
        <v>57529</v>
      </c>
      <c r="I11" s="114">
        <v>61569</v>
      </c>
      <c r="J11" s="140">
        <v>60765</v>
      </c>
      <c r="K11" s="114">
        <v>-4938</v>
      </c>
      <c r="L11" s="116">
        <v>-8.1263885460380152</v>
      </c>
    </row>
    <row r="12" spans="1:17" s="110" customFormat="1" ht="24" customHeight="1" x14ac:dyDescent="0.2">
      <c r="A12" s="604" t="s">
        <v>185</v>
      </c>
      <c r="B12" s="605"/>
      <c r="C12" s="605"/>
      <c r="D12" s="606"/>
      <c r="E12" s="113">
        <v>43.471796800831136</v>
      </c>
      <c r="F12" s="115">
        <v>24269</v>
      </c>
      <c r="G12" s="114">
        <v>24912</v>
      </c>
      <c r="H12" s="114">
        <v>24800</v>
      </c>
      <c r="I12" s="114">
        <v>26887</v>
      </c>
      <c r="J12" s="140">
        <v>26368</v>
      </c>
      <c r="K12" s="114">
        <v>-2099</v>
      </c>
      <c r="L12" s="116">
        <v>-7.9604065533980579</v>
      </c>
    </row>
    <row r="13" spans="1:17" s="110" customFormat="1" ht="15" customHeight="1" x14ac:dyDescent="0.2">
      <c r="A13" s="120"/>
      <c r="B13" s="612" t="s">
        <v>107</v>
      </c>
      <c r="C13" s="612"/>
      <c r="E13" s="113">
        <v>56.528203199168864</v>
      </c>
      <c r="F13" s="115">
        <v>31558</v>
      </c>
      <c r="G13" s="114">
        <v>32736</v>
      </c>
      <c r="H13" s="114">
        <v>32729</v>
      </c>
      <c r="I13" s="114">
        <v>34682</v>
      </c>
      <c r="J13" s="140">
        <v>34397</v>
      </c>
      <c r="K13" s="114">
        <v>-2839</v>
      </c>
      <c r="L13" s="116">
        <v>-8.2536267697764334</v>
      </c>
    </row>
    <row r="14" spans="1:17" s="110" customFormat="1" ht="22.5" customHeight="1" x14ac:dyDescent="0.2">
      <c r="A14" s="604" t="s">
        <v>186</v>
      </c>
      <c r="B14" s="605"/>
      <c r="C14" s="605"/>
      <c r="D14" s="606"/>
      <c r="E14" s="113">
        <v>18.215200530209398</v>
      </c>
      <c r="F14" s="115">
        <v>10169</v>
      </c>
      <c r="G14" s="114">
        <v>10726</v>
      </c>
      <c r="H14" s="114">
        <v>10529</v>
      </c>
      <c r="I14" s="114">
        <v>12551</v>
      </c>
      <c r="J14" s="140">
        <v>12167</v>
      </c>
      <c r="K14" s="114">
        <v>-1998</v>
      </c>
      <c r="L14" s="116">
        <v>-16.421467904988905</v>
      </c>
    </row>
    <row r="15" spans="1:17" s="110" customFormat="1" ht="15" customHeight="1" x14ac:dyDescent="0.2">
      <c r="A15" s="120"/>
      <c r="B15" s="119"/>
      <c r="C15" s="258" t="s">
        <v>106</v>
      </c>
      <c r="E15" s="113">
        <v>51.273478218113873</v>
      </c>
      <c r="F15" s="115">
        <v>5214</v>
      </c>
      <c r="G15" s="114">
        <v>5427</v>
      </c>
      <c r="H15" s="114">
        <v>5277</v>
      </c>
      <c r="I15" s="114">
        <v>6427</v>
      </c>
      <c r="J15" s="140">
        <v>6222</v>
      </c>
      <c r="K15" s="114">
        <v>-1008</v>
      </c>
      <c r="L15" s="116">
        <v>-16.200578592092576</v>
      </c>
    </row>
    <row r="16" spans="1:17" s="110" customFormat="1" ht="15" customHeight="1" x14ac:dyDescent="0.2">
      <c r="A16" s="120"/>
      <c r="B16" s="119"/>
      <c r="C16" s="258" t="s">
        <v>107</v>
      </c>
      <c r="E16" s="113">
        <v>48.726521781886127</v>
      </c>
      <c r="F16" s="115">
        <v>4955</v>
      </c>
      <c r="G16" s="114">
        <v>5299</v>
      </c>
      <c r="H16" s="114">
        <v>5252</v>
      </c>
      <c r="I16" s="114">
        <v>6124</v>
      </c>
      <c r="J16" s="140">
        <v>5945</v>
      </c>
      <c r="K16" s="114">
        <v>-990</v>
      </c>
      <c r="L16" s="116">
        <v>-16.65264928511354</v>
      </c>
    </row>
    <row r="17" spans="1:12" s="110" customFormat="1" ht="15" customHeight="1" x14ac:dyDescent="0.2">
      <c r="A17" s="120"/>
      <c r="B17" s="121" t="s">
        <v>109</v>
      </c>
      <c r="C17" s="258"/>
      <c r="E17" s="113">
        <v>48.745230802299965</v>
      </c>
      <c r="F17" s="115">
        <v>27213</v>
      </c>
      <c r="G17" s="114">
        <v>28120</v>
      </c>
      <c r="H17" s="114">
        <v>28097</v>
      </c>
      <c r="I17" s="114">
        <v>29253</v>
      </c>
      <c r="J17" s="140">
        <v>28983</v>
      </c>
      <c r="K17" s="114">
        <v>-1770</v>
      </c>
      <c r="L17" s="116">
        <v>-6.1070282579443118</v>
      </c>
    </row>
    <row r="18" spans="1:12" s="110" customFormat="1" ht="15" customHeight="1" x14ac:dyDescent="0.2">
      <c r="A18" s="120"/>
      <c r="B18" s="119"/>
      <c r="C18" s="258" t="s">
        <v>106</v>
      </c>
      <c r="E18" s="113">
        <v>39.179803770256861</v>
      </c>
      <c r="F18" s="115">
        <v>10662</v>
      </c>
      <c r="G18" s="114">
        <v>10932</v>
      </c>
      <c r="H18" s="114">
        <v>10864</v>
      </c>
      <c r="I18" s="114">
        <v>11356</v>
      </c>
      <c r="J18" s="140">
        <v>11133</v>
      </c>
      <c r="K18" s="114">
        <v>-471</v>
      </c>
      <c r="L18" s="116">
        <v>-4.2306655887900835</v>
      </c>
    </row>
    <row r="19" spans="1:12" s="110" customFormat="1" ht="15" customHeight="1" x14ac:dyDescent="0.2">
      <c r="A19" s="120"/>
      <c r="B19" s="119"/>
      <c r="C19" s="258" t="s">
        <v>107</v>
      </c>
      <c r="E19" s="113">
        <v>60.820196229743139</v>
      </c>
      <c r="F19" s="115">
        <v>16551</v>
      </c>
      <c r="G19" s="114">
        <v>17188</v>
      </c>
      <c r="H19" s="114">
        <v>17233</v>
      </c>
      <c r="I19" s="114">
        <v>17897</v>
      </c>
      <c r="J19" s="140">
        <v>17850</v>
      </c>
      <c r="K19" s="114">
        <v>-1299</v>
      </c>
      <c r="L19" s="116">
        <v>-7.2773109243697478</v>
      </c>
    </row>
    <row r="20" spans="1:12" s="110" customFormat="1" ht="15" customHeight="1" x14ac:dyDescent="0.2">
      <c r="A20" s="120"/>
      <c r="B20" s="121" t="s">
        <v>110</v>
      </c>
      <c r="C20" s="258"/>
      <c r="E20" s="113">
        <v>16.929084493166389</v>
      </c>
      <c r="F20" s="115">
        <v>9451</v>
      </c>
      <c r="G20" s="114">
        <v>9592</v>
      </c>
      <c r="H20" s="114">
        <v>9730</v>
      </c>
      <c r="I20" s="114">
        <v>10238</v>
      </c>
      <c r="J20" s="140">
        <v>10218</v>
      </c>
      <c r="K20" s="114">
        <v>-767</v>
      </c>
      <c r="L20" s="116">
        <v>-7.5063613231552164</v>
      </c>
    </row>
    <row r="21" spans="1:12" s="110" customFormat="1" ht="15" customHeight="1" x14ac:dyDescent="0.2">
      <c r="A21" s="120"/>
      <c r="B21" s="119"/>
      <c r="C21" s="258" t="s">
        <v>106</v>
      </c>
      <c r="E21" s="113">
        <v>36.440588297534653</v>
      </c>
      <c r="F21" s="115">
        <v>3444</v>
      </c>
      <c r="G21" s="114">
        <v>3504</v>
      </c>
      <c r="H21" s="114">
        <v>3580</v>
      </c>
      <c r="I21" s="114">
        <v>3838</v>
      </c>
      <c r="J21" s="140">
        <v>3832</v>
      </c>
      <c r="K21" s="114">
        <v>-388</v>
      </c>
      <c r="L21" s="116">
        <v>-10.12526096033403</v>
      </c>
    </row>
    <row r="22" spans="1:12" s="110" customFormat="1" ht="15" customHeight="1" x14ac:dyDescent="0.2">
      <c r="A22" s="120"/>
      <c r="B22" s="119"/>
      <c r="C22" s="258" t="s">
        <v>107</v>
      </c>
      <c r="E22" s="113">
        <v>63.559411702465347</v>
      </c>
      <c r="F22" s="115">
        <v>6007</v>
      </c>
      <c r="G22" s="114">
        <v>6088</v>
      </c>
      <c r="H22" s="114">
        <v>6150</v>
      </c>
      <c r="I22" s="114">
        <v>6400</v>
      </c>
      <c r="J22" s="140">
        <v>6386</v>
      </c>
      <c r="K22" s="114">
        <v>-379</v>
      </c>
      <c r="L22" s="116">
        <v>-5.9348575007829627</v>
      </c>
    </row>
    <row r="23" spans="1:12" s="110" customFormat="1" ht="15" customHeight="1" x14ac:dyDescent="0.2">
      <c r="A23" s="120"/>
      <c r="B23" s="121" t="s">
        <v>111</v>
      </c>
      <c r="C23" s="258"/>
      <c r="E23" s="113">
        <v>16.110484174324252</v>
      </c>
      <c r="F23" s="115">
        <v>8994</v>
      </c>
      <c r="G23" s="114">
        <v>9210</v>
      </c>
      <c r="H23" s="114">
        <v>9173</v>
      </c>
      <c r="I23" s="114">
        <v>9527</v>
      </c>
      <c r="J23" s="140">
        <v>9397</v>
      </c>
      <c r="K23" s="114">
        <v>-403</v>
      </c>
      <c r="L23" s="116">
        <v>-4.2886027455570925</v>
      </c>
    </row>
    <row r="24" spans="1:12" s="110" customFormat="1" ht="15" customHeight="1" x14ac:dyDescent="0.2">
      <c r="A24" s="120"/>
      <c r="B24" s="119"/>
      <c r="C24" s="258" t="s">
        <v>106</v>
      </c>
      <c r="E24" s="113">
        <v>55.025572603958196</v>
      </c>
      <c r="F24" s="115">
        <v>4949</v>
      </c>
      <c r="G24" s="114">
        <v>5049</v>
      </c>
      <c r="H24" s="114">
        <v>5079</v>
      </c>
      <c r="I24" s="114">
        <v>5266</v>
      </c>
      <c r="J24" s="140">
        <v>5181</v>
      </c>
      <c r="K24" s="114">
        <v>-232</v>
      </c>
      <c r="L24" s="116">
        <v>-4.477900019301293</v>
      </c>
    </row>
    <row r="25" spans="1:12" s="110" customFormat="1" ht="15" customHeight="1" x14ac:dyDescent="0.2">
      <c r="A25" s="120"/>
      <c r="B25" s="119"/>
      <c r="C25" s="258" t="s">
        <v>107</v>
      </c>
      <c r="E25" s="113">
        <v>44.974427396041804</v>
      </c>
      <c r="F25" s="115">
        <v>4045</v>
      </c>
      <c r="G25" s="114">
        <v>4161</v>
      </c>
      <c r="H25" s="114">
        <v>4094</v>
      </c>
      <c r="I25" s="114">
        <v>4261</v>
      </c>
      <c r="J25" s="140">
        <v>4216</v>
      </c>
      <c r="K25" s="114">
        <v>-171</v>
      </c>
      <c r="L25" s="116">
        <v>-4.0559772296015177</v>
      </c>
    </row>
    <row r="26" spans="1:12" s="110" customFormat="1" ht="15" customHeight="1" x14ac:dyDescent="0.2">
      <c r="A26" s="120"/>
      <c r="C26" s="121" t="s">
        <v>187</v>
      </c>
      <c r="D26" s="110" t="s">
        <v>188</v>
      </c>
      <c r="E26" s="113">
        <v>1.5082307843874827</v>
      </c>
      <c r="F26" s="115">
        <v>842</v>
      </c>
      <c r="G26" s="114">
        <v>845</v>
      </c>
      <c r="H26" s="114">
        <v>870</v>
      </c>
      <c r="I26" s="114">
        <v>795</v>
      </c>
      <c r="J26" s="140">
        <v>751</v>
      </c>
      <c r="K26" s="114">
        <v>91</v>
      </c>
      <c r="L26" s="116">
        <v>12.117177097203728</v>
      </c>
    </row>
    <row r="27" spans="1:12" s="110" customFormat="1" ht="15" customHeight="1" x14ac:dyDescent="0.2">
      <c r="A27" s="120"/>
      <c r="B27" s="119"/>
      <c r="D27" s="259" t="s">
        <v>106</v>
      </c>
      <c r="E27" s="113">
        <v>49.7624703087886</v>
      </c>
      <c r="F27" s="115">
        <v>419</v>
      </c>
      <c r="G27" s="114">
        <v>410</v>
      </c>
      <c r="H27" s="114">
        <v>435</v>
      </c>
      <c r="I27" s="114">
        <v>392</v>
      </c>
      <c r="J27" s="140">
        <v>369</v>
      </c>
      <c r="K27" s="114">
        <v>50</v>
      </c>
      <c r="L27" s="116">
        <v>13.550135501355014</v>
      </c>
    </row>
    <row r="28" spans="1:12" s="110" customFormat="1" ht="15" customHeight="1" x14ac:dyDescent="0.2">
      <c r="A28" s="120"/>
      <c r="B28" s="119"/>
      <c r="D28" s="259" t="s">
        <v>107</v>
      </c>
      <c r="E28" s="113">
        <v>50.2375296912114</v>
      </c>
      <c r="F28" s="115">
        <v>423</v>
      </c>
      <c r="G28" s="114">
        <v>435</v>
      </c>
      <c r="H28" s="114">
        <v>435</v>
      </c>
      <c r="I28" s="114">
        <v>403</v>
      </c>
      <c r="J28" s="140">
        <v>382</v>
      </c>
      <c r="K28" s="114">
        <v>41</v>
      </c>
      <c r="L28" s="116">
        <v>10.732984293193716</v>
      </c>
    </row>
    <row r="29" spans="1:12" s="110" customFormat="1" ht="24" customHeight="1" x14ac:dyDescent="0.2">
      <c r="A29" s="604" t="s">
        <v>189</v>
      </c>
      <c r="B29" s="605"/>
      <c r="C29" s="605"/>
      <c r="D29" s="606"/>
      <c r="E29" s="113">
        <v>85.327887939527471</v>
      </c>
      <c r="F29" s="115">
        <v>47636</v>
      </c>
      <c r="G29" s="114">
        <v>49247</v>
      </c>
      <c r="H29" s="114">
        <v>49306</v>
      </c>
      <c r="I29" s="114">
        <v>53022</v>
      </c>
      <c r="J29" s="140">
        <v>52500</v>
      </c>
      <c r="K29" s="114">
        <v>-4864</v>
      </c>
      <c r="L29" s="116">
        <v>-9.2647619047619045</v>
      </c>
    </row>
    <row r="30" spans="1:12" s="110" customFormat="1" ht="15" customHeight="1" x14ac:dyDescent="0.2">
      <c r="A30" s="120"/>
      <c r="B30" s="119"/>
      <c r="C30" s="258" t="s">
        <v>106</v>
      </c>
      <c r="E30" s="113">
        <v>43.139642287345708</v>
      </c>
      <c r="F30" s="115">
        <v>20550</v>
      </c>
      <c r="G30" s="114">
        <v>21091</v>
      </c>
      <c r="H30" s="114">
        <v>21054</v>
      </c>
      <c r="I30" s="114">
        <v>22963</v>
      </c>
      <c r="J30" s="140">
        <v>22606</v>
      </c>
      <c r="K30" s="114">
        <v>-2056</v>
      </c>
      <c r="L30" s="116">
        <v>-9.0949305494116608</v>
      </c>
    </row>
    <row r="31" spans="1:12" s="110" customFormat="1" ht="15" customHeight="1" x14ac:dyDescent="0.2">
      <c r="A31" s="120"/>
      <c r="B31" s="119"/>
      <c r="C31" s="258" t="s">
        <v>107</v>
      </c>
      <c r="E31" s="113">
        <v>56.860357712654292</v>
      </c>
      <c r="F31" s="115">
        <v>27086</v>
      </c>
      <c r="G31" s="114">
        <v>28156</v>
      </c>
      <c r="H31" s="114">
        <v>28252</v>
      </c>
      <c r="I31" s="114">
        <v>30059</v>
      </c>
      <c r="J31" s="140">
        <v>29894</v>
      </c>
      <c r="K31" s="114">
        <v>-2808</v>
      </c>
      <c r="L31" s="116">
        <v>-9.3931892687495822</v>
      </c>
    </row>
    <row r="32" spans="1:12" s="110" customFormat="1" ht="15" customHeight="1" x14ac:dyDescent="0.2">
      <c r="A32" s="120"/>
      <c r="B32" s="119" t="s">
        <v>117</v>
      </c>
      <c r="C32" s="258"/>
      <c r="E32" s="113">
        <v>14.575384670499938</v>
      </c>
      <c r="F32" s="114">
        <v>8137</v>
      </c>
      <c r="G32" s="114">
        <v>8345</v>
      </c>
      <c r="H32" s="114">
        <v>8175</v>
      </c>
      <c r="I32" s="114">
        <v>8498</v>
      </c>
      <c r="J32" s="140">
        <v>8206</v>
      </c>
      <c r="K32" s="114">
        <v>-69</v>
      </c>
      <c r="L32" s="116">
        <v>-0.84084815988301242</v>
      </c>
    </row>
    <row r="33" spans="1:12" s="110" customFormat="1" ht="15" customHeight="1" x14ac:dyDescent="0.2">
      <c r="A33" s="120"/>
      <c r="B33" s="119"/>
      <c r="C33" s="258" t="s">
        <v>106</v>
      </c>
      <c r="E33" s="113">
        <v>45.569620253164558</v>
      </c>
      <c r="F33" s="114">
        <v>3708</v>
      </c>
      <c r="G33" s="114">
        <v>3803</v>
      </c>
      <c r="H33" s="114">
        <v>3729</v>
      </c>
      <c r="I33" s="114">
        <v>3904</v>
      </c>
      <c r="J33" s="140">
        <v>3742</v>
      </c>
      <c r="K33" s="114">
        <v>-34</v>
      </c>
      <c r="L33" s="116">
        <v>-0.9086050240513095</v>
      </c>
    </row>
    <row r="34" spans="1:12" s="110" customFormat="1" ht="15" customHeight="1" x14ac:dyDescent="0.2">
      <c r="A34" s="120"/>
      <c r="B34" s="119"/>
      <c r="C34" s="258" t="s">
        <v>107</v>
      </c>
      <c r="E34" s="113">
        <v>54.430379746835442</v>
      </c>
      <c r="F34" s="114">
        <v>4429</v>
      </c>
      <c r="G34" s="114">
        <v>4542</v>
      </c>
      <c r="H34" s="114">
        <v>4446</v>
      </c>
      <c r="I34" s="114">
        <v>4594</v>
      </c>
      <c r="J34" s="140">
        <v>4464</v>
      </c>
      <c r="K34" s="114">
        <v>-35</v>
      </c>
      <c r="L34" s="116">
        <v>-0.78405017921146958</v>
      </c>
    </row>
    <row r="35" spans="1:12" s="110" customFormat="1" ht="24" customHeight="1" x14ac:dyDescent="0.2">
      <c r="A35" s="604" t="s">
        <v>192</v>
      </c>
      <c r="B35" s="605"/>
      <c r="C35" s="605"/>
      <c r="D35" s="606"/>
      <c r="E35" s="113">
        <v>21.280025793970658</v>
      </c>
      <c r="F35" s="114">
        <v>11880</v>
      </c>
      <c r="G35" s="114">
        <v>12327</v>
      </c>
      <c r="H35" s="114">
        <v>12375</v>
      </c>
      <c r="I35" s="114">
        <v>13624</v>
      </c>
      <c r="J35" s="114">
        <v>13033</v>
      </c>
      <c r="K35" s="318">
        <v>-1153</v>
      </c>
      <c r="L35" s="319">
        <v>-8.8467735747717331</v>
      </c>
    </row>
    <row r="36" spans="1:12" s="110" customFormat="1" ht="15" customHeight="1" x14ac:dyDescent="0.2">
      <c r="A36" s="120"/>
      <c r="B36" s="119"/>
      <c r="C36" s="258" t="s">
        <v>106</v>
      </c>
      <c r="E36" s="113">
        <v>42.028619528619529</v>
      </c>
      <c r="F36" s="114">
        <v>4993</v>
      </c>
      <c r="G36" s="114">
        <v>5129</v>
      </c>
      <c r="H36" s="114">
        <v>5142</v>
      </c>
      <c r="I36" s="114">
        <v>5840</v>
      </c>
      <c r="J36" s="114">
        <v>5530</v>
      </c>
      <c r="K36" s="318">
        <v>-537</v>
      </c>
      <c r="L36" s="116">
        <v>-9.7106690777576858</v>
      </c>
    </row>
    <row r="37" spans="1:12" s="110" customFormat="1" ht="15" customHeight="1" x14ac:dyDescent="0.2">
      <c r="A37" s="120"/>
      <c r="B37" s="119"/>
      <c r="C37" s="258" t="s">
        <v>107</v>
      </c>
      <c r="E37" s="113">
        <v>57.971380471380471</v>
      </c>
      <c r="F37" s="114">
        <v>6887</v>
      </c>
      <c r="G37" s="114">
        <v>7198</v>
      </c>
      <c r="H37" s="114">
        <v>7233</v>
      </c>
      <c r="I37" s="114">
        <v>7784</v>
      </c>
      <c r="J37" s="140">
        <v>7503</v>
      </c>
      <c r="K37" s="114">
        <v>-616</v>
      </c>
      <c r="L37" s="116">
        <v>-8.2100493136078896</v>
      </c>
    </row>
    <row r="38" spans="1:12" s="110" customFormat="1" ht="15" customHeight="1" x14ac:dyDescent="0.2">
      <c r="A38" s="120"/>
      <c r="B38" s="119" t="s">
        <v>329</v>
      </c>
      <c r="C38" s="258"/>
      <c r="E38" s="113">
        <v>57.776703029000302</v>
      </c>
      <c r="F38" s="114">
        <v>32255</v>
      </c>
      <c r="G38" s="114">
        <v>33112</v>
      </c>
      <c r="H38" s="114">
        <v>33170</v>
      </c>
      <c r="I38" s="114">
        <v>34245</v>
      </c>
      <c r="J38" s="140">
        <v>33867</v>
      </c>
      <c r="K38" s="114">
        <v>-1612</v>
      </c>
      <c r="L38" s="116">
        <v>-4.7597956713024479</v>
      </c>
    </row>
    <row r="39" spans="1:12" s="110" customFormat="1" ht="15" customHeight="1" x14ac:dyDescent="0.2">
      <c r="A39" s="120"/>
      <c r="B39" s="119"/>
      <c r="C39" s="258" t="s">
        <v>106</v>
      </c>
      <c r="E39" s="113">
        <v>44.675244148194075</v>
      </c>
      <c r="F39" s="115">
        <v>14410</v>
      </c>
      <c r="G39" s="114">
        <v>14711</v>
      </c>
      <c r="H39" s="114">
        <v>14736</v>
      </c>
      <c r="I39" s="114">
        <v>15287</v>
      </c>
      <c r="J39" s="140">
        <v>15033</v>
      </c>
      <c r="K39" s="114">
        <v>-623</v>
      </c>
      <c r="L39" s="116">
        <v>-4.1442160580057203</v>
      </c>
    </row>
    <row r="40" spans="1:12" s="110" customFormat="1" ht="15" customHeight="1" x14ac:dyDescent="0.2">
      <c r="A40" s="120"/>
      <c r="B40" s="119"/>
      <c r="C40" s="258" t="s">
        <v>107</v>
      </c>
      <c r="E40" s="113">
        <v>55.324755851805925</v>
      </c>
      <c r="F40" s="115">
        <v>17845</v>
      </c>
      <c r="G40" s="114">
        <v>18401</v>
      </c>
      <c r="H40" s="114">
        <v>18434</v>
      </c>
      <c r="I40" s="114">
        <v>18958</v>
      </c>
      <c r="J40" s="140">
        <v>18834</v>
      </c>
      <c r="K40" s="114">
        <v>-989</v>
      </c>
      <c r="L40" s="116">
        <v>-5.2511415525114158</v>
      </c>
    </row>
    <row r="41" spans="1:12" s="110" customFormat="1" ht="15" customHeight="1" x14ac:dyDescent="0.2">
      <c r="A41" s="120"/>
      <c r="B41" s="320" t="s">
        <v>516</v>
      </c>
      <c r="C41" s="258"/>
      <c r="E41" s="113">
        <v>6.4861088720511582</v>
      </c>
      <c r="F41" s="115">
        <v>3621</v>
      </c>
      <c r="G41" s="114">
        <v>3868</v>
      </c>
      <c r="H41" s="114">
        <v>3688</v>
      </c>
      <c r="I41" s="114">
        <v>3820</v>
      </c>
      <c r="J41" s="140">
        <v>3550</v>
      </c>
      <c r="K41" s="114">
        <v>71</v>
      </c>
      <c r="L41" s="116">
        <v>2</v>
      </c>
    </row>
    <row r="42" spans="1:12" s="110" customFormat="1" ht="15" customHeight="1" x14ac:dyDescent="0.2">
      <c r="A42" s="120"/>
      <c r="B42" s="119"/>
      <c r="C42" s="268" t="s">
        <v>106</v>
      </c>
      <c r="D42" s="182"/>
      <c r="E42" s="113">
        <v>45.926539629936478</v>
      </c>
      <c r="F42" s="115">
        <v>1663</v>
      </c>
      <c r="G42" s="114">
        <v>1795</v>
      </c>
      <c r="H42" s="114">
        <v>1680</v>
      </c>
      <c r="I42" s="114">
        <v>1745</v>
      </c>
      <c r="J42" s="140">
        <v>1616</v>
      </c>
      <c r="K42" s="114">
        <v>47</v>
      </c>
      <c r="L42" s="116">
        <v>2.9084158415841586</v>
      </c>
    </row>
    <row r="43" spans="1:12" s="110" customFormat="1" ht="15" customHeight="1" x14ac:dyDescent="0.2">
      <c r="A43" s="120"/>
      <c r="B43" s="119"/>
      <c r="C43" s="268" t="s">
        <v>107</v>
      </c>
      <c r="D43" s="182"/>
      <c r="E43" s="113">
        <v>54.073460370063522</v>
      </c>
      <c r="F43" s="115">
        <v>1958</v>
      </c>
      <c r="G43" s="114">
        <v>2073</v>
      </c>
      <c r="H43" s="114">
        <v>2008</v>
      </c>
      <c r="I43" s="114">
        <v>2075</v>
      </c>
      <c r="J43" s="140">
        <v>1934</v>
      </c>
      <c r="K43" s="114">
        <v>24</v>
      </c>
      <c r="L43" s="116">
        <v>1.2409513960703207</v>
      </c>
    </row>
    <row r="44" spans="1:12" s="110" customFormat="1" ht="15" customHeight="1" x14ac:dyDescent="0.2">
      <c r="A44" s="120"/>
      <c r="B44" s="119" t="s">
        <v>205</v>
      </c>
      <c r="C44" s="268"/>
      <c r="D44" s="182"/>
      <c r="E44" s="113">
        <v>14.457162304977878</v>
      </c>
      <c r="F44" s="115">
        <v>8071</v>
      </c>
      <c r="G44" s="114">
        <v>8341</v>
      </c>
      <c r="H44" s="114">
        <v>8296</v>
      </c>
      <c r="I44" s="114">
        <v>9880</v>
      </c>
      <c r="J44" s="140">
        <v>10315</v>
      </c>
      <c r="K44" s="114">
        <v>-2244</v>
      </c>
      <c r="L44" s="116">
        <v>-21.754726126999515</v>
      </c>
    </row>
    <row r="45" spans="1:12" s="110" customFormat="1" ht="15" customHeight="1" x14ac:dyDescent="0.2">
      <c r="A45" s="120"/>
      <c r="B45" s="119"/>
      <c r="C45" s="268" t="s">
        <v>106</v>
      </c>
      <c r="D45" s="182"/>
      <c r="E45" s="113">
        <v>39.685293024408374</v>
      </c>
      <c r="F45" s="115">
        <v>3203</v>
      </c>
      <c r="G45" s="114">
        <v>3277</v>
      </c>
      <c r="H45" s="114">
        <v>3242</v>
      </c>
      <c r="I45" s="114">
        <v>4015</v>
      </c>
      <c r="J45" s="140">
        <v>4189</v>
      </c>
      <c r="K45" s="114">
        <v>-986</v>
      </c>
      <c r="L45" s="116">
        <v>-23.537837192647409</v>
      </c>
    </row>
    <row r="46" spans="1:12" s="110" customFormat="1" ht="15" customHeight="1" x14ac:dyDescent="0.2">
      <c r="A46" s="123"/>
      <c r="B46" s="124"/>
      <c r="C46" s="260" t="s">
        <v>107</v>
      </c>
      <c r="D46" s="261"/>
      <c r="E46" s="125">
        <v>60.314706975591626</v>
      </c>
      <c r="F46" s="143">
        <v>4868</v>
      </c>
      <c r="G46" s="144">
        <v>5064</v>
      </c>
      <c r="H46" s="144">
        <v>5054</v>
      </c>
      <c r="I46" s="144">
        <v>5865</v>
      </c>
      <c r="J46" s="145">
        <v>6126</v>
      </c>
      <c r="K46" s="144">
        <v>-1258</v>
      </c>
      <c r="L46" s="146">
        <v>-20.535422788116225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55827</v>
      </c>
      <c r="E11" s="114">
        <v>57648</v>
      </c>
      <c r="F11" s="114">
        <v>57529</v>
      </c>
      <c r="G11" s="114">
        <v>61569</v>
      </c>
      <c r="H11" s="140">
        <v>60765</v>
      </c>
      <c r="I11" s="115">
        <v>-4938</v>
      </c>
      <c r="J11" s="116">
        <v>-8.1263885460380152</v>
      </c>
    </row>
    <row r="12" spans="1:15" s="110" customFormat="1" ht="24.95" customHeight="1" x14ac:dyDescent="0.2">
      <c r="A12" s="193" t="s">
        <v>132</v>
      </c>
      <c r="B12" s="194" t="s">
        <v>133</v>
      </c>
      <c r="C12" s="113">
        <v>1.1051999928350082</v>
      </c>
      <c r="D12" s="115">
        <v>617</v>
      </c>
      <c r="E12" s="114">
        <v>614</v>
      </c>
      <c r="F12" s="114">
        <v>606</v>
      </c>
      <c r="G12" s="114">
        <v>613</v>
      </c>
      <c r="H12" s="140">
        <v>554</v>
      </c>
      <c r="I12" s="115">
        <v>63</v>
      </c>
      <c r="J12" s="116">
        <v>11.371841155234657</v>
      </c>
    </row>
    <row r="13" spans="1:15" s="110" customFormat="1" ht="24.95" customHeight="1" x14ac:dyDescent="0.2">
      <c r="A13" s="193" t="s">
        <v>134</v>
      </c>
      <c r="B13" s="199" t="s">
        <v>214</v>
      </c>
      <c r="C13" s="113">
        <v>0.57140810002328624</v>
      </c>
      <c r="D13" s="115">
        <v>319</v>
      </c>
      <c r="E13" s="114">
        <v>339</v>
      </c>
      <c r="F13" s="114">
        <v>339</v>
      </c>
      <c r="G13" s="114">
        <v>341</v>
      </c>
      <c r="H13" s="140">
        <v>331</v>
      </c>
      <c r="I13" s="115">
        <v>-12</v>
      </c>
      <c r="J13" s="116">
        <v>-3.6253776435045317</v>
      </c>
    </row>
    <row r="14" spans="1:15" s="287" customFormat="1" ht="24.95" customHeight="1" x14ac:dyDescent="0.2">
      <c r="A14" s="193" t="s">
        <v>215</v>
      </c>
      <c r="B14" s="199" t="s">
        <v>137</v>
      </c>
      <c r="C14" s="113">
        <v>17.170902968097874</v>
      </c>
      <c r="D14" s="115">
        <v>9586</v>
      </c>
      <c r="E14" s="114">
        <v>9825</v>
      </c>
      <c r="F14" s="114">
        <v>10165</v>
      </c>
      <c r="G14" s="114">
        <v>10492</v>
      </c>
      <c r="H14" s="140">
        <v>10559</v>
      </c>
      <c r="I14" s="115">
        <v>-973</v>
      </c>
      <c r="J14" s="116">
        <v>-9.2148877734633956</v>
      </c>
      <c r="K14" s="110"/>
      <c r="L14" s="110"/>
      <c r="M14" s="110"/>
      <c r="N14" s="110"/>
      <c r="O14" s="110"/>
    </row>
    <row r="15" spans="1:15" s="110" customFormat="1" ht="24.95" customHeight="1" x14ac:dyDescent="0.2">
      <c r="A15" s="193" t="s">
        <v>216</v>
      </c>
      <c r="B15" s="199" t="s">
        <v>217</v>
      </c>
      <c r="C15" s="113">
        <v>3.1454314220717574</v>
      </c>
      <c r="D15" s="115">
        <v>1756</v>
      </c>
      <c r="E15" s="114">
        <v>1797</v>
      </c>
      <c r="F15" s="114">
        <v>1786</v>
      </c>
      <c r="G15" s="114">
        <v>1795</v>
      </c>
      <c r="H15" s="140">
        <v>1770</v>
      </c>
      <c r="I15" s="115">
        <v>-14</v>
      </c>
      <c r="J15" s="116">
        <v>-0.79096045197740117</v>
      </c>
    </row>
    <row r="16" spans="1:15" s="287" customFormat="1" ht="24.95" customHeight="1" x14ac:dyDescent="0.2">
      <c r="A16" s="193" t="s">
        <v>218</v>
      </c>
      <c r="B16" s="199" t="s">
        <v>141</v>
      </c>
      <c r="C16" s="113">
        <v>12.270048542819783</v>
      </c>
      <c r="D16" s="115">
        <v>6850</v>
      </c>
      <c r="E16" s="114">
        <v>7027</v>
      </c>
      <c r="F16" s="114">
        <v>7322</v>
      </c>
      <c r="G16" s="114">
        <v>7605</v>
      </c>
      <c r="H16" s="140">
        <v>7679</v>
      </c>
      <c r="I16" s="115">
        <v>-829</v>
      </c>
      <c r="J16" s="116">
        <v>-10.795676520380258</v>
      </c>
      <c r="K16" s="110"/>
      <c r="L16" s="110"/>
      <c r="M16" s="110"/>
      <c r="N16" s="110"/>
      <c r="O16" s="110"/>
    </row>
    <row r="17" spans="1:15" s="110" customFormat="1" ht="24.95" customHeight="1" x14ac:dyDescent="0.2">
      <c r="A17" s="193" t="s">
        <v>142</v>
      </c>
      <c r="B17" s="199" t="s">
        <v>220</v>
      </c>
      <c r="C17" s="113">
        <v>1.7554230032063338</v>
      </c>
      <c r="D17" s="115">
        <v>980</v>
      </c>
      <c r="E17" s="114">
        <v>1001</v>
      </c>
      <c r="F17" s="114">
        <v>1057</v>
      </c>
      <c r="G17" s="114">
        <v>1092</v>
      </c>
      <c r="H17" s="140">
        <v>1110</v>
      </c>
      <c r="I17" s="115">
        <v>-130</v>
      </c>
      <c r="J17" s="116">
        <v>-11.711711711711711</v>
      </c>
    </row>
    <row r="18" spans="1:15" s="287" customFormat="1" ht="24.95" customHeight="1" x14ac:dyDescent="0.2">
      <c r="A18" s="201" t="s">
        <v>144</v>
      </c>
      <c r="B18" s="202" t="s">
        <v>145</v>
      </c>
      <c r="C18" s="113">
        <v>5.1516291400218535</v>
      </c>
      <c r="D18" s="115">
        <v>2876</v>
      </c>
      <c r="E18" s="114">
        <v>2845</v>
      </c>
      <c r="F18" s="114">
        <v>2871</v>
      </c>
      <c r="G18" s="114">
        <v>2880</v>
      </c>
      <c r="H18" s="140">
        <v>2791</v>
      </c>
      <c r="I18" s="115">
        <v>85</v>
      </c>
      <c r="J18" s="116">
        <v>3.0455034037979218</v>
      </c>
      <c r="K18" s="110"/>
      <c r="L18" s="110"/>
      <c r="M18" s="110"/>
      <c r="N18" s="110"/>
      <c r="O18" s="110"/>
    </row>
    <row r="19" spans="1:15" s="110" customFormat="1" ht="24.95" customHeight="1" x14ac:dyDescent="0.2">
      <c r="A19" s="193" t="s">
        <v>146</v>
      </c>
      <c r="B19" s="199" t="s">
        <v>147</v>
      </c>
      <c r="C19" s="113">
        <v>15.222025184946352</v>
      </c>
      <c r="D19" s="115">
        <v>8498</v>
      </c>
      <c r="E19" s="114">
        <v>8512</v>
      </c>
      <c r="F19" s="114">
        <v>8374</v>
      </c>
      <c r="G19" s="114">
        <v>8497</v>
      </c>
      <c r="H19" s="140">
        <v>8371</v>
      </c>
      <c r="I19" s="115">
        <v>127</v>
      </c>
      <c r="J19" s="116">
        <v>1.5171425158284553</v>
      </c>
    </row>
    <row r="20" spans="1:15" s="287" customFormat="1" ht="24.95" customHeight="1" x14ac:dyDescent="0.2">
      <c r="A20" s="193" t="s">
        <v>148</v>
      </c>
      <c r="B20" s="199" t="s">
        <v>149</v>
      </c>
      <c r="C20" s="113">
        <v>5.3289626883049417</v>
      </c>
      <c r="D20" s="115">
        <v>2975</v>
      </c>
      <c r="E20" s="114">
        <v>3045</v>
      </c>
      <c r="F20" s="114">
        <v>3081</v>
      </c>
      <c r="G20" s="114">
        <v>3102</v>
      </c>
      <c r="H20" s="140">
        <v>3050</v>
      </c>
      <c r="I20" s="115">
        <v>-75</v>
      </c>
      <c r="J20" s="116">
        <v>-2.459016393442623</v>
      </c>
      <c r="K20" s="110"/>
      <c r="L20" s="110"/>
      <c r="M20" s="110"/>
      <c r="N20" s="110"/>
      <c r="O20" s="110"/>
    </row>
    <row r="21" spans="1:15" s="110" customFormat="1" ht="24.95" customHeight="1" x14ac:dyDescent="0.2">
      <c r="A21" s="201" t="s">
        <v>150</v>
      </c>
      <c r="B21" s="202" t="s">
        <v>151</v>
      </c>
      <c r="C21" s="113">
        <v>9.9199312160782416</v>
      </c>
      <c r="D21" s="115">
        <v>5538</v>
      </c>
      <c r="E21" s="114">
        <v>6265</v>
      </c>
      <c r="F21" s="114">
        <v>6229</v>
      </c>
      <c r="G21" s="114">
        <v>6270</v>
      </c>
      <c r="H21" s="140">
        <v>5960</v>
      </c>
      <c r="I21" s="115">
        <v>-422</v>
      </c>
      <c r="J21" s="116">
        <v>-7.0805369127516782</v>
      </c>
    </row>
    <row r="22" spans="1:15" s="110" customFormat="1" ht="24.95" customHeight="1" x14ac:dyDescent="0.2">
      <c r="A22" s="201" t="s">
        <v>152</v>
      </c>
      <c r="B22" s="199" t="s">
        <v>153</v>
      </c>
      <c r="C22" s="113">
        <v>0.88487649345298869</v>
      </c>
      <c r="D22" s="115">
        <v>494</v>
      </c>
      <c r="E22" s="114">
        <v>511</v>
      </c>
      <c r="F22" s="114">
        <v>507</v>
      </c>
      <c r="G22" s="114">
        <v>512</v>
      </c>
      <c r="H22" s="140">
        <v>504</v>
      </c>
      <c r="I22" s="115">
        <v>-10</v>
      </c>
      <c r="J22" s="116">
        <v>-1.9841269841269842</v>
      </c>
    </row>
    <row r="23" spans="1:15" s="110" customFormat="1" ht="24.95" customHeight="1" x14ac:dyDescent="0.2">
      <c r="A23" s="193" t="s">
        <v>154</v>
      </c>
      <c r="B23" s="199" t="s">
        <v>155</v>
      </c>
      <c r="C23" s="113">
        <v>1.157146183746216</v>
      </c>
      <c r="D23" s="115">
        <v>646</v>
      </c>
      <c r="E23" s="114">
        <v>646</v>
      </c>
      <c r="F23" s="114">
        <v>641</v>
      </c>
      <c r="G23" s="114">
        <v>629</v>
      </c>
      <c r="H23" s="140">
        <v>628</v>
      </c>
      <c r="I23" s="115">
        <v>18</v>
      </c>
      <c r="J23" s="116">
        <v>2.8662420382165603</v>
      </c>
    </row>
    <row r="24" spans="1:15" s="110" customFormat="1" ht="24.95" customHeight="1" x14ac:dyDescent="0.2">
      <c r="A24" s="193" t="s">
        <v>156</v>
      </c>
      <c r="B24" s="199" t="s">
        <v>221</v>
      </c>
      <c r="C24" s="113">
        <v>11.754169129632615</v>
      </c>
      <c r="D24" s="115">
        <v>6562</v>
      </c>
      <c r="E24" s="114">
        <v>6628</v>
      </c>
      <c r="F24" s="114">
        <v>6611</v>
      </c>
      <c r="G24" s="114">
        <v>9914</v>
      </c>
      <c r="H24" s="140">
        <v>10193</v>
      </c>
      <c r="I24" s="115">
        <v>-3631</v>
      </c>
      <c r="J24" s="116">
        <v>-35.622486019817522</v>
      </c>
    </row>
    <row r="25" spans="1:15" s="110" customFormat="1" ht="24.95" customHeight="1" x14ac:dyDescent="0.2">
      <c r="A25" s="193" t="s">
        <v>222</v>
      </c>
      <c r="B25" s="204" t="s">
        <v>159</v>
      </c>
      <c r="C25" s="113">
        <v>10.704497823633726</v>
      </c>
      <c r="D25" s="115">
        <v>5976</v>
      </c>
      <c r="E25" s="114">
        <v>6124</v>
      </c>
      <c r="F25" s="114">
        <v>6063</v>
      </c>
      <c r="G25" s="114">
        <v>6091</v>
      </c>
      <c r="H25" s="140">
        <v>5975</v>
      </c>
      <c r="I25" s="115">
        <v>1</v>
      </c>
      <c r="J25" s="116">
        <v>1.6736401673640166E-2</v>
      </c>
    </row>
    <row r="26" spans="1:15" s="110" customFormat="1" ht="24.95" customHeight="1" x14ac:dyDescent="0.2">
      <c r="A26" s="201">
        <v>782.78300000000002</v>
      </c>
      <c r="B26" s="203" t="s">
        <v>160</v>
      </c>
      <c r="C26" s="113">
        <v>0.38511831192792018</v>
      </c>
      <c r="D26" s="115">
        <v>215</v>
      </c>
      <c r="E26" s="114">
        <v>232</v>
      </c>
      <c r="F26" s="114">
        <v>227</v>
      </c>
      <c r="G26" s="114">
        <v>225</v>
      </c>
      <c r="H26" s="140">
        <v>200</v>
      </c>
      <c r="I26" s="115">
        <v>15</v>
      </c>
      <c r="J26" s="116">
        <v>7.5</v>
      </c>
    </row>
    <row r="27" spans="1:15" s="110" customFormat="1" ht="24.95" customHeight="1" x14ac:dyDescent="0.2">
      <c r="A27" s="193" t="s">
        <v>161</v>
      </c>
      <c r="B27" s="199" t="s">
        <v>162</v>
      </c>
      <c r="C27" s="113">
        <v>2.5865620577856592</v>
      </c>
      <c r="D27" s="115">
        <v>1444</v>
      </c>
      <c r="E27" s="114">
        <v>1438</v>
      </c>
      <c r="F27" s="114">
        <v>1455</v>
      </c>
      <c r="G27" s="114">
        <v>1470</v>
      </c>
      <c r="H27" s="140">
        <v>1443</v>
      </c>
      <c r="I27" s="115">
        <v>1</v>
      </c>
      <c r="J27" s="116">
        <v>6.9300069300069295E-2</v>
      </c>
    </row>
    <row r="28" spans="1:15" s="110" customFormat="1" ht="24.95" customHeight="1" x14ac:dyDescent="0.2">
      <c r="A28" s="193" t="s">
        <v>163</v>
      </c>
      <c r="B28" s="199" t="s">
        <v>164</v>
      </c>
      <c r="C28" s="113">
        <v>1.8324466655919178</v>
      </c>
      <c r="D28" s="115">
        <v>1023</v>
      </c>
      <c r="E28" s="114">
        <v>1270</v>
      </c>
      <c r="F28" s="114">
        <v>984</v>
      </c>
      <c r="G28" s="114">
        <v>1197</v>
      </c>
      <c r="H28" s="140">
        <v>1037</v>
      </c>
      <c r="I28" s="115">
        <v>-14</v>
      </c>
      <c r="J28" s="116">
        <v>-1.3500482160077145</v>
      </c>
    </row>
    <row r="29" spans="1:15" s="110" customFormat="1" ht="24.95" customHeight="1" x14ac:dyDescent="0.2">
      <c r="A29" s="193">
        <v>86</v>
      </c>
      <c r="B29" s="199" t="s">
        <v>165</v>
      </c>
      <c r="C29" s="113">
        <v>5.0280330306124279</v>
      </c>
      <c r="D29" s="115">
        <v>2807</v>
      </c>
      <c r="E29" s="114">
        <v>2858</v>
      </c>
      <c r="F29" s="114">
        <v>2878</v>
      </c>
      <c r="G29" s="114">
        <v>2884</v>
      </c>
      <c r="H29" s="140">
        <v>2824</v>
      </c>
      <c r="I29" s="115">
        <v>-17</v>
      </c>
      <c r="J29" s="116">
        <v>-0.60198300283286121</v>
      </c>
    </row>
    <row r="30" spans="1:15" s="110" customFormat="1" ht="24.95" customHeight="1" x14ac:dyDescent="0.2">
      <c r="A30" s="193">
        <v>87.88</v>
      </c>
      <c r="B30" s="204" t="s">
        <v>166</v>
      </c>
      <c r="C30" s="113">
        <v>2.8427105164167874</v>
      </c>
      <c r="D30" s="115">
        <v>1587</v>
      </c>
      <c r="E30" s="114">
        <v>1619</v>
      </c>
      <c r="F30" s="114">
        <v>1608</v>
      </c>
      <c r="G30" s="114">
        <v>1554</v>
      </c>
      <c r="H30" s="140">
        <v>1534</v>
      </c>
      <c r="I30" s="115">
        <v>53</v>
      </c>
      <c r="J30" s="116">
        <v>3.4550195567144719</v>
      </c>
    </row>
    <row r="31" spans="1:15" s="110" customFormat="1" ht="24.95" customHeight="1" x14ac:dyDescent="0.2">
      <c r="A31" s="193" t="s">
        <v>167</v>
      </c>
      <c r="B31" s="199" t="s">
        <v>168</v>
      </c>
      <c r="C31" s="113">
        <v>8.3525892489297302</v>
      </c>
      <c r="D31" s="115">
        <v>4663</v>
      </c>
      <c r="E31" s="114">
        <v>4877</v>
      </c>
      <c r="F31" s="114">
        <v>4888</v>
      </c>
      <c r="G31" s="114">
        <v>4898</v>
      </c>
      <c r="H31" s="140">
        <v>4811</v>
      </c>
      <c r="I31" s="115">
        <v>-148</v>
      </c>
      <c r="J31" s="116">
        <v>-3.0762835169403449</v>
      </c>
    </row>
    <row r="32" spans="1:15" s="110" customFormat="1" ht="24.95" customHeight="1" x14ac:dyDescent="0.2">
      <c r="A32" s="193"/>
      <c r="B32" s="204" t="s">
        <v>169</v>
      </c>
      <c r="C32" s="113" t="s">
        <v>514</v>
      </c>
      <c r="D32" s="115" t="s">
        <v>514</v>
      </c>
      <c r="E32" s="114" t="s">
        <v>514</v>
      </c>
      <c r="F32" s="114" t="s">
        <v>514</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1.1051999928350082</v>
      </c>
      <c r="D34" s="115">
        <v>617</v>
      </c>
      <c r="E34" s="114">
        <v>614</v>
      </c>
      <c r="F34" s="114">
        <v>606</v>
      </c>
      <c r="G34" s="114">
        <v>613</v>
      </c>
      <c r="H34" s="140">
        <v>554</v>
      </c>
      <c r="I34" s="115">
        <v>63</v>
      </c>
      <c r="J34" s="116">
        <v>11.371841155234657</v>
      </c>
    </row>
    <row r="35" spans="1:10" s="110" customFormat="1" ht="24.95" customHeight="1" x14ac:dyDescent="0.2">
      <c r="A35" s="292" t="s">
        <v>171</v>
      </c>
      <c r="B35" s="293" t="s">
        <v>172</v>
      </c>
      <c r="C35" s="113">
        <v>22.893940208143015</v>
      </c>
      <c r="D35" s="115">
        <v>12781</v>
      </c>
      <c r="E35" s="114">
        <v>13009</v>
      </c>
      <c r="F35" s="114">
        <v>13375</v>
      </c>
      <c r="G35" s="114">
        <v>13713</v>
      </c>
      <c r="H35" s="140">
        <v>13681</v>
      </c>
      <c r="I35" s="115">
        <v>-900</v>
      </c>
      <c r="J35" s="116">
        <v>-6.5784664863679554</v>
      </c>
    </row>
    <row r="36" spans="1:10" s="110" customFormat="1" ht="24.95" customHeight="1" x14ac:dyDescent="0.2">
      <c r="A36" s="294" t="s">
        <v>173</v>
      </c>
      <c r="B36" s="295" t="s">
        <v>174</v>
      </c>
      <c r="C36" s="125">
        <v>75.999068551059523</v>
      </c>
      <c r="D36" s="143">
        <v>42428</v>
      </c>
      <c r="E36" s="144">
        <v>44025</v>
      </c>
      <c r="F36" s="144">
        <v>43546</v>
      </c>
      <c r="G36" s="144">
        <v>47243</v>
      </c>
      <c r="H36" s="145">
        <v>46530</v>
      </c>
      <c r="I36" s="143">
        <v>-4102</v>
      </c>
      <c r="J36" s="146">
        <v>-8.8158177519879644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55827</v>
      </c>
      <c r="F11" s="264">
        <v>57648</v>
      </c>
      <c r="G11" s="264">
        <v>57529</v>
      </c>
      <c r="H11" s="264">
        <v>61569</v>
      </c>
      <c r="I11" s="265">
        <v>60765</v>
      </c>
      <c r="J11" s="263">
        <v>-4938</v>
      </c>
      <c r="K11" s="266">
        <v>-8.1263885460380152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48.193526429863688</v>
      </c>
      <c r="E13" s="115">
        <v>26905</v>
      </c>
      <c r="F13" s="114">
        <v>27570</v>
      </c>
      <c r="G13" s="114">
        <v>27682</v>
      </c>
      <c r="H13" s="114">
        <v>31348</v>
      </c>
      <c r="I13" s="140">
        <v>31156</v>
      </c>
      <c r="J13" s="115">
        <v>-4251</v>
      </c>
      <c r="K13" s="116">
        <v>-13.644241879573757</v>
      </c>
    </row>
    <row r="14" spans="1:15" ht="15.95" customHeight="1" x14ac:dyDescent="0.2">
      <c r="A14" s="306" t="s">
        <v>230</v>
      </c>
      <c r="B14" s="307"/>
      <c r="C14" s="308"/>
      <c r="D14" s="113">
        <v>42.130152076952015</v>
      </c>
      <c r="E14" s="115">
        <v>23520</v>
      </c>
      <c r="F14" s="114">
        <v>24297</v>
      </c>
      <c r="G14" s="114">
        <v>24397</v>
      </c>
      <c r="H14" s="114">
        <v>24568</v>
      </c>
      <c r="I14" s="140">
        <v>24239</v>
      </c>
      <c r="J14" s="115">
        <v>-719</v>
      </c>
      <c r="K14" s="116">
        <v>-2.9662939890259499</v>
      </c>
    </row>
    <row r="15" spans="1:15" ht="15.95" customHeight="1" x14ac:dyDescent="0.2">
      <c r="A15" s="306" t="s">
        <v>231</v>
      </c>
      <c r="B15" s="307"/>
      <c r="C15" s="308"/>
      <c r="D15" s="113">
        <v>5.2644777616565461</v>
      </c>
      <c r="E15" s="115">
        <v>2939</v>
      </c>
      <c r="F15" s="114">
        <v>2942</v>
      </c>
      <c r="G15" s="114">
        <v>2913</v>
      </c>
      <c r="H15" s="114">
        <v>2853</v>
      </c>
      <c r="I15" s="140">
        <v>2806</v>
      </c>
      <c r="J15" s="115">
        <v>133</v>
      </c>
      <c r="K15" s="116">
        <v>4.7398431931575198</v>
      </c>
    </row>
    <row r="16" spans="1:15" ht="15.95" customHeight="1" x14ac:dyDescent="0.2">
      <c r="A16" s="306" t="s">
        <v>232</v>
      </c>
      <c r="B16" s="307"/>
      <c r="C16" s="308"/>
      <c r="D16" s="113">
        <v>2.1047163558851452</v>
      </c>
      <c r="E16" s="115">
        <v>1175</v>
      </c>
      <c r="F16" s="114">
        <v>1462</v>
      </c>
      <c r="G16" s="114">
        <v>1182</v>
      </c>
      <c r="H16" s="114">
        <v>1412</v>
      </c>
      <c r="I16" s="140">
        <v>1230</v>
      </c>
      <c r="J16" s="115">
        <v>-55</v>
      </c>
      <c r="K16" s="116">
        <v>-4.4715447154471546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1.047880058036434</v>
      </c>
      <c r="E18" s="115">
        <v>585</v>
      </c>
      <c r="F18" s="114">
        <v>596</v>
      </c>
      <c r="G18" s="114">
        <v>582</v>
      </c>
      <c r="H18" s="114">
        <v>567</v>
      </c>
      <c r="I18" s="140">
        <v>533</v>
      </c>
      <c r="J18" s="115">
        <v>52</v>
      </c>
      <c r="K18" s="116">
        <v>9.7560975609756095</v>
      </c>
    </row>
    <row r="19" spans="1:11" ht="14.1" customHeight="1" x14ac:dyDescent="0.2">
      <c r="A19" s="306" t="s">
        <v>235</v>
      </c>
      <c r="B19" s="307" t="s">
        <v>236</v>
      </c>
      <c r="C19" s="308"/>
      <c r="D19" s="113">
        <v>0.7881491034803948</v>
      </c>
      <c r="E19" s="115">
        <v>440</v>
      </c>
      <c r="F19" s="114">
        <v>455</v>
      </c>
      <c r="G19" s="114">
        <v>435</v>
      </c>
      <c r="H19" s="114">
        <v>429</v>
      </c>
      <c r="I19" s="140">
        <v>397</v>
      </c>
      <c r="J19" s="115">
        <v>43</v>
      </c>
      <c r="K19" s="116">
        <v>10.831234256926953</v>
      </c>
    </row>
    <row r="20" spans="1:11" ht="14.1" customHeight="1" x14ac:dyDescent="0.2">
      <c r="A20" s="306">
        <v>12</v>
      </c>
      <c r="B20" s="307" t="s">
        <v>237</v>
      </c>
      <c r="C20" s="308"/>
      <c r="D20" s="113">
        <v>0.87950274956562235</v>
      </c>
      <c r="E20" s="115">
        <v>491</v>
      </c>
      <c r="F20" s="114">
        <v>501</v>
      </c>
      <c r="G20" s="114">
        <v>520</v>
      </c>
      <c r="H20" s="114">
        <v>529</v>
      </c>
      <c r="I20" s="140">
        <v>480</v>
      </c>
      <c r="J20" s="115">
        <v>11</v>
      </c>
      <c r="K20" s="116">
        <v>2.2916666666666665</v>
      </c>
    </row>
    <row r="21" spans="1:11" ht="14.1" customHeight="1" x14ac:dyDescent="0.2">
      <c r="A21" s="306">
        <v>21</v>
      </c>
      <c r="B21" s="307" t="s">
        <v>238</v>
      </c>
      <c r="C21" s="308"/>
      <c r="D21" s="113">
        <v>9.3144894047683016E-2</v>
      </c>
      <c r="E21" s="115">
        <v>52</v>
      </c>
      <c r="F21" s="114">
        <v>51</v>
      </c>
      <c r="G21" s="114">
        <v>54</v>
      </c>
      <c r="H21" s="114">
        <v>61</v>
      </c>
      <c r="I21" s="140">
        <v>56</v>
      </c>
      <c r="J21" s="115">
        <v>-4</v>
      </c>
      <c r="K21" s="116">
        <v>-7.1428571428571432</v>
      </c>
    </row>
    <row r="22" spans="1:11" ht="14.1" customHeight="1" x14ac:dyDescent="0.2">
      <c r="A22" s="306">
        <v>22</v>
      </c>
      <c r="B22" s="307" t="s">
        <v>239</v>
      </c>
      <c r="C22" s="308"/>
      <c r="D22" s="113">
        <v>1.2914897809303743</v>
      </c>
      <c r="E22" s="115">
        <v>721</v>
      </c>
      <c r="F22" s="114">
        <v>729</v>
      </c>
      <c r="G22" s="114">
        <v>760</v>
      </c>
      <c r="H22" s="114">
        <v>791</v>
      </c>
      <c r="I22" s="140">
        <v>785</v>
      </c>
      <c r="J22" s="115">
        <v>-64</v>
      </c>
      <c r="K22" s="116">
        <v>-8.1528662420382165</v>
      </c>
    </row>
    <row r="23" spans="1:11" ht="14.1" customHeight="1" x14ac:dyDescent="0.2">
      <c r="A23" s="306">
        <v>23</v>
      </c>
      <c r="B23" s="307" t="s">
        <v>240</v>
      </c>
      <c r="C23" s="308"/>
      <c r="D23" s="113">
        <v>0.46751571820087057</v>
      </c>
      <c r="E23" s="115">
        <v>261</v>
      </c>
      <c r="F23" s="114">
        <v>275</v>
      </c>
      <c r="G23" s="114">
        <v>281</v>
      </c>
      <c r="H23" s="114">
        <v>287</v>
      </c>
      <c r="I23" s="140">
        <v>285</v>
      </c>
      <c r="J23" s="115">
        <v>-24</v>
      </c>
      <c r="K23" s="116">
        <v>-8.4210526315789469</v>
      </c>
    </row>
    <row r="24" spans="1:11" ht="14.1" customHeight="1" x14ac:dyDescent="0.2">
      <c r="A24" s="306">
        <v>24</v>
      </c>
      <c r="B24" s="307" t="s">
        <v>241</v>
      </c>
      <c r="C24" s="308"/>
      <c r="D24" s="113">
        <v>4.9510093682268437</v>
      </c>
      <c r="E24" s="115">
        <v>2764</v>
      </c>
      <c r="F24" s="114">
        <v>2816</v>
      </c>
      <c r="G24" s="114">
        <v>2982</v>
      </c>
      <c r="H24" s="114">
        <v>3100</v>
      </c>
      <c r="I24" s="140">
        <v>3196</v>
      </c>
      <c r="J24" s="115">
        <v>-432</v>
      </c>
      <c r="K24" s="116">
        <v>-13.516896120150188</v>
      </c>
    </row>
    <row r="25" spans="1:11" ht="14.1" customHeight="1" x14ac:dyDescent="0.2">
      <c r="A25" s="306">
        <v>25</v>
      </c>
      <c r="B25" s="307" t="s">
        <v>242</v>
      </c>
      <c r="C25" s="308"/>
      <c r="D25" s="113">
        <v>3.403371128665341</v>
      </c>
      <c r="E25" s="115">
        <v>1900</v>
      </c>
      <c r="F25" s="114">
        <v>1953</v>
      </c>
      <c r="G25" s="114">
        <v>1985</v>
      </c>
      <c r="H25" s="114">
        <v>2048</v>
      </c>
      <c r="I25" s="140">
        <v>2069</v>
      </c>
      <c r="J25" s="115">
        <v>-169</v>
      </c>
      <c r="K25" s="116">
        <v>-8.168197196713388</v>
      </c>
    </row>
    <row r="26" spans="1:11" ht="14.1" customHeight="1" x14ac:dyDescent="0.2">
      <c r="A26" s="306">
        <v>26</v>
      </c>
      <c r="B26" s="307" t="s">
        <v>243</v>
      </c>
      <c r="C26" s="308"/>
      <c r="D26" s="113">
        <v>1.3362709799917603</v>
      </c>
      <c r="E26" s="115">
        <v>746</v>
      </c>
      <c r="F26" s="114">
        <v>770</v>
      </c>
      <c r="G26" s="114">
        <v>789</v>
      </c>
      <c r="H26" s="114">
        <v>813</v>
      </c>
      <c r="I26" s="140">
        <v>833</v>
      </c>
      <c r="J26" s="115">
        <v>-87</v>
      </c>
      <c r="K26" s="116">
        <v>-10.444177671068427</v>
      </c>
    </row>
    <row r="27" spans="1:11" ht="14.1" customHeight="1" x14ac:dyDescent="0.2">
      <c r="A27" s="306">
        <v>27</v>
      </c>
      <c r="B27" s="307" t="s">
        <v>244</v>
      </c>
      <c r="C27" s="308"/>
      <c r="D27" s="113">
        <v>0.7559066401561968</v>
      </c>
      <c r="E27" s="115">
        <v>422</v>
      </c>
      <c r="F27" s="114">
        <v>419</v>
      </c>
      <c r="G27" s="114">
        <v>422</v>
      </c>
      <c r="H27" s="114">
        <v>435</v>
      </c>
      <c r="I27" s="140">
        <v>445</v>
      </c>
      <c r="J27" s="115">
        <v>-23</v>
      </c>
      <c r="K27" s="116">
        <v>-5.1685393258426968</v>
      </c>
    </row>
    <row r="28" spans="1:11" ht="14.1" customHeight="1" x14ac:dyDescent="0.2">
      <c r="A28" s="306">
        <v>28</v>
      </c>
      <c r="B28" s="307" t="s">
        <v>245</v>
      </c>
      <c r="C28" s="308"/>
      <c r="D28" s="113">
        <v>0.29018216991778173</v>
      </c>
      <c r="E28" s="115">
        <v>162</v>
      </c>
      <c r="F28" s="114">
        <v>161</v>
      </c>
      <c r="G28" s="114">
        <v>161</v>
      </c>
      <c r="H28" s="114">
        <v>167</v>
      </c>
      <c r="I28" s="140">
        <v>165</v>
      </c>
      <c r="J28" s="115">
        <v>-3</v>
      </c>
      <c r="K28" s="116">
        <v>-1.8181818181818181</v>
      </c>
    </row>
    <row r="29" spans="1:11" ht="14.1" customHeight="1" x14ac:dyDescent="0.2">
      <c r="A29" s="306">
        <v>29</v>
      </c>
      <c r="B29" s="307" t="s">
        <v>246</v>
      </c>
      <c r="C29" s="308"/>
      <c r="D29" s="113">
        <v>2.8355455245669656</v>
      </c>
      <c r="E29" s="115">
        <v>1583</v>
      </c>
      <c r="F29" s="114">
        <v>1751</v>
      </c>
      <c r="G29" s="114">
        <v>1790</v>
      </c>
      <c r="H29" s="114">
        <v>1772</v>
      </c>
      <c r="I29" s="140">
        <v>1751</v>
      </c>
      <c r="J29" s="115">
        <v>-168</v>
      </c>
      <c r="K29" s="116">
        <v>-9.5945174186179329</v>
      </c>
    </row>
    <row r="30" spans="1:11" ht="14.1" customHeight="1" x14ac:dyDescent="0.2">
      <c r="A30" s="306" t="s">
        <v>247</v>
      </c>
      <c r="B30" s="307" t="s">
        <v>248</v>
      </c>
      <c r="C30" s="308"/>
      <c r="D30" s="113" t="s">
        <v>514</v>
      </c>
      <c r="E30" s="115" t="s">
        <v>514</v>
      </c>
      <c r="F30" s="114" t="s">
        <v>514</v>
      </c>
      <c r="G30" s="114">
        <v>320</v>
      </c>
      <c r="H30" s="114" t="s">
        <v>514</v>
      </c>
      <c r="I30" s="140">
        <v>321</v>
      </c>
      <c r="J30" s="115" t="s">
        <v>514</v>
      </c>
      <c r="K30" s="116" t="s">
        <v>514</v>
      </c>
    </row>
    <row r="31" spans="1:11" ht="14.1" customHeight="1" x14ac:dyDescent="0.2">
      <c r="A31" s="306" t="s">
        <v>249</v>
      </c>
      <c r="B31" s="307" t="s">
        <v>250</v>
      </c>
      <c r="C31" s="308"/>
      <c r="D31" s="113">
        <v>2.2713024163935014</v>
      </c>
      <c r="E31" s="115">
        <v>1268</v>
      </c>
      <c r="F31" s="114">
        <v>1440</v>
      </c>
      <c r="G31" s="114">
        <v>1467</v>
      </c>
      <c r="H31" s="114">
        <v>1442</v>
      </c>
      <c r="I31" s="140">
        <v>1427</v>
      </c>
      <c r="J31" s="115">
        <v>-159</v>
      </c>
      <c r="K31" s="116">
        <v>-11.142256482130344</v>
      </c>
    </row>
    <row r="32" spans="1:11" ht="14.1" customHeight="1" x14ac:dyDescent="0.2">
      <c r="A32" s="306">
        <v>31</v>
      </c>
      <c r="B32" s="307" t="s">
        <v>251</v>
      </c>
      <c r="C32" s="308"/>
      <c r="D32" s="113">
        <v>0.15404732477116806</v>
      </c>
      <c r="E32" s="115">
        <v>86</v>
      </c>
      <c r="F32" s="114">
        <v>97</v>
      </c>
      <c r="G32" s="114">
        <v>89</v>
      </c>
      <c r="H32" s="114">
        <v>89</v>
      </c>
      <c r="I32" s="140">
        <v>81</v>
      </c>
      <c r="J32" s="115">
        <v>5</v>
      </c>
      <c r="K32" s="116">
        <v>6.1728395061728394</v>
      </c>
    </row>
    <row r="33" spans="1:11" ht="14.1" customHeight="1" x14ac:dyDescent="0.2">
      <c r="A33" s="306">
        <v>32</v>
      </c>
      <c r="B33" s="307" t="s">
        <v>252</v>
      </c>
      <c r="C33" s="308"/>
      <c r="D33" s="113">
        <v>1.201927382807602</v>
      </c>
      <c r="E33" s="115">
        <v>671</v>
      </c>
      <c r="F33" s="114">
        <v>683</v>
      </c>
      <c r="G33" s="114">
        <v>709</v>
      </c>
      <c r="H33" s="114">
        <v>703</v>
      </c>
      <c r="I33" s="140">
        <v>633</v>
      </c>
      <c r="J33" s="115">
        <v>38</v>
      </c>
      <c r="K33" s="116">
        <v>6.0031595576619274</v>
      </c>
    </row>
    <row r="34" spans="1:11" ht="14.1" customHeight="1" x14ac:dyDescent="0.2">
      <c r="A34" s="306">
        <v>33</v>
      </c>
      <c r="B34" s="307" t="s">
        <v>253</v>
      </c>
      <c r="C34" s="308"/>
      <c r="D34" s="113">
        <v>0.78277535959302846</v>
      </c>
      <c r="E34" s="115">
        <v>437</v>
      </c>
      <c r="F34" s="114">
        <v>431</v>
      </c>
      <c r="G34" s="114">
        <v>439</v>
      </c>
      <c r="H34" s="114">
        <v>459</v>
      </c>
      <c r="I34" s="140">
        <v>441</v>
      </c>
      <c r="J34" s="115">
        <v>-4</v>
      </c>
      <c r="K34" s="116">
        <v>-0.90702947845804993</v>
      </c>
    </row>
    <row r="35" spans="1:11" ht="14.1" customHeight="1" x14ac:dyDescent="0.2">
      <c r="A35" s="306">
        <v>34</v>
      </c>
      <c r="B35" s="307" t="s">
        <v>254</v>
      </c>
      <c r="C35" s="308"/>
      <c r="D35" s="113">
        <v>5.0047468071005072</v>
      </c>
      <c r="E35" s="115">
        <v>2794</v>
      </c>
      <c r="F35" s="114">
        <v>2819</v>
      </c>
      <c r="G35" s="114">
        <v>2827</v>
      </c>
      <c r="H35" s="114">
        <v>2842</v>
      </c>
      <c r="I35" s="140">
        <v>2770</v>
      </c>
      <c r="J35" s="115">
        <v>24</v>
      </c>
      <c r="K35" s="116">
        <v>0.86642599277978338</v>
      </c>
    </row>
    <row r="36" spans="1:11" ht="14.1" customHeight="1" x14ac:dyDescent="0.2">
      <c r="A36" s="306">
        <v>41</v>
      </c>
      <c r="B36" s="307" t="s">
        <v>255</v>
      </c>
      <c r="C36" s="308"/>
      <c r="D36" s="113">
        <v>0.11105737367223745</v>
      </c>
      <c r="E36" s="115">
        <v>62</v>
      </c>
      <c r="F36" s="114">
        <v>51</v>
      </c>
      <c r="G36" s="114">
        <v>53</v>
      </c>
      <c r="H36" s="114">
        <v>58</v>
      </c>
      <c r="I36" s="140">
        <v>56</v>
      </c>
      <c r="J36" s="115">
        <v>6</v>
      </c>
      <c r="K36" s="116">
        <v>10.714285714285714</v>
      </c>
    </row>
    <row r="37" spans="1:11" ht="14.1" customHeight="1" x14ac:dyDescent="0.2">
      <c r="A37" s="306">
        <v>42</v>
      </c>
      <c r="B37" s="307" t="s">
        <v>256</v>
      </c>
      <c r="C37" s="308"/>
      <c r="D37" s="113">
        <v>3.0451215361742525E-2</v>
      </c>
      <c r="E37" s="115">
        <v>17</v>
      </c>
      <c r="F37" s="114">
        <v>19</v>
      </c>
      <c r="G37" s="114">
        <v>18</v>
      </c>
      <c r="H37" s="114">
        <v>17</v>
      </c>
      <c r="I37" s="140" t="s">
        <v>514</v>
      </c>
      <c r="J37" s="115" t="s">
        <v>514</v>
      </c>
      <c r="K37" s="116" t="s">
        <v>514</v>
      </c>
    </row>
    <row r="38" spans="1:11" ht="14.1" customHeight="1" x14ac:dyDescent="0.2">
      <c r="A38" s="306">
        <v>43</v>
      </c>
      <c r="B38" s="307" t="s">
        <v>257</v>
      </c>
      <c r="C38" s="308"/>
      <c r="D38" s="113">
        <v>0.35824959249108856</v>
      </c>
      <c r="E38" s="115">
        <v>200</v>
      </c>
      <c r="F38" s="114">
        <v>204</v>
      </c>
      <c r="G38" s="114">
        <v>195</v>
      </c>
      <c r="H38" s="114">
        <v>198</v>
      </c>
      <c r="I38" s="140">
        <v>199</v>
      </c>
      <c r="J38" s="115">
        <v>1</v>
      </c>
      <c r="K38" s="116">
        <v>0.50251256281407031</v>
      </c>
    </row>
    <row r="39" spans="1:11" ht="14.1" customHeight="1" x14ac:dyDescent="0.2">
      <c r="A39" s="306">
        <v>51</v>
      </c>
      <c r="B39" s="307" t="s">
        <v>258</v>
      </c>
      <c r="C39" s="308"/>
      <c r="D39" s="113">
        <v>10.204739642108658</v>
      </c>
      <c r="E39" s="115">
        <v>5697</v>
      </c>
      <c r="F39" s="114">
        <v>5756</v>
      </c>
      <c r="G39" s="114">
        <v>5751</v>
      </c>
      <c r="H39" s="114">
        <v>9165</v>
      </c>
      <c r="I39" s="140">
        <v>9433</v>
      </c>
      <c r="J39" s="115">
        <v>-3736</v>
      </c>
      <c r="K39" s="116">
        <v>-39.605639775257075</v>
      </c>
    </row>
    <row r="40" spans="1:11" ht="14.1" customHeight="1" x14ac:dyDescent="0.2">
      <c r="A40" s="306" t="s">
        <v>259</v>
      </c>
      <c r="B40" s="307" t="s">
        <v>260</v>
      </c>
      <c r="C40" s="308"/>
      <c r="D40" s="113">
        <v>9.9682949110645378</v>
      </c>
      <c r="E40" s="115">
        <v>5565</v>
      </c>
      <c r="F40" s="114">
        <v>5613</v>
      </c>
      <c r="G40" s="114">
        <v>5605</v>
      </c>
      <c r="H40" s="114">
        <v>9020</v>
      </c>
      <c r="I40" s="140">
        <v>9293</v>
      </c>
      <c r="J40" s="115">
        <v>-3728</v>
      </c>
      <c r="K40" s="116">
        <v>-40.116216507048314</v>
      </c>
    </row>
    <row r="41" spans="1:11" ht="14.1" customHeight="1" x14ac:dyDescent="0.2">
      <c r="A41" s="306"/>
      <c r="B41" s="307" t="s">
        <v>261</v>
      </c>
      <c r="C41" s="308"/>
      <c r="D41" s="113">
        <v>3.899546814265499</v>
      </c>
      <c r="E41" s="115">
        <v>2177</v>
      </c>
      <c r="F41" s="114">
        <v>2250</v>
      </c>
      <c r="G41" s="114">
        <v>2228</v>
      </c>
      <c r="H41" s="114">
        <v>2318</v>
      </c>
      <c r="I41" s="140">
        <v>2308</v>
      </c>
      <c r="J41" s="115">
        <v>-131</v>
      </c>
      <c r="K41" s="116">
        <v>-5.6759098786828419</v>
      </c>
    </row>
    <row r="42" spans="1:11" ht="14.1" customHeight="1" x14ac:dyDescent="0.2">
      <c r="A42" s="306">
        <v>52</v>
      </c>
      <c r="B42" s="307" t="s">
        <v>262</v>
      </c>
      <c r="C42" s="308"/>
      <c r="D42" s="113">
        <v>4.868611961953893</v>
      </c>
      <c r="E42" s="115">
        <v>2718</v>
      </c>
      <c r="F42" s="114">
        <v>2779</v>
      </c>
      <c r="G42" s="114">
        <v>2804</v>
      </c>
      <c r="H42" s="114">
        <v>2786</v>
      </c>
      <c r="I42" s="140">
        <v>2742</v>
      </c>
      <c r="J42" s="115">
        <v>-24</v>
      </c>
      <c r="K42" s="116">
        <v>-0.87527352297592997</v>
      </c>
    </row>
    <row r="43" spans="1:11" ht="14.1" customHeight="1" x14ac:dyDescent="0.2">
      <c r="A43" s="306" t="s">
        <v>263</v>
      </c>
      <c r="B43" s="307" t="s">
        <v>264</v>
      </c>
      <c r="C43" s="308"/>
      <c r="D43" s="113">
        <v>4.6590359503466061</v>
      </c>
      <c r="E43" s="115">
        <v>2601</v>
      </c>
      <c r="F43" s="114">
        <v>2660</v>
      </c>
      <c r="G43" s="114">
        <v>2679</v>
      </c>
      <c r="H43" s="114">
        <v>2663</v>
      </c>
      <c r="I43" s="140">
        <v>2639</v>
      </c>
      <c r="J43" s="115">
        <v>-38</v>
      </c>
      <c r="K43" s="116">
        <v>-1.4399393709738537</v>
      </c>
    </row>
    <row r="44" spans="1:11" ht="14.1" customHeight="1" x14ac:dyDescent="0.2">
      <c r="A44" s="306">
        <v>53</v>
      </c>
      <c r="B44" s="307" t="s">
        <v>265</v>
      </c>
      <c r="C44" s="308"/>
      <c r="D44" s="113">
        <v>1.6354093897218192</v>
      </c>
      <c r="E44" s="115">
        <v>913</v>
      </c>
      <c r="F44" s="114">
        <v>917</v>
      </c>
      <c r="G44" s="114">
        <v>913</v>
      </c>
      <c r="H44" s="114">
        <v>908</v>
      </c>
      <c r="I44" s="140">
        <v>842</v>
      </c>
      <c r="J44" s="115">
        <v>71</v>
      </c>
      <c r="K44" s="116">
        <v>8.4323040380047498</v>
      </c>
    </row>
    <row r="45" spans="1:11" ht="14.1" customHeight="1" x14ac:dyDescent="0.2">
      <c r="A45" s="306" t="s">
        <v>266</v>
      </c>
      <c r="B45" s="307" t="s">
        <v>267</v>
      </c>
      <c r="C45" s="308"/>
      <c r="D45" s="113">
        <v>1.6031669263976212</v>
      </c>
      <c r="E45" s="115">
        <v>895</v>
      </c>
      <c r="F45" s="114">
        <v>897</v>
      </c>
      <c r="G45" s="114">
        <v>894</v>
      </c>
      <c r="H45" s="114">
        <v>889</v>
      </c>
      <c r="I45" s="140">
        <v>826</v>
      </c>
      <c r="J45" s="115">
        <v>69</v>
      </c>
      <c r="K45" s="116">
        <v>8.3535108958837778</v>
      </c>
    </row>
    <row r="46" spans="1:11" ht="14.1" customHeight="1" x14ac:dyDescent="0.2">
      <c r="A46" s="306">
        <v>54</v>
      </c>
      <c r="B46" s="307" t="s">
        <v>268</v>
      </c>
      <c r="C46" s="308"/>
      <c r="D46" s="113">
        <v>15.682375911297401</v>
      </c>
      <c r="E46" s="115">
        <v>8755</v>
      </c>
      <c r="F46" s="114">
        <v>8865</v>
      </c>
      <c r="G46" s="114">
        <v>8865</v>
      </c>
      <c r="H46" s="114">
        <v>8920</v>
      </c>
      <c r="I46" s="140">
        <v>8804</v>
      </c>
      <c r="J46" s="115">
        <v>-49</v>
      </c>
      <c r="K46" s="116">
        <v>-0.5565651976374375</v>
      </c>
    </row>
    <row r="47" spans="1:11" ht="14.1" customHeight="1" x14ac:dyDescent="0.2">
      <c r="A47" s="306">
        <v>61</v>
      </c>
      <c r="B47" s="307" t="s">
        <v>269</v>
      </c>
      <c r="C47" s="308"/>
      <c r="D47" s="113">
        <v>0.68246547369552368</v>
      </c>
      <c r="E47" s="115">
        <v>381</v>
      </c>
      <c r="F47" s="114">
        <v>359</v>
      </c>
      <c r="G47" s="114">
        <v>355</v>
      </c>
      <c r="H47" s="114">
        <v>363</v>
      </c>
      <c r="I47" s="140">
        <v>365</v>
      </c>
      <c r="J47" s="115">
        <v>16</v>
      </c>
      <c r="K47" s="116">
        <v>4.3835616438356162</v>
      </c>
    </row>
    <row r="48" spans="1:11" ht="14.1" customHeight="1" x14ac:dyDescent="0.2">
      <c r="A48" s="306">
        <v>62</v>
      </c>
      <c r="B48" s="307" t="s">
        <v>270</v>
      </c>
      <c r="C48" s="308"/>
      <c r="D48" s="113">
        <v>9.042219714475074</v>
      </c>
      <c r="E48" s="115">
        <v>5048</v>
      </c>
      <c r="F48" s="114">
        <v>5056</v>
      </c>
      <c r="G48" s="114">
        <v>4947</v>
      </c>
      <c r="H48" s="114">
        <v>4944</v>
      </c>
      <c r="I48" s="140">
        <v>4859</v>
      </c>
      <c r="J48" s="115">
        <v>189</v>
      </c>
      <c r="K48" s="116">
        <v>3.889689236468409</v>
      </c>
    </row>
    <row r="49" spans="1:11" ht="14.1" customHeight="1" x14ac:dyDescent="0.2">
      <c r="A49" s="306">
        <v>63</v>
      </c>
      <c r="B49" s="307" t="s">
        <v>271</v>
      </c>
      <c r="C49" s="308"/>
      <c r="D49" s="113">
        <v>8.5890339799738484</v>
      </c>
      <c r="E49" s="115">
        <v>4795</v>
      </c>
      <c r="F49" s="114">
        <v>5490</v>
      </c>
      <c r="G49" s="114">
        <v>5427</v>
      </c>
      <c r="H49" s="114">
        <v>5508</v>
      </c>
      <c r="I49" s="140">
        <v>5222</v>
      </c>
      <c r="J49" s="115">
        <v>-427</v>
      </c>
      <c r="K49" s="116">
        <v>-8.176943699731904</v>
      </c>
    </row>
    <row r="50" spans="1:11" ht="14.1" customHeight="1" x14ac:dyDescent="0.2">
      <c r="A50" s="306" t="s">
        <v>272</v>
      </c>
      <c r="B50" s="307" t="s">
        <v>273</v>
      </c>
      <c r="C50" s="308"/>
      <c r="D50" s="113">
        <v>0.64484926648395935</v>
      </c>
      <c r="E50" s="115">
        <v>360</v>
      </c>
      <c r="F50" s="114">
        <v>387</v>
      </c>
      <c r="G50" s="114">
        <v>367</v>
      </c>
      <c r="H50" s="114">
        <v>362</v>
      </c>
      <c r="I50" s="140">
        <v>363</v>
      </c>
      <c r="J50" s="115">
        <v>-3</v>
      </c>
      <c r="K50" s="116">
        <v>-0.82644628099173556</v>
      </c>
    </row>
    <row r="51" spans="1:11" ht="14.1" customHeight="1" x14ac:dyDescent="0.2">
      <c r="A51" s="306" t="s">
        <v>274</v>
      </c>
      <c r="B51" s="307" t="s">
        <v>275</v>
      </c>
      <c r="C51" s="308"/>
      <c r="D51" s="113">
        <v>7.6128038404356317</v>
      </c>
      <c r="E51" s="115">
        <v>4250</v>
      </c>
      <c r="F51" s="114">
        <v>4897</v>
      </c>
      <c r="G51" s="114">
        <v>4842</v>
      </c>
      <c r="H51" s="114">
        <v>4944</v>
      </c>
      <c r="I51" s="140">
        <v>4665</v>
      </c>
      <c r="J51" s="115">
        <v>-415</v>
      </c>
      <c r="K51" s="116">
        <v>-8.896034297963558</v>
      </c>
    </row>
    <row r="52" spans="1:11" ht="14.1" customHeight="1" x14ac:dyDescent="0.2">
      <c r="A52" s="306">
        <v>71</v>
      </c>
      <c r="B52" s="307" t="s">
        <v>276</v>
      </c>
      <c r="C52" s="308"/>
      <c r="D52" s="113">
        <v>10.432228133340498</v>
      </c>
      <c r="E52" s="115">
        <v>5824</v>
      </c>
      <c r="F52" s="114">
        <v>5975</v>
      </c>
      <c r="G52" s="114">
        <v>5990</v>
      </c>
      <c r="H52" s="114">
        <v>6025</v>
      </c>
      <c r="I52" s="140">
        <v>5942</v>
      </c>
      <c r="J52" s="115">
        <v>-118</v>
      </c>
      <c r="K52" s="116">
        <v>-1.9858633456748569</v>
      </c>
    </row>
    <row r="53" spans="1:11" ht="14.1" customHeight="1" x14ac:dyDescent="0.2">
      <c r="A53" s="306" t="s">
        <v>277</v>
      </c>
      <c r="B53" s="307" t="s">
        <v>278</v>
      </c>
      <c r="C53" s="308"/>
      <c r="D53" s="113">
        <v>1.1213212244971071</v>
      </c>
      <c r="E53" s="115">
        <v>626</v>
      </c>
      <c r="F53" s="114">
        <v>651</v>
      </c>
      <c r="G53" s="114">
        <v>669</v>
      </c>
      <c r="H53" s="114">
        <v>642</v>
      </c>
      <c r="I53" s="140">
        <v>618</v>
      </c>
      <c r="J53" s="115">
        <v>8</v>
      </c>
      <c r="K53" s="116">
        <v>1.2944983818770226</v>
      </c>
    </row>
    <row r="54" spans="1:11" ht="14.1" customHeight="1" x14ac:dyDescent="0.2">
      <c r="A54" s="306" t="s">
        <v>279</v>
      </c>
      <c r="B54" s="307" t="s">
        <v>280</v>
      </c>
      <c r="C54" s="308"/>
      <c r="D54" s="113">
        <v>9.0350547226252527</v>
      </c>
      <c r="E54" s="115">
        <v>5044</v>
      </c>
      <c r="F54" s="114">
        <v>5161</v>
      </c>
      <c r="G54" s="114">
        <v>5160</v>
      </c>
      <c r="H54" s="114">
        <v>5218</v>
      </c>
      <c r="I54" s="140">
        <v>5172</v>
      </c>
      <c r="J54" s="115">
        <v>-128</v>
      </c>
      <c r="K54" s="116">
        <v>-2.4748646558391338</v>
      </c>
    </row>
    <row r="55" spans="1:11" ht="14.1" customHeight="1" x14ac:dyDescent="0.2">
      <c r="A55" s="306">
        <v>72</v>
      </c>
      <c r="B55" s="307" t="s">
        <v>281</v>
      </c>
      <c r="C55" s="308"/>
      <c r="D55" s="113">
        <v>1.2395435900191663</v>
      </c>
      <c r="E55" s="115">
        <v>692</v>
      </c>
      <c r="F55" s="114">
        <v>682</v>
      </c>
      <c r="G55" s="114">
        <v>671</v>
      </c>
      <c r="H55" s="114">
        <v>669</v>
      </c>
      <c r="I55" s="140">
        <v>672</v>
      </c>
      <c r="J55" s="115">
        <v>20</v>
      </c>
      <c r="K55" s="116">
        <v>2.9761904761904763</v>
      </c>
    </row>
    <row r="56" spans="1:11" ht="14.1" customHeight="1" x14ac:dyDescent="0.2">
      <c r="A56" s="306" t="s">
        <v>282</v>
      </c>
      <c r="B56" s="307" t="s">
        <v>283</v>
      </c>
      <c r="C56" s="308"/>
      <c r="D56" s="113">
        <v>0.23644473104411845</v>
      </c>
      <c r="E56" s="115">
        <v>132</v>
      </c>
      <c r="F56" s="114">
        <v>129</v>
      </c>
      <c r="G56" s="114">
        <v>131</v>
      </c>
      <c r="H56" s="114">
        <v>127</v>
      </c>
      <c r="I56" s="140">
        <v>125</v>
      </c>
      <c r="J56" s="115">
        <v>7</v>
      </c>
      <c r="K56" s="116">
        <v>5.6</v>
      </c>
    </row>
    <row r="57" spans="1:11" ht="14.1" customHeight="1" x14ac:dyDescent="0.2">
      <c r="A57" s="306" t="s">
        <v>284</v>
      </c>
      <c r="B57" s="307" t="s">
        <v>285</v>
      </c>
      <c r="C57" s="308"/>
      <c r="D57" s="113">
        <v>0.76486287996847402</v>
      </c>
      <c r="E57" s="115">
        <v>427</v>
      </c>
      <c r="F57" s="114">
        <v>421</v>
      </c>
      <c r="G57" s="114">
        <v>409</v>
      </c>
      <c r="H57" s="114">
        <v>412</v>
      </c>
      <c r="I57" s="140">
        <v>416</v>
      </c>
      <c r="J57" s="115">
        <v>11</v>
      </c>
      <c r="K57" s="116">
        <v>2.6442307692307692</v>
      </c>
    </row>
    <row r="58" spans="1:11" ht="14.1" customHeight="1" x14ac:dyDescent="0.2">
      <c r="A58" s="306">
        <v>73</v>
      </c>
      <c r="B58" s="307" t="s">
        <v>286</v>
      </c>
      <c r="C58" s="308"/>
      <c r="D58" s="113">
        <v>0.73262041664427602</v>
      </c>
      <c r="E58" s="115">
        <v>409</v>
      </c>
      <c r="F58" s="114">
        <v>422</v>
      </c>
      <c r="G58" s="114">
        <v>419</v>
      </c>
      <c r="H58" s="114">
        <v>418</v>
      </c>
      <c r="I58" s="140">
        <v>408</v>
      </c>
      <c r="J58" s="115">
        <v>1</v>
      </c>
      <c r="K58" s="116">
        <v>0.24509803921568626</v>
      </c>
    </row>
    <row r="59" spans="1:11" ht="14.1" customHeight="1" x14ac:dyDescent="0.2">
      <c r="A59" s="306" t="s">
        <v>287</v>
      </c>
      <c r="B59" s="307" t="s">
        <v>288</v>
      </c>
      <c r="C59" s="308"/>
      <c r="D59" s="113">
        <v>0.56066061224855357</v>
      </c>
      <c r="E59" s="115">
        <v>313</v>
      </c>
      <c r="F59" s="114">
        <v>320</v>
      </c>
      <c r="G59" s="114">
        <v>313</v>
      </c>
      <c r="H59" s="114">
        <v>314</v>
      </c>
      <c r="I59" s="140">
        <v>305</v>
      </c>
      <c r="J59" s="115">
        <v>8</v>
      </c>
      <c r="K59" s="116">
        <v>2.622950819672131</v>
      </c>
    </row>
    <row r="60" spans="1:11" ht="14.1" customHeight="1" x14ac:dyDescent="0.2">
      <c r="A60" s="306">
        <v>81</v>
      </c>
      <c r="B60" s="307" t="s">
        <v>289</v>
      </c>
      <c r="C60" s="308"/>
      <c r="D60" s="113">
        <v>2.851666756229065</v>
      </c>
      <c r="E60" s="115">
        <v>1592</v>
      </c>
      <c r="F60" s="114">
        <v>1610</v>
      </c>
      <c r="G60" s="114">
        <v>1620</v>
      </c>
      <c r="H60" s="114">
        <v>1613</v>
      </c>
      <c r="I60" s="140">
        <v>1608</v>
      </c>
      <c r="J60" s="115">
        <v>-16</v>
      </c>
      <c r="K60" s="116">
        <v>-0.99502487562189057</v>
      </c>
    </row>
    <row r="61" spans="1:11" ht="14.1" customHeight="1" x14ac:dyDescent="0.2">
      <c r="A61" s="306" t="s">
        <v>290</v>
      </c>
      <c r="B61" s="307" t="s">
        <v>291</v>
      </c>
      <c r="C61" s="308"/>
      <c r="D61" s="113">
        <v>1.1643111755960378</v>
      </c>
      <c r="E61" s="115">
        <v>650</v>
      </c>
      <c r="F61" s="114">
        <v>661</v>
      </c>
      <c r="G61" s="114">
        <v>655</v>
      </c>
      <c r="H61" s="114">
        <v>657</v>
      </c>
      <c r="I61" s="140">
        <v>640</v>
      </c>
      <c r="J61" s="115">
        <v>10</v>
      </c>
      <c r="K61" s="116">
        <v>1.5625</v>
      </c>
    </row>
    <row r="62" spans="1:11" ht="14.1" customHeight="1" x14ac:dyDescent="0.2">
      <c r="A62" s="306" t="s">
        <v>292</v>
      </c>
      <c r="B62" s="307" t="s">
        <v>293</v>
      </c>
      <c r="C62" s="308"/>
      <c r="D62" s="113">
        <v>0.92607519658946391</v>
      </c>
      <c r="E62" s="115">
        <v>517</v>
      </c>
      <c r="F62" s="114">
        <v>509</v>
      </c>
      <c r="G62" s="114">
        <v>512</v>
      </c>
      <c r="H62" s="114">
        <v>506</v>
      </c>
      <c r="I62" s="140">
        <v>528</v>
      </c>
      <c r="J62" s="115">
        <v>-11</v>
      </c>
      <c r="K62" s="116">
        <v>-2.0833333333333335</v>
      </c>
    </row>
    <row r="63" spans="1:11" ht="14.1" customHeight="1" x14ac:dyDescent="0.2">
      <c r="A63" s="306"/>
      <c r="B63" s="307" t="s">
        <v>294</v>
      </c>
      <c r="C63" s="308"/>
      <c r="D63" s="113">
        <v>0.72008168090708802</v>
      </c>
      <c r="E63" s="115">
        <v>402</v>
      </c>
      <c r="F63" s="114">
        <v>396</v>
      </c>
      <c r="G63" s="114">
        <v>401</v>
      </c>
      <c r="H63" s="114">
        <v>400</v>
      </c>
      <c r="I63" s="140">
        <v>422</v>
      </c>
      <c r="J63" s="115">
        <v>-20</v>
      </c>
      <c r="K63" s="116">
        <v>-4.7393364928909953</v>
      </c>
    </row>
    <row r="64" spans="1:11" ht="14.1" customHeight="1" x14ac:dyDescent="0.2">
      <c r="A64" s="306" t="s">
        <v>295</v>
      </c>
      <c r="B64" s="307" t="s">
        <v>296</v>
      </c>
      <c r="C64" s="308"/>
      <c r="D64" s="113">
        <v>6.9858670535762266E-2</v>
      </c>
      <c r="E64" s="115">
        <v>39</v>
      </c>
      <c r="F64" s="114">
        <v>39</v>
      </c>
      <c r="G64" s="114">
        <v>40</v>
      </c>
      <c r="H64" s="114">
        <v>40</v>
      </c>
      <c r="I64" s="140">
        <v>40</v>
      </c>
      <c r="J64" s="115">
        <v>-1</v>
      </c>
      <c r="K64" s="116">
        <v>-2.5</v>
      </c>
    </row>
    <row r="65" spans="1:11" ht="14.1" customHeight="1" x14ac:dyDescent="0.2">
      <c r="A65" s="306" t="s">
        <v>297</v>
      </c>
      <c r="B65" s="307" t="s">
        <v>298</v>
      </c>
      <c r="C65" s="308"/>
      <c r="D65" s="113">
        <v>0.46393322227595968</v>
      </c>
      <c r="E65" s="115">
        <v>259</v>
      </c>
      <c r="F65" s="114">
        <v>270</v>
      </c>
      <c r="G65" s="114">
        <v>268</v>
      </c>
      <c r="H65" s="114">
        <v>267</v>
      </c>
      <c r="I65" s="140">
        <v>262</v>
      </c>
      <c r="J65" s="115">
        <v>-3</v>
      </c>
      <c r="K65" s="116">
        <v>-1.1450381679389312</v>
      </c>
    </row>
    <row r="66" spans="1:11" ht="14.1" customHeight="1" x14ac:dyDescent="0.2">
      <c r="A66" s="306">
        <v>82</v>
      </c>
      <c r="B66" s="307" t="s">
        <v>299</v>
      </c>
      <c r="C66" s="308"/>
      <c r="D66" s="113">
        <v>1.65869561323374</v>
      </c>
      <c r="E66" s="115">
        <v>926</v>
      </c>
      <c r="F66" s="114">
        <v>946</v>
      </c>
      <c r="G66" s="114">
        <v>939</v>
      </c>
      <c r="H66" s="114">
        <v>931</v>
      </c>
      <c r="I66" s="140">
        <v>914</v>
      </c>
      <c r="J66" s="115">
        <v>12</v>
      </c>
      <c r="K66" s="116">
        <v>1.3129102844638949</v>
      </c>
    </row>
    <row r="67" spans="1:11" ht="14.1" customHeight="1" x14ac:dyDescent="0.2">
      <c r="A67" s="306" t="s">
        <v>300</v>
      </c>
      <c r="B67" s="307" t="s">
        <v>301</v>
      </c>
      <c r="C67" s="308"/>
      <c r="D67" s="113">
        <v>0.70396044924498902</v>
      </c>
      <c r="E67" s="115">
        <v>393</v>
      </c>
      <c r="F67" s="114">
        <v>401</v>
      </c>
      <c r="G67" s="114">
        <v>395</v>
      </c>
      <c r="H67" s="114">
        <v>382</v>
      </c>
      <c r="I67" s="140">
        <v>391</v>
      </c>
      <c r="J67" s="115">
        <v>2</v>
      </c>
      <c r="K67" s="116">
        <v>0.51150895140664965</v>
      </c>
    </row>
    <row r="68" spans="1:11" ht="14.1" customHeight="1" x14ac:dyDescent="0.2">
      <c r="A68" s="306" t="s">
        <v>302</v>
      </c>
      <c r="B68" s="307" t="s">
        <v>303</v>
      </c>
      <c r="C68" s="308"/>
      <c r="D68" s="113">
        <v>0.55707811632364268</v>
      </c>
      <c r="E68" s="115">
        <v>311</v>
      </c>
      <c r="F68" s="114">
        <v>320</v>
      </c>
      <c r="G68" s="114">
        <v>318</v>
      </c>
      <c r="H68" s="114">
        <v>326</v>
      </c>
      <c r="I68" s="140">
        <v>323</v>
      </c>
      <c r="J68" s="115">
        <v>-12</v>
      </c>
      <c r="K68" s="116">
        <v>-3.7151702786377707</v>
      </c>
    </row>
    <row r="69" spans="1:11" ht="14.1" customHeight="1" x14ac:dyDescent="0.2">
      <c r="A69" s="306">
        <v>83</v>
      </c>
      <c r="B69" s="307" t="s">
        <v>304</v>
      </c>
      <c r="C69" s="308"/>
      <c r="D69" s="113">
        <v>2.3948985258029269</v>
      </c>
      <c r="E69" s="115">
        <v>1337</v>
      </c>
      <c r="F69" s="114">
        <v>1352</v>
      </c>
      <c r="G69" s="114">
        <v>1369</v>
      </c>
      <c r="H69" s="114">
        <v>1371</v>
      </c>
      <c r="I69" s="140">
        <v>1347</v>
      </c>
      <c r="J69" s="115">
        <v>-10</v>
      </c>
      <c r="K69" s="116">
        <v>-0.74239049740163321</v>
      </c>
    </row>
    <row r="70" spans="1:11" ht="14.1" customHeight="1" x14ac:dyDescent="0.2">
      <c r="A70" s="306" t="s">
        <v>305</v>
      </c>
      <c r="B70" s="307" t="s">
        <v>306</v>
      </c>
      <c r="C70" s="308"/>
      <c r="D70" s="113">
        <v>1.3720959392408691</v>
      </c>
      <c r="E70" s="115">
        <v>766</v>
      </c>
      <c r="F70" s="114">
        <v>782</v>
      </c>
      <c r="G70" s="114">
        <v>788</v>
      </c>
      <c r="H70" s="114">
        <v>787</v>
      </c>
      <c r="I70" s="140">
        <v>755</v>
      </c>
      <c r="J70" s="115">
        <v>11</v>
      </c>
      <c r="K70" s="116">
        <v>1.4569536423841059</v>
      </c>
    </row>
    <row r="71" spans="1:11" ht="14.1" customHeight="1" x14ac:dyDescent="0.2">
      <c r="A71" s="306"/>
      <c r="B71" s="307" t="s">
        <v>307</v>
      </c>
      <c r="C71" s="308"/>
      <c r="D71" s="113">
        <v>0.8490515342038798</v>
      </c>
      <c r="E71" s="115">
        <v>474</v>
      </c>
      <c r="F71" s="114">
        <v>476</v>
      </c>
      <c r="G71" s="114">
        <v>478</v>
      </c>
      <c r="H71" s="114">
        <v>487</v>
      </c>
      <c r="I71" s="140">
        <v>473</v>
      </c>
      <c r="J71" s="115">
        <v>1</v>
      </c>
      <c r="K71" s="116">
        <v>0.21141649048625794</v>
      </c>
    </row>
    <row r="72" spans="1:11" ht="14.1" customHeight="1" x14ac:dyDescent="0.2">
      <c r="A72" s="306">
        <v>84</v>
      </c>
      <c r="B72" s="307" t="s">
        <v>308</v>
      </c>
      <c r="C72" s="308"/>
      <c r="D72" s="113">
        <v>1.5548032314113243</v>
      </c>
      <c r="E72" s="115">
        <v>868</v>
      </c>
      <c r="F72" s="114">
        <v>1082</v>
      </c>
      <c r="G72" s="114">
        <v>812</v>
      </c>
      <c r="H72" s="114">
        <v>1006</v>
      </c>
      <c r="I72" s="140">
        <v>853</v>
      </c>
      <c r="J72" s="115">
        <v>15</v>
      </c>
      <c r="K72" s="116">
        <v>1.7584994138335288</v>
      </c>
    </row>
    <row r="73" spans="1:11" ht="14.1" customHeight="1" x14ac:dyDescent="0.2">
      <c r="A73" s="306" t="s">
        <v>309</v>
      </c>
      <c r="B73" s="307" t="s">
        <v>310</v>
      </c>
      <c r="C73" s="308"/>
      <c r="D73" s="113">
        <v>0.125387357371881</v>
      </c>
      <c r="E73" s="115">
        <v>70</v>
      </c>
      <c r="F73" s="114">
        <v>64</v>
      </c>
      <c r="G73" s="114">
        <v>54</v>
      </c>
      <c r="H73" s="114">
        <v>54</v>
      </c>
      <c r="I73" s="140">
        <v>55</v>
      </c>
      <c r="J73" s="115">
        <v>15</v>
      </c>
      <c r="K73" s="116">
        <v>27.272727272727273</v>
      </c>
    </row>
    <row r="74" spans="1:11" ht="14.1" customHeight="1" x14ac:dyDescent="0.2">
      <c r="A74" s="306" t="s">
        <v>311</v>
      </c>
      <c r="B74" s="307" t="s">
        <v>312</v>
      </c>
      <c r="C74" s="308"/>
      <c r="D74" s="113">
        <v>7.164991849821771E-2</v>
      </c>
      <c r="E74" s="115">
        <v>40</v>
      </c>
      <c r="F74" s="114">
        <v>36</v>
      </c>
      <c r="G74" s="114">
        <v>31</v>
      </c>
      <c r="H74" s="114">
        <v>33</v>
      </c>
      <c r="I74" s="140">
        <v>31</v>
      </c>
      <c r="J74" s="115">
        <v>9</v>
      </c>
      <c r="K74" s="116">
        <v>29.032258064516128</v>
      </c>
    </row>
    <row r="75" spans="1:11" ht="14.1" customHeight="1" x14ac:dyDescent="0.2">
      <c r="A75" s="306" t="s">
        <v>313</v>
      </c>
      <c r="B75" s="307" t="s">
        <v>314</v>
      </c>
      <c r="C75" s="308"/>
      <c r="D75" s="113">
        <v>0.14329983699643542</v>
      </c>
      <c r="E75" s="115">
        <v>80</v>
      </c>
      <c r="F75" s="114">
        <v>265</v>
      </c>
      <c r="G75" s="114">
        <v>76</v>
      </c>
      <c r="H75" s="114">
        <v>235</v>
      </c>
      <c r="I75" s="140">
        <v>126</v>
      </c>
      <c r="J75" s="115">
        <v>-46</v>
      </c>
      <c r="K75" s="116">
        <v>-36.507936507936506</v>
      </c>
    </row>
    <row r="76" spans="1:11" ht="14.1" customHeight="1" x14ac:dyDescent="0.2">
      <c r="A76" s="306">
        <v>91</v>
      </c>
      <c r="B76" s="307" t="s">
        <v>315</v>
      </c>
      <c r="C76" s="308"/>
      <c r="D76" s="113">
        <v>0.13792609310906909</v>
      </c>
      <c r="E76" s="115">
        <v>77</v>
      </c>
      <c r="F76" s="114">
        <v>71</v>
      </c>
      <c r="G76" s="114">
        <v>73</v>
      </c>
      <c r="H76" s="114">
        <v>71</v>
      </c>
      <c r="I76" s="140">
        <v>68</v>
      </c>
      <c r="J76" s="115">
        <v>9</v>
      </c>
      <c r="K76" s="116">
        <v>13.235294117647058</v>
      </c>
    </row>
    <row r="77" spans="1:11" ht="14.1" customHeight="1" x14ac:dyDescent="0.2">
      <c r="A77" s="306">
        <v>92</v>
      </c>
      <c r="B77" s="307" t="s">
        <v>316</v>
      </c>
      <c r="C77" s="308"/>
      <c r="D77" s="113">
        <v>0.26152220251849462</v>
      </c>
      <c r="E77" s="115">
        <v>146</v>
      </c>
      <c r="F77" s="114">
        <v>141</v>
      </c>
      <c r="G77" s="114">
        <v>137</v>
      </c>
      <c r="H77" s="114">
        <v>135</v>
      </c>
      <c r="I77" s="140">
        <v>140</v>
      </c>
      <c r="J77" s="115">
        <v>6</v>
      </c>
      <c r="K77" s="116">
        <v>4.2857142857142856</v>
      </c>
    </row>
    <row r="78" spans="1:11" ht="14.1" customHeight="1" x14ac:dyDescent="0.2">
      <c r="A78" s="306">
        <v>93</v>
      </c>
      <c r="B78" s="307" t="s">
        <v>317</v>
      </c>
      <c r="C78" s="308"/>
      <c r="D78" s="113">
        <v>0.11463986959714834</v>
      </c>
      <c r="E78" s="115">
        <v>64</v>
      </c>
      <c r="F78" s="114">
        <v>68</v>
      </c>
      <c r="G78" s="114">
        <v>64</v>
      </c>
      <c r="H78" s="114">
        <v>68</v>
      </c>
      <c r="I78" s="140">
        <v>68</v>
      </c>
      <c r="J78" s="115">
        <v>-4</v>
      </c>
      <c r="K78" s="116">
        <v>-5.882352941176471</v>
      </c>
    </row>
    <row r="79" spans="1:11" ht="14.1" customHeight="1" x14ac:dyDescent="0.2">
      <c r="A79" s="306">
        <v>94</v>
      </c>
      <c r="B79" s="307" t="s">
        <v>318</v>
      </c>
      <c r="C79" s="308"/>
      <c r="D79" s="113">
        <v>0.60902430723485057</v>
      </c>
      <c r="E79" s="115">
        <v>340</v>
      </c>
      <c r="F79" s="114">
        <v>371</v>
      </c>
      <c r="G79" s="114">
        <v>359</v>
      </c>
      <c r="H79" s="114">
        <v>341</v>
      </c>
      <c r="I79" s="140">
        <v>348</v>
      </c>
      <c r="J79" s="115">
        <v>-8</v>
      </c>
      <c r="K79" s="116">
        <v>-2.2988505747126435</v>
      </c>
    </row>
    <row r="80" spans="1:11" ht="14.1" customHeight="1" x14ac:dyDescent="0.2">
      <c r="A80" s="306" t="s">
        <v>319</v>
      </c>
      <c r="B80" s="307" t="s">
        <v>320</v>
      </c>
      <c r="C80" s="308"/>
      <c r="D80" s="113">
        <v>5.3737438873663283E-3</v>
      </c>
      <c r="E80" s="115">
        <v>3</v>
      </c>
      <c r="F80" s="114">
        <v>3</v>
      </c>
      <c r="G80" s="114">
        <v>3</v>
      </c>
      <c r="H80" s="114">
        <v>3</v>
      </c>
      <c r="I80" s="140" t="s">
        <v>514</v>
      </c>
      <c r="J80" s="115" t="s">
        <v>514</v>
      </c>
      <c r="K80" s="116" t="s">
        <v>514</v>
      </c>
    </row>
    <row r="81" spans="1:11" ht="14.1" customHeight="1" x14ac:dyDescent="0.2">
      <c r="A81" s="310" t="s">
        <v>321</v>
      </c>
      <c r="B81" s="311" t="s">
        <v>334</v>
      </c>
      <c r="C81" s="312"/>
      <c r="D81" s="125">
        <v>2.3071273756426103</v>
      </c>
      <c r="E81" s="143">
        <v>1288</v>
      </c>
      <c r="F81" s="144">
        <v>1377</v>
      </c>
      <c r="G81" s="144">
        <v>1355</v>
      </c>
      <c r="H81" s="144">
        <v>1388</v>
      </c>
      <c r="I81" s="145">
        <v>1334</v>
      </c>
      <c r="J81" s="143">
        <v>-46</v>
      </c>
      <c r="K81" s="146">
        <v>-3.4482758620689653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14102</v>
      </c>
      <c r="G12" s="536">
        <v>11588</v>
      </c>
      <c r="H12" s="536">
        <v>19669</v>
      </c>
      <c r="I12" s="536">
        <v>12038</v>
      </c>
      <c r="J12" s="537">
        <v>14683</v>
      </c>
      <c r="K12" s="538">
        <v>-581</v>
      </c>
      <c r="L12" s="349">
        <v>-3.9569570251311039</v>
      </c>
    </row>
    <row r="13" spans="1:17" s="110" customFormat="1" ht="15" customHeight="1" x14ac:dyDescent="0.2">
      <c r="A13" s="350" t="s">
        <v>345</v>
      </c>
      <c r="B13" s="351" t="s">
        <v>346</v>
      </c>
      <c r="C13" s="347"/>
      <c r="D13" s="347"/>
      <c r="E13" s="348"/>
      <c r="F13" s="536">
        <v>7822</v>
      </c>
      <c r="G13" s="536">
        <v>5974</v>
      </c>
      <c r="H13" s="536">
        <v>10926</v>
      </c>
      <c r="I13" s="536">
        <v>6814</v>
      </c>
      <c r="J13" s="537">
        <v>8503</v>
      </c>
      <c r="K13" s="538">
        <v>-681</v>
      </c>
      <c r="L13" s="349">
        <v>-8.0089380218746324</v>
      </c>
    </row>
    <row r="14" spans="1:17" s="110" customFormat="1" ht="22.5" customHeight="1" x14ac:dyDescent="0.2">
      <c r="A14" s="350"/>
      <c r="B14" s="351" t="s">
        <v>347</v>
      </c>
      <c r="C14" s="347"/>
      <c r="D14" s="347"/>
      <c r="E14" s="348"/>
      <c r="F14" s="536">
        <v>6280</v>
      </c>
      <c r="G14" s="536">
        <v>5614</v>
      </c>
      <c r="H14" s="536">
        <v>8743</v>
      </c>
      <c r="I14" s="536">
        <v>5224</v>
      </c>
      <c r="J14" s="537">
        <v>6180</v>
      </c>
      <c r="K14" s="538">
        <v>100</v>
      </c>
      <c r="L14" s="349">
        <v>1.6181229773462784</v>
      </c>
    </row>
    <row r="15" spans="1:17" s="110" customFormat="1" ht="15" customHeight="1" x14ac:dyDescent="0.2">
      <c r="A15" s="350" t="s">
        <v>348</v>
      </c>
      <c r="B15" s="351" t="s">
        <v>108</v>
      </c>
      <c r="C15" s="347"/>
      <c r="D15" s="347"/>
      <c r="E15" s="348"/>
      <c r="F15" s="536">
        <v>3448</v>
      </c>
      <c r="G15" s="536">
        <v>3238</v>
      </c>
      <c r="H15" s="536">
        <v>9328</v>
      </c>
      <c r="I15" s="536">
        <v>2762</v>
      </c>
      <c r="J15" s="537">
        <v>3777</v>
      </c>
      <c r="K15" s="538">
        <v>-329</v>
      </c>
      <c r="L15" s="349">
        <v>-8.7106168917130002</v>
      </c>
    </row>
    <row r="16" spans="1:17" s="110" customFormat="1" ht="15" customHeight="1" x14ac:dyDescent="0.2">
      <c r="A16" s="350"/>
      <c r="B16" s="351" t="s">
        <v>109</v>
      </c>
      <c r="C16" s="347"/>
      <c r="D16" s="347"/>
      <c r="E16" s="348"/>
      <c r="F16" s="536">
        <v>9170</v>
      </c>
      <c r="G16" s="536">
        <v>7358</v>
      </c>
      <c r="H16" s="536">
        <v>9042</v>
      </c>
      <c r="I16" s="536">
        <v>8123</v>
      </c>
      <c r="J16" s="537">
        <v>9566</v>
      </c>
      <c r="K16" s="538">
        <v>-396</v>
      </c>
      <c r="L16" s="349">
        <v>-4.1396613004390552</v>
      </c>
    </row>
    <row r="17" spans="1:12" s="110" customFormat="1" ht="15" customHeight="1" x14ac:dyDescent="0.2">
      <c r="A17" s="350"/>
      <c r="B17" s="351" t="s">
        <v>110</v>
      </c>
      <c r="C17" s="347"/>
      <c r="D17" s="347"/>
      <c r="E17" s="348"/>
      <c r="F17" s="536">
        <v>1317</v>
      </c>
      <c r="G17" s="536">
        <v>859</v>
      </c>
      <c r="H17" s="536">
        <v>1135</v>
      </c>
      <c r="I17" s="536">
        <v>999</v>
      </c>
      <c r="J17" s="537">
        <v>1130</v>
      </c>
      <c r="K17" s="538">
        <v>187</v>
      </c>
      <c r="L17" s="349">
        <v>16.548672566371682</v>
      </c>
    </row>
    <row r="18" spans="1:12" s="110" customFormat="1" ht="15" customHeight="1" x14ac:dyDescent="0.2">
      <c r="A18" s="350"/>
      <c r="B18" s="351" t="s">
        <v>111</v>
      </c>
      <c r="C18" s="347"/>
      <c r="D18" s="347"/>
      <c r="E18" s="348"/>
      <c r="F18" s="536">
        <v>167</v>
      </c>
      <c r="G18" s="536">
        <v>133</v>
      </c>
      <c r="H18" s="536">
        <v>164</v>
      </c>
      <c r="I18" s="536">
        <v>154</v>
      </c>
      <c r="J18" s="537">
        <v>210</v>
      </c>
      <c r="K18" s="538">
        <v>-43</v>
      </c>
      <c r="L18" s="349">
        <v>-20.476190476190474</v>
      </c>
    </row>
    <row r="19" spans="1:12" s="110" customFormat="1" ht="15" customHeight="1" x14ac:dyDescent="0.2">
      <c r="A19" s="118" t="s">
        <v>113</v>
      </c>
      <c r="B19" s="119" t="s">
        <v>181</v>
      </c>
      <c r="C19" s="347"/>
      <c r="D19" s="347"/>
      <c r="E19" s="348"/>
      <c r="F19" s="536">
        <v>10278</v>
      </c>
      <c r="G19" s="536">
        <v>8288</v>
      </c>
      <c r="H19" s="536">
        <v>15793</v>
      </c>
      <c r="I19" s="536">
        <v>8858</v>
      </c>
      <c r="J19" s="537">
        <v>11038</v>
      </c>
      <c r="K19" s="538">
        <v>-760</v>
      </c>
      <c r="L19" s="349">
        <v>-6.8853053089327778</v>
      </c>
    </row>
    <row r="20" spans="1:12" s="110" customFormat="1" ht="15" customHeight="1" x14ac:dyDescent="0.2">
      <c r="A20" s="118"/>
      <c r="B20" s="119" t="s">
        <v>182</v>
      </c>
      <c r="C20" s="347"/>
      <c r="D20" s="347"/>
      <c r="E20" s="348"/>
      <c r="F20" s="536">
        <v>3824</v>
      </c>
      <c r="G20" s="536">
        <v>3300</v>
      </c>
      <c r="H20" s="536">
        <v>3876</v>
      </c>
      <c r="I20" s="536">
        <v>3180</v>
      </c>
      <c r="J20" s="537">
        <v>3645</v>
      </c>
      <c r="K20" s="538">
        <v>179</v>
      </c>
      <c r="L20" s="349">
        <v>4.9108367626886142</v>
      </c>
    </row>
    <row r="21" spans="1:12" s="110" customFormat="1" ht="15" customHeight="1" x14ac:dyDescent="0.2">
      <c r="A21" s="118" t="s">
        <v>113</v>
      </c>
      <c r="B21" s="119" t="s">
        <v>116</v>
      </c>
      <c r="C21" s="347"/>
      <c r="D21" s="347"/>
      <c r="E21" s="348"/>
      <c r="F21" s="536">
        <v>10005</v>
      </c>
      <c r="G21" s="536">
        <v>8224</v>
      </c>
      <c r="H21" s="536">
        <v>14915</v>
      </c>
      <c r="I21" s="536">
        <v>8105</v>
      </c>
      <c r="J21" s="537">
        <v>10325</v>
      </c>
      <c r="K21" s="538">
        <v>-320</v>
      </c>
      <c r="L21" s="349">
        <v>-3.0992736077481839</v>
      </c>
    </row>
    <row r="22" spans="1:12" s="110" customFormat="1" ht="15" customHeight="1" x14ac:dyDescent="0.2">
      <c r="A22" s="118"/>
      <c r="B22" s="119" t="s">
        <v>117</v>
      </c>
      <c r="C22" s="347"/>
      <c r="D22" s="347"/>
      <c r="E22" s="348"/>
      <c r="F22" s="536">
        <v>4094</v>
      </c>
      <c r="G22" s="536">
        <v>3361</v>
      </c>
      <c r="H22" s="536">
        <v>4747</v>
      </c>
      <c r="I22" s="536">
        <v>3927</v>
      </c>
      <c r="J22" s="537">
        <v>4351</v>
      </c>
      <c r="K22" s="538">
        <v>-257</v>
      </c>
      <c r="L22" s="349">
        <v>-5.906688117674098</v>
      </c>
    </row>
    <row r="23" spans="1:12" s="110" customFormat="1" ht="15" customHeight="1" x14ac:dyDescent="0.2">
      <c r="A23" s="352" t="s">
        <v>348</v>
      </c>
      <c r="B23" s="353" t="s">
        <v>193</v>
      </c>
      <c r="C23" s="354"/>
      <c r="D23" s="354"/>
      <c r="E23" s="355"/>
      <c r="F23" s="539">
        <v>215</v>
      </c>
      <c r="G23" s="539">
        <v>816</v>
      </c>
      <c r="H23" s="539">
        <v>4202</v>
      </c>
      <c r="I23" s="539">
        <v>227</v>
      </c>
      <c r="J23" s="540">
        <v>275</v>
      </c>
      <c r="K23" s="541">
        <v>-60</v>
      </c>
      <c r="L23" s="356">
        <v>-21.818181818181817</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31.5</v>
      </c>
      <c r="G25" s="542">
        <v>33.9</v>
      </c>
      <c r="H25" s="542">
        <v>38.799999999999997</v>
      </c>
      <c r="I25" s="542">
        <v>35.799999999999997</v>
      </c>
      <c r="J25" s="542">
        <v>32.299999999999997</v>
      </c>
      <c r="K25" s="543" t="s">
        <v>350</v>
      </c>
      <c r="L25" s="364">
        <v>-0.79999999999999716</v>
      </c>
    </row>
    <row r="26" spans="1:12" s="110" customFormat="1" ht="15" customHeight="1" x14ac:dyDescent="0.2">
      <c r="A26" s="365" t="s">
        <v>105</v>
      </c>
      <c r="B26" s="366" t="s">
        <v>346</v>
      </c>
      <c r="C26" s="362"/>
      <c r="D26" s="362"/>
      <c r="E26" s="363"/>
      <c r="F26" s="542">
        <v>28.2</v>
      </c>
      <c r="G26" s="542">
        <v>29.7</v>
      </c>
      <c r="H26" s="542">
        <v>33.9</v>
      </c>
      <c r="I26" s="542">
        <v>31</v>
      </c>
      <c r="J26" s="544">
        <v>28.2</v>
      </c>
      <c r="K26" s="543" t="s">
        <v>350</v>
      </c>
      <c r="L26" s="364">
        <v>0</v>
      </c>
    </row>
    <row r="27" spans="1:12" s="110" customFormat="1" ht="15" customHeight="1" x14ac:dyDescent="0.2">
      <c r="A27" s="365"/>
      <c r="B27" s="366" t="s">
        <v>347</v>
      </c>
      <c r="C27" s="362"/>
      <c r="D27" s="362"/>
      <c r="E27" s="363"/>
      <c r="F27" s="542">
        <v>35.5</v>
      </c>
      <c r="G27" s="542">
        <v>38.6</v>
      </c>
      <c r="H27" s="542">
        <v>44.7</v>
      </c>
      <c r="I27" s="542">
        <v>42.1</v>
      </c>
      <c r="J27" s="542">
        <v>38</v>
      </c>
      <c r="K27" s="543" t="s">
        <v>350</v>
      </c>
      <c r="L27" s="364">
        <v>-2.5</v>
      </c>
    </row>
    <row r="28" spans="1:12" s="110" customFormat="1" ht="15" customHeight="1" x14ac:dyDescent="0.2">
      <c r="A28" s="365" t="s">
        <v>113</v>
      </c>
      <c r="B28" s="366" t="s">
        <v>108</v>
      </c>
      <c r="C28" s="362"/>
      <c r="D28" s="362"/>
      <c r="E28" s="363"/>
      <c r="F28" s="542">
        <v>44.5</v>
      </c>
      <c r="G28" s="542">
        <v>45.7</v>
      </c>
      <c r="H28" s="542">
        <v>51.7</v>
      </c>
      <c r="I28" s="542">
        <v>47.9</v>
      </c>
      <c r="J28" s="542">
        <v>40.9</v>
      </c>
      <c r="K28" s="543" t="s">
        <v>350</v>
      </c>
      <c r="L28" s="364">
        <v>3.6000000000000014</v>
      </c>
    </row>
    <row r="29" spans="1:12" s="110" customFormat="1" ht="11.25" x14ac:dyDescent="0.2">
      <c r="A29" s="365"/>
      <c r="B29" s="366" t="s">
        <v>109</v>
      </c>
      <c r="C29" s="362"/>
      <c r="D29" s="362"/>
      <c r="E29" s="363"/>
      <c r="F29" s="542">
        <v>28.5</v>
      </c>
      <c r="G29" s="542">
        <v>30.2</v>
      </c>
      <c r="H29" s="542">
        <v>32.200000000000003</v>
      </c>
      <c r="I29" s="542">
        <v>32.200000000000003</v>
      </c>
      <c r="J29" s="544">
        <v>30.1</v>
      </c>
      <c r="K29" s="543" t="s">
        <v>350</v>
      </c>
      <c r="L29" s="364">
        <v>-1.6000000000000014</v>
      </c>
    </row>
    <row r="30" spans="1:12" s="110" customFormat="1" ht="15" customHeight="1" x14ac:dyDescent="0.2">
      <c r="A30" s="365"/>
      <c r="B30" s="366" t="s">
        <v>110</v>
      </c>
      <c r="C30" s="362"/>
      <c r="D30" s="362"/>
      <c r="E30" s="363"/>
      <c r="F30" s="542">
        <v>20.7</v>
      </c>
      <c r="G30" s="542">
        <v>29.1</v>
      </c>
      <c r="H30" s="542">
        <v>31.5</v>
      </c>
      <c r="I30" s="542">
        <v>32.6</v>
      </c>
      <c r="J30" s="542">
        <v>25</v>
      </c>
      <c r="K30" s="543" t="s">
        <v>350</v>
      </c>
      <c r="L30" s="364">
        <v>-4.3000000000000007</v>
      </c>
    </row>
    <row r="31" spans="1:12" s="110" customFormat="1" ht="15" customHeight="1" x14ac:dyDescent="0.2">
      <c r="A31" s="365"/>
      <c r="B31" s="366" t="s">
        <v>111</v>
      </c>
      <c r="C31" s="362"/>
      <c r="D31" s="362"/>
      <c r="E31" s="363"/>
      <c r="F31" s="542">
        <v>28.7</v>
      </c>
      <c r="G31" s="542">
        <v>48.9</v>
      </c>
      <c r="H31" s="542">
        <v>48.8</v>
      </c>
      <c r="I31" s="542">
        <v>42.9</v>
      </c>
      <c r="J31" s="542">
        <v>34.299999999999997</v>
      </c>
      <c r="K31" s="543" t="s">
        <v>350</v>
      </c>
      <c r="L31" s="364">
        <v>-5.5999999999999979</v>
      </c>
    </row>
    <row r="32" spans="1:12" s="110" customFormat="1" ht="15" customHeight="1" x14ac:dyDescent="0.2">
      <c r="A32" s="367" t="s">
        <v>113</v>
      </c>
      <c r="B32" s="368" t="s">
        <v>181</v>
      </c>
      <c r="C32" s="362"/>
      <c r="D32" s="362"/>
      <c r="E32" s="363"/>
      <c r="F32" s="542">
        <v>29.8</v>
      </c>
      <c r="G32" s="542">
        <v>31.1</v>
      </c>
      <c r="H32" s="542">
        <v>36.799999999999997</v>
      </c>
      <c r="I32" s="542">
        <v>34.299999999999997</v>
      </c>
      <c r="J32" s="544">
        <v>31.2</v>
      </c>
      <c r="K32" s="543" t="s">
        <v>350</v>
      </c>
      <c r="L32" s="364">
        <v>-1.3999999999999986</v>
      </c>
    </row>
    <row r="33" spans="1:12" s="110" customFormat="1" ht="15" customHeight="1" x14ac:dyDescent="0.2">
      <c r="A33" s="367"/>
      <c r="B33" s="368" t="s">
        <v>182</v>
      </c>
      <c r="C33" s="362"/>
      <c r="D33" s="362"/>
      <c r="E33" s="363"/>
      <c r="F33" s="542">
        <v>35.799999999999997</v>
      </c>
      <c r="G33" s="542">
        <v>40.299999999999997</v>
      </c>
      <c r="H33" s="542">
        <v>44.5</v>
      </c>
      <c r="I33" s="542">
        <v>39.799999999999997</v>
      </c>
      <c r="J33" s="542">
        <v>35.6</v>
      </c>
      <c r="K33" s="543" t="s">
        <v>350</v>
      </c>
      <c r="L33" s="364">
        <v>0.19999999999999574</v>
      </c>
    </row>
    <row r="34" spans="1:12" s="369" customFormat="1" ht="15" customHeight="1" x14ac:dyDescent="0.2">
      <c r="A34" s="367" t="s">
        <v>113</v>
      </c>
      <c r="B34" s="368" t="s">
        <v>116</v>
      </c>
      <c r="C34" s="362"/>
      <c r="D34" s="362"/>
      <c r="E34" s="363"/>
      <c r="F34" s="542">
        <v>27.9</v>
      </c>
      <c r="G34" s="542">
        <v>31.8</v>
      </c>
      <c r="H34" s="542">
        <v>37.799999999999997</v>
      </c>
      <c r="I34" s="542">
        <v>33.799999999999997</v>
      </c>
      <c r="J34" s="542">
        <v>28.9</v>
      </c>
      <c r="K34" s="543" t="s">
        <v>350</v>
      </c>
      <c r="L34" s="364">
        <v>-1</v>
      </c>
    </row>
    <row r="35" spans="1:12" s="369" customFormat="1" ht="11.25" x14ac:dyDescent="0.2">
      <c r="A35" s="370"/>
      <c r="B35" s="371" t="s">
        <v>117</v>
      </c>
      <c r="C35" s="372"/>
      <c r="D35" s="372"/>
      <c r="E35" s="373"/>
      <c r="F35" s="545">
        <v>40</v>
      </c>
      <c r="G35" s="545">
        <v>38.799999999999997</v>
      </c>
      <c r="H35" s="545">
        <v>41.3</v>
      </c>
      <c r="I35" s="545">
        <v>39.6</v>
      </c>
      <c r="J35" s="546">
        <v>40.299999999999997</v>
      </c>
      <c r="K35" s="547" t="s">
        <v>350</v>
      </c>
      <c r="L35" s="374">
        <v>-0.29999999999999716</v>
      </c>
    </row>
    <row r="36" spans="1:12" s="369" customFormat="1" ht="15.95" customHeight="1" x14ac:dyDescent="0.2">
      <c r="A36" s="375" t="s">
        <v>351</v>
      </c>
      <c r="B36" s="376"/>
      <c r="C36" s="377"/>
      <c r="D36" s="376"/>
      <c r="E36" s="378"/>
      <c r="F36" s="548">
        <v>13814</v>
      </c>
      <c r="G36" s="548">
        <v>10678</v>
      </c>
      <c r="H36" s="548">
        <v>14886</v>
      </c>
      <c r="I36" s="548">
        <v>11752</v>
      </c>
      <c r="J36" s="548">
        <v>14320</v>
      </c>
      <c r="K36" s="549">
        <v>-506</v>
      </c>
      <c r="L36" s="380">
        <v>-3.5335195530726256</v>
      </c>
    </row>
    <row r="37" spans="1:12" s="369" customFormat="1" ht="15.95" customHeight="1" x14ac:dyDescent="0.2">
      <c r="A37" s="381"/>
      <c r="B37" s="382" t="s">
        <v>113</v>
      </c>
      <c r="C37" s="382" t="s">
        <v>352</v>
      </c>
      <c r="D37" s="382"/>
      <c r="E37" s="383"/>
      <c r="F37" s="548">
        <v>4346</v>
      </c>
      <c r="G37" s="548">
        <v>3622</v>
      </c>
      <c r="H37" s="548">
        <v>5769</v>
      </c>
      <c r="I37" s="548">
        <v>4202</v>
      </c>
      <c r="J37" s="548">
        <v>4631</v>
      </c>
      <c r="K37" s="549">
        <v>-285</v>
      </c>
      <c r="L37" s="380">
        <v>-6.1541783632044913</v>
      </c>
    </row>
    <row r="38" spans="1:12" s="369" customFormat="1" ht="15.95" customHeight="1" x14ac:dyDescent="0.2">
      <c r="A38" s="381"/>
      <c r="B38" s="384" t="s">
        <v>105</v>
      </c>
      <c r="C38" s="384" t="s">
        <v>106</v>
      </c>
      <c r="D38" s="385"/>
      <c r="E38" s="383"/>
      <c r="F38" s="548">
        <v>7674</v>
      </c>
      <c r="G38" s="548">
        <v>5585</v>
      </c>
      <c r="H38" s="548">
        <v>8171</v>
      </c>
      <c r="I38" s="548">
        <v>6686</v>
      </c>
      <c r="J38" s="550">
        <v>8316</v>
      </c>
      <c r="K38" s="549">
        <v>-642</v>
      </c>
      <c r="L38" s="380">
        <v>-7.7200577200577198</v>
      </c>
    </row>
    <row r="39" spans="1:12" s="369" customFormat="1" ht="15.95" customHeight="1" x14ac:dyDescent="0.2">
      <c r="A39" s="381"/>
      <c r="B39" s="385"/>
      <c r="C39" s="382" t="s">
        <v>353</v>
      </c>
      <c r="D39" s="385"/>
      <c r="E39" s="383"/>
      <c r="F39" s="548">
        <v>2166</v>
      </c>
      <c r="G39" s="548">
        <v>1657</v>
      </c>
      <c r="H39" s="548">
        <v>2766</v>
      </c>
      <c r="I39" s="548">
        <v>2071</v>
      </c>
      <c r="J39" s="548">
        <v>2347</v>
      </c>
      <c r="K39" s="549">
        <v>-181</v>
      </c>
      <c r="L39" s="380">
        <v>-7.7119727311461439</v>
      </c>
    </row>
    <row r="40" spans="1:12" s="369" customFormat="1" ht="15.95" customHeight="1" x14ac:dyDescent="0.2">
      <c r="A40" s="381"/>
      <c r="B40" s="384"/>
      <c r="C40" s="384" t="s">
        <v>107</v>
      </c>
      <c r="D40" s="385"/>
      <c r="E40" s="383"/>
      <c r="F40" s="548">
        <v>6140</v>
      </c>
      <c r="G40" s="548">
        <v>5093</v>
      </c>
      <c r="H40" s="548">
        <v>6715</v>
      </c>
      <c r="I40" s="548">
        <v>5066</v>
      </c>
      <c r="J40" s="548">
        <v>6004</v>
      </c>
      <c r="K40" s="549">
        <v>136</v>
      </c>
      <c r="L40" s="380">
        <v>2.2651565622918053</v>
      </c>
    </row>
    <row r="41" spans="1:12" s="369" customFormat="1" ht="24" customHeight="1" x14ac:dyDescent="0.2">
      <c r="A41" s="381"/>
      <c r="B41" s="385"/>
      <c r="C41" s="382" t="s">
        <v>353</v>
      </c>
      <c r="D41" s="385"/>
      <c r="E41" s="383"/>
      <c r="F41" s="548">
        <v>2180</v>
      </c>
      <c r="G41" s="548">
        <v>1965</v>
      </c>
      <c r="H41" s="548">
        <v>3003</v>
      </c>
      <c r="I41" s="548">
        <v>2131</v>
      </c>
      <c r="J41" s="550">
        <v>2284</v>
      </c>
      <c r="K41" s="549">
        <v>-104</v>
      </c>
      <c r="L41" s="380">
        <v>-4.5534150612959721</v>
      </c>
    </row>
    <row r="42" spans="1:12" s="110" customFormat="1" ht="15" customHeight="1" x14ac:dyDescent="0.2">
      <c r="A42" s="381"/>
      <c r="B42" s="384" t="s">
        <v>113</v>
      </c>
      <c r="C42" s="384" t="s">
        <v>354</v>
      </c>
      <c r="D42" s="385"/>
      <c r="E42" s="383"/>
      <c r="F42" s="548">
        <v>3203</v>
      </c>
      <c r="G42" s="548">
        <v>2454</v>
      </c>
      <c r="H42" s="548">
        <v>4920</v>
      </c>
      <c r="I42" s="548">
        <v>2549</v>
      </c>
      <c r="J42" s="548">
        <v>3468</v>
      </c>
      <c r="K42" s="549">
        <v>-265</v>
      </c>
      <c r="L42" s="380">
        <v>-7.6412918108419836</v>
      </c>
    </row>
    <row r="43" spans="1:12" s="110" customFormat="1" ht="15" customHeight="1" x14ac:dyDescent="0.2">
      <c r="A43" s="381"/>
      <c r="B43" s="385"/>
      <c r="C43" s="382" t="s">
        <v>353</v>
      </c>
      <c r="D43" s="385"/>
      <c r="E43" s="383"/>
      <c r="F43" s="548">
        <v>1424</v>
      </c>
      <c r="G43" s="548">
        <v>1122</v>
      </c>
      <c r="H43" s="548">
        <v>2542</v>
      </c>
      <c r="I43" s="548">
        <v>1221</v>
      </c>
      <c r="J43" s="548">
        <v>1417</v>
      </c>
      <c r="K43" s="549">
        <v>7</v>
      </c>
      <c r="L43" s="380">
        <v>0.49400141143260412</v>
      </c>
    </row>
    <row r="44" spans="1:12" s="110" customFormat="1" ht="15" customHeight="1" x14ac:dyDescent="0.2">
      <c r="A44" s="381"/>
      <c r="B44" s="384"/>
      <c r="C44" s="366" t="s">
        <v>109</v>
      </c>
      <c r="D44" s="385"/>
      <c r="E44" s="383"/>
      <c r="F44" s="548">
        <v>9127</v>
      </c>
      <c r="G44" s="548">
        <v>7235</v>
      </c>
      <c r="H44" s="548">
        <v>8670</v>
      </c>
      <c r="I44" s="548">
        <v>8052</v>
      </c>
      <c r="J44" s="550">
        <v>9514</v>
      </c>
      <c r="K44" s="549">
        <v>-387</v>
      </c>
      <c r="L44" s="380">
        <v>-4.0676897204120248</v>
      </c>
    </row>
    <row r="45" spans="1:12" s="110" customFormat="1" ht="15" customHeight="1" x14ac:dyDescent="0.2">
      <c r="A45" s="381"/>
      <c r="B45" s="385"/>
      <c r="C45" s="382" t="s">
        <v>353</v>
      </c>
      <c r="D45" s="385"/>
      <c r="E45" s="383"/>
      <c r="F45" s="548">
        <v>2601</v>
      </c>
      <c r="G45" s="548">
        <v>2186</v>
      </c>
      <c r="H45" s="548">
        <v>2790</v>
      </c>
      <c r="I45" s="548">
        <v>2590</v>
      </c>
      <c r="J45" s="548">
        <v>2860</v>
      </c>
      <c r="K45" s="549">
        <v>-259</v>
      </c>
      <c r="L45" s="380">
        <v>-9.0559440559440567</v>
      </c>
    </row>
    <row r="46" spans="1:12" s="110" customFormat="1" ht="15" customHeight="1" x14ac:dyDescent="0.2">
      <c r="A46" s="381"/>
      <c r="B46" s="384"/>
      <c r="C46" s="366" t="s">
        <v>110</v>
      </c>
      <c r="D46" s="385"/>
      <c r="E46" s="383"/>
      <c r="F46" s="548">
        <v>1317</v>
      </c>
      <c r="G46" s="548">
        <v>856</v>
      </c>
      <c r="H46" s="548">
        <v>1132</v>
      </c>
      <c r="I46" s="548">
        <v>997</v>
      </c>
      <c r="J46" s="548">
        <v>1128</v>
      </c>
      <c r="K46" s="549">
        <v>189</v>
      </c>
      <c r="L46" s="380">
        <v>16.75531914893617</v>
      </c>
    </row>
    <row r="47" spans="1:12" s="110" customFormat="1" ht="15" customHeight="1" x14ac:dyDescent="0.2">
      <c r="A47" s="381"/>
      <c r="B47" s="385"/>
      <c r="C47" s="382" t="s">
        <v>353</v>
      </c>
      <c r="D47" s="385"/>
      <c r="E47" s="383"/>
      <c r="F47" s="548">
        <v>273</v>
      </c>
      <c r="G47" s="548">
        <v>249</v>
      </c>
      <c r="H47" s="548">
        <v>357</v>
      </c>
      <c r="I47" s="548">
        <v>325</v>
      </c>
      <c r="J47" s="550">
        <v>282</v>
      </c>
      <c r="K47" s="549">
        <v>-9</v>
      </c>
      <c r="L47" s="380">
        <v>-3.1914893617021276</v>
      </c>
    </row>
    <row r="48" spans="1:12" s="110" customFormat="1" ht="15" customHeight="1" x14ac:dyDescent="0.2">
      <c r="A48" s="381"/>
      <c r="B48" s="385"/>
      <c r="C48" s="366" t="s">
        <v>111</v>
      </c>
      <c r="D48" s="386"/>
      <c r="E48" s="387"/>
      <c r="F48" s="548">
        <v>167</v>
      </c>
      <c r="G48" s="548">
        <v>133</v>
      </c>
      <c r="H48" s="548">
        <v>164</v>
      </c>
      <c r="I48" s="548">
        <v>154</v>
      </c>
      <c r="J48" s="548">
        <v>210</v>
      </c>
      <c r="K48" s="549">
        <v>-43</v>
      </c>
      <c r="L48" s="380">
        <v>-20.476190476190474</v>
      </c>
    </row>
    <row r="49" spans="1:12" s="110" customFormat="1" ht="15" customHeight="1" x14ac:dyDescent="0.2">
      <c r="A49" s="381"/>
      <c r="B49" s="385"/>
      <c r="C49" s="382" t="s">
        <v>353</v>
      </c>
      <c r="D49" s="385"/>
      <c r="E49" s="383"/>
      <c r="F49" s="548">
        <v>48</v>
      </c>
      <c r="G49" s="548">
        <v>65</v>
      </c>
      <c r="H49" s="548">
        <v>80</v>
      </c>
      <c r="I49" s="548">
        <v>66</v>
      </c>
      <c r="J49" s="548">
        <v>72</v>
      </c>
      <c r="K49" s="549">
        <v>-24</v>
      </c>
      <c r="L49" s="380">
        <v>-33.333333333333336</v>
      </c>
    </row>
    <row r="50" spans="1:12" s="110" customFormat="1" ht="15" customHeight="1" x14ac:dyDescent="0.2">
      <c r="A50" s="381"/>
      <c r="B50" s="384" t="s">
        <v>113</v>
      </c>
      <c r="C50" s="382" t="s">
        <v>181</v>
      </c>
      <c r="D50" s="385"/>
      <c r="E50" s="383"/>
      <c r="F50" s="548">
        <v>10013</v>
      </c>
      <c r="G50" s="548">
        <v>7410</v>
      </c>
      <c r="H50" s="548">
        <v>11137</v>
      </c>
      <c r="I50" s="548">
        <v>8591</v>
      </c>
      <c r="J50" s="550">
        <v>10701</v>
      </c>
      <c r="K50" s="549">
        <v>-688</v>
      </c>
      <c r="L50" s="380">
        <v>-6.4293056723670681</v>
      </c>
    </row>
    <row r="51" spans="1:12" s="110" customFormat="1" ht="15" customHeight="1" x14ac:dyDescent="0.2">
      <c r="A51" s="381"/>
      <c r="B51" s="385"/>
      <c r="C51" s="382" t="s">
        <v>353</v>
      </c>
      <c r="D51" s="385"/>
      <c r="E51" s="383"/>
      <c r="F51" s="548">
        <v>2987</v>
      </c>
      <c r="G51" s="548">
        <v>2304</v>
      </c>
      <c r="H51" s="548">
        <v>4100</v>
      </c>
      <c r="I51" s="548">
        <v>2944</v>
      </c>
      <c r="J51" s="548">
        <v>3342</v>
      </c>
      <c r="K51" s="549">
        <v>-355</v>
      </c>
      <c r="L51" s="380">
        <v>-10.622381807301018</v>
      </c>
    </row>
    <row r="52" spans="1:12" s="110" customFormat="1" ht="15" customHeight="1" x14ac:dyDescent="0.2">
      <c r="A52" s="381"/>
      <c r="B52" s="384"/>
      <c r="C52" s="382" t="s">
        <v>182</v>
      </c>
      <c r="D52" s="385"/>
      <c r="E52" s="383"/>
      <c r="F52" s="548">
        <v>3801</v>
      </c>
      <c r="G52" s="548">
        <v>3268</v>
      </c>
      <c r="H52" s="548">
        <v>3749</v>
      </c>
      <c r="I52" s="548">
        <v>3161</v>
      </c>
      <c r="J52" s="548">
        <v>3619</v>
      </c>
      <c r="K52" s="549">
        <v>182</v>
      </c>
      <c r="L52" s="380">
        <v>5.0290135396518378</v>
      </c>
    </row>
    <row r="53" spans="1:12" s="269" customFormat="1" ht="11.25" customHeight="1" x14ac:dyDescent="0.2">
      <c r="A53" s="381"/>
      <c r="B53" s="385"/>
      <c r="C53" s="382" t="s">
        <v>353</v>
      </c>
      <c r="D53" s="385"/>
      <c r="E53" s="383"/>
      <c r="F53" s="548">
        <v>1359</v>
      </c>
      <c r="G53" s="548">
        <v>1318</v>
      </c>
      <c r="H53" s="548">
        <v>1669</v>
      </c>
      <c r="I53" s="548">
        <v>1258</v>
      </c>
      <c r="J53" s="550">
        <v>1289</v>
      </c>
      <c r="K53" s="549">
        <v>70</v>
      </c>
      <c r="L53" s="380">
        <v>5.4305663304887508</v>
      </c>
    </row>
    <row r="54" spans="1:12" s="151" customFormat="1" ht="12.75" customHeight="1" x14ac:dyDescent="0.2">
      <c r="A54" s="381"/>
      <c r="B54" s="384" t="s">
        <v>113</v>
      </c>
      <c r="C54" s="384" t="s">
        <v>116</v>
      </c>
      <c r="D54" s="385"/>
      <c r="E54" s="383"/>
      <c r="F54" s="548">
        <v>9757</v>
      </c>
      <c r="G54" s="548">
        <v>7470</v>
      </c>
      <c r="H54" s="548">
        <v>10779</v>
      </c>
      <c r="I54" s="548">
        <v>7868</v>
      </c>
      <c r="J54" s="548">
        <v>10030</v>
      </c>
      <c r="K54" s="549">
        <v>-273</v>
      </c>
      <c r="L54" s="380">
        <v>-2.7218344965104686</v>
      </c>
    </row>
    <row r="55" spans="1:12" ht="11.25" x14ac:dyDescent="0.2">
      <c r="A55" s="381"/>
      <c r="B55" s="385"/>
      <c r="C55" s="382" t="s">
        <v>353</v>
      </c>
      <c r="D55" s="385"/>
      <c r="E55" s="383"/>
      <c r="F55" s="548">
        <v>2723</v>
      </c>
      <c r="G55" s="548">
        <v>2378</v>
      </c>
      <c r="H55" s="548">
        <v>4073</v>
      </c>
      <c r="I55" s="548">
        <v>2663</v>
      </c>
      <c r="J55" s="548">
        <v>2903</v>
      </c>
      <c r="K55" s="549">
        <v>-180</v>
      </c>
      <c r="L55" s="380">
        <v>-6.2004822597313121</v>
      </c>
    </row>
    <row r="56" spans="1:12" ht="14.25" customHeight="1" x14ac:dyDescent="0.2">
      <c r="A56" s="381"/>
      <c r="B56" s="385"/>
      <c r="C56" s="384" t="s">
        <v>117</v>
      </c>
      <c r="D56" s="385"/>
      <c r="E56" s="383"/>
      <c r="F56" s="548">
        <v>4054</v>
      </c>
      <c r="G56" s="548">
        <v>3205</v>
      </c>
      <c r="H56" s="548">
        <v>4101</v>
      </c>
      <c r="I56" s="548">
        <v>3878</v>
      </c>
      <c r="J56" s="548">
        <v>4283</v>
      </c>
      <c r="K56" s="549">
        <v>-229</v>
      </c>
      <c r="L56" s="380">
        <v>-5.3467195890730794</v>
      </c>
    </row>
    <row r="57" spans="1:12" ht="18.75" customHeight="1" x14ac:dyDescent="0.2">
      <c r="A57" s="388"/>
      <c r="B57" s="389"/>
      <c r="C57" s="390" t="s">
        <v>353</v>
      </c>
      <c r="D57" s="389"/>
      <c r="E57" s="391"/>
      <c r="F57" s="551">
        <v>1621</v>
      </c>
      <c r="G57" s="552">
        <v>1242</v>
      </c>
      <c r="H57" s="552">
        <v>1693</v>
      </c>
      <c r="I57" s="552">
        <v>1536</v>
      </c>
      <c r="J57" s="552">
        <v>1727</v>
      </c>
      <c r="K57" s="553">
        <f t="shared" ref="K57" si="0">IF(OR(F57=".",J57=".")=TRUE,".",IF(OR(F57="*",J57="*")=TRUE,"*",IF(AND(F57="-",J57="-")=TRUE,"-",IF(AND(ISNUMBER(J57),ISNUMBER(F57))=TRUE,IF(F57-J57=0,0,F57-J57),IF(ISNUMBER(F57)=TRUE,F57,-J57)))))</f>
        <v>-106</v>
      </c>
      <c r="L57" s="392">
        <f t="shared" ref="L57" si="1">IF(K57 =".",".",IF(K57 ="*","*",IF(K57="-","-",IF(K57=0,0,IF(OR(J57="-",J57=".",F57="-",F57=".")=TRUE,"X",IF(J57=0,"0,0",IF(ABS(K57*100/J57)&gt;250,".X",(K57*100/J57))))))))</f>
        <v>-6.1378112333526342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14102</v>
      </c>
      <c r="E11" s="114">
        <v>11588</v>
      </c>
      <c r="F11" s="114">
        <v>19669</v>
      </c>
      <c r="G11" s="114">
        <v>12038</v>
      </c>
      <c r="H11" s="140">
        <v>14683</v>
      </c>
      <c r="I11" s="115">
        <v>-581</v>
      </c>
      <c r="J11" s="116">
        <v>-3.9569570251311039</v>
      </c>
    </row>
    <row r="12" spans="1:15" s="110" customFormat="1" ht="24.95" customHeight="1" x14ac:dyDescent="0.2">
      <c r="A12" s="193" t="s">
        <v>132</v>
      </c>
      <c r="B12" s="194" t="s">
        <v>133</v>
      </c>
      <c r="C12" s="113">
        <v>0.66657211743015177</v>
      </c>
      <c r="D12" s="115">
        <v>94</v>
      </c>
      <c r="E12" s="114">
        <v>34</v>
      </c>
      <c r="F12" s="114">
        <v>97</v>
      </c>
      <c r="G12" s="114">
        <v>61</v>
      </c>
      <c r="H12" s="140">
        <v>95</v>
      </c>
      <c r="I12" s="115">
        <v>-1</v>
      </c>
      <c r="J12" s="116">
        <v>-1.0526315789473684</v>
      </c>
    </row>
    <row r="13" spans="1:15" s="110" customFormat="1" ht="24.95" customHeight="1" x14ac:dyDescent="0.2">
      <c r="A13" s="193" t="s">
        <v>134</v>
      </c>
      <c r="B13" s="199" t="s">
        <v>214</v>
      </c>
      <c r="C13" s="113">
        <v>0.75166643029357538</v>
      </c>
      <c r="D13" s="115">
        <v>106</v>
      </c>
      <c r="E13" s="114">
        <v>58</v>
      </c>
      <c r="F13" s="114">
        <v>145</v>
      </c>
      <c r="G13" s="114">
        <v>81</v>
      </c>
      <c r="H13" s="140">
        <v>93</v>
      </c>
      <c r="I13" s="115">
        <v>13</v>
      </c>
      <c r="J13" s="116">
        <v>13.978494623655914</v>
      </c>
    </row>
    <row r="14" spans="1:15" s="287" customFormat="1" ht="24.95" customHeight="1" x14ac:dyDescent="0.2">
      <c r="A14" s="193" t="s">
        <v>215</v>
      </c>
      <c r="B14" s="199" t="s">
        <v>137</v>
      </c>
      <c r="C14" s="113">
        <v>30.371578499503617</v>
      </c>
      <c r="D14" s="115">
        <v>4283</v>
      </c>
      <c r="E14" s="114">
        <v>3146</v>
      </c>
      <c r="F14" s="114">
        <v>6300</v>
      </c>
      <c r="G14" s="114">
        <v>3356</v>
      </c>
      <c r="H14" s="140">
        <v>4816</v>
      </c>
      <c r="I14" s="115">
        <v>-533</v>
      </c>
      <c r="J14" s="116">
        <v>-11.067275747508306</v>
      </c>
      <c r="K14" s="110"/>
      <c r="L14" s="110"/>
      <c r="M14" s="110"/>
      <c r="N14" s="110"/>
      <c r="O14" s="110"/>
    </row>
    <row r="15" spans="1:15" s="110" customFormat="1" ht="24.95" customHeight="1" x14ac:dyDescent="0.2">
      <c r="A15" s="193" t="s">
        <v>216</v>
      </c>
      <c r="B15" s="199" t="s">
        <v>217</v>
      </c>
      <c r="C15" s="113">
        <v>3.6377818749113602</v>
      </c>
      <c r="D15" s="115">
        <v>513</v>
      </c>
      <c r="E15" s="114">
        <v>339</v>
      </c>
      <c r="F15" s="114">
        <v>506</v>
      </c>
      <c r="G15" s="114">
        <v>369</v>
      </c>
      <c r="H15" s="140">
        <v>389</v>
      </c>
      <c r="I15" s="115">
        <v>124</v>
      </c>
      <c r="J15" s="116">
        <v>31.876606683804628</v>
      </c>
    </row>
    <row r="16" spans="1:15" s="287" customFormat="1" ht="24.95" customHeight="1" x14ac:dyDescent="0.2">
      <c r="A16" s="193" t="s">
        <v>218</v>
      </c>
      <c r="B16" s="199" t="s">
        <v>141</v>
      </c>
      <c r="C16" s="113">
        <v>24.457523755495675</v>
      </c>
      <c r="D16" s="115">
        <v>3449</v>
      </c>
      <c r="E16" s="114">
        <v>2510</v>
      </c>
      <c r="F16" s="114">
        <v>5057</v>
      </c>
      <c r="G16" s="114">
        <v>2730</v>
      </c>
      <c r="H16" s="140">
        <v>4062</v>
      </c>
      <c r="I16" s="115">
        <v>-613</v>
      </c>
      <c r="J16" s="116">
        <v>-15.091088133924176</v>
      </c>
      <c r="K16" s="110"/>
      <c r="L16" s="110"/>
      <c r="M16" s="110"/>
      <c r="N16" s="110"/>
      <c r="O16" s="110"/>
    </row>
    <row r="17" spans="1:15" s="110" customFormat="1" ht="24.95" customHeight="1" x14ac:dyDescent="0.2">
      <c r="A17" s="193" t="s">
        <v>142</v>
      </c>
      <c r="B17" s="199" t="s">
        <v>220</v>
      </c>
      <c r="C17" s="113">
        <v>2.2762728690965819</v>
      </c>
      <c r="D17" s="115">
        <v>321</v>
      </c>
      <c r="E17" s="114">
        <v>297</v>
      </c>
      <c r="F17" s="114">
        <v>737</v>
      </c>
      <c r="G17" s="114">
        <v>257</v>
      </c>
      <c r="H17" s="140">
        <v>365</v>
      </c>
      <c r="I17" s="115">
        <v>-44</v>
      </c>
      <c r="J17" s="116">
        <v>-12.054794520547945</v>
      </c>
    </row>
    <row r="18" spans="1:15" s="287" customFormat="1" ht="24.95" customHeight="1" x14ac:dyDescent="0.2">
      <c r="A18" s="201" t="s">
        <v>144</v>
      </c>
      <c r="B18" s="202" t="s">
        <v>145</v>
      </c>
      <c r="C18" s="113">
        <v>6.4529853921429581</v>
      </c>
      <c r="D18" s="115">
        <v>910</v>
      </c>
      <c r="E18" s="114">
        <v>643</v>
      </c>
      <c r="F18" s="114">
        <v>1408</v>
      </c>
      <c r="G18" s="114">
        <v>999</v>
      </c>
      <c r="H18" s="140">
        <v>905</v>
      </c>
      <c r="I18" s="115">
        <v>5</v>
      </c>
      <c r="J18" s="116">
        <v>0.5524861878453039</v>
      </c>
      <c r="K18" s="110"/>
      <c r="L18" s="110"/>
      <c r="M18" s="110"/>
      <c r="N18" s="110"/>
      <c r="O18" s="110"/>
    </row>
    <row r="19" spans="1:15" s="110" customFormat="1" ht="24.95" customHeight="1" x14ac:dyDescent="0.2">
      <c r="A19" s="193" t="s">
        <v>146</v>
      </c>
      <c r="B19" s="199" t="s">
        <v>147</v>
      </c>
      <c r="C19" s="113">
        <v>11.870656644447596</v>
      </c>
      <c r="D19" s="115">
        <v>1674</v>
      </c>
      <c r="E19" s="114">
        <v>1628</v>
      </c>
      <c r="F19" s="114">
        <v>2469</v>
      </c>
      <c r="G19" s="114">
        <v>1524</v>
      </c>
      <c r="H19" s="140">
        <v>1848</v>
      </c>
      <c r="I19" s="115">
        <v>-174</v>
      </c>
      <c r="J19" s="116">
        <v>-9.4155844155844157</v>
      </c>
    </row>
    <row r="20" spans="1:15" s="287" customFormat="1" ht="24.95" customHeight="1" x14ac:dyDescent="0.2">
      <c r="A20" s="193" t="s">
        <v>148</v>
      </c>
      <c r="B20" s="199" t="s">
        <v>149</v>
      </c>
      <c r="C20" s="113">
        <v>6.6231740178698058</v>
      </c>
      <c r="D20" s="115">
        <v>934</v>
      </c>
      <c r="E20" s="114">
        <v>935</v>
      </c>
      <c r="F20" s="114">
        <v>1074</v>
      </c>
      <c r="G20" s="114">
        <v>876</v>
      </c>
      <c r="H20" s="140">
        <v>910</v>
      </c>
      <c r="I20" s="115">
        <v>24</v>
      </c>
      <c r="J20" s="116">
        <v>2.6373626373626373</v>
      </c>
      <c r="K20" s="110"/>
      <c r="L20" s="110"/>
      <c r="M20" s="110"/>
      <c r="N20" s="110"/>
      <c r="O20" s="110"/>
    </row>
    <row r="21" spans="1:15" s="110" customFormat="1" ht="24.95" customHeight="1" x14ac:dyDescent="0.2">
      <c r="A21" s="201" t="s">
        <v>150</v>
      </c>
      <c r="B21" s="202" t="s">
        <v>151</v>
      </c>
      <c r="C21" s="113">
        <v>5.0347468444192316</v>
      </c>
      <c r="D21" s="115">
        <v>710</v>
      </c>
      <c r="E21" s="114">
        <v>637</v>
      </c>
      <c r="F21" s="114">
        <v>765</v>
      </c>
      <c r="G21" s="114">
        <v>771</v>
      </c>
      <c r="H21" s="140">
        <v>760</v>
      </c>
      <c r="I21" s="115">
        <v>-50</v>
      </c>
      <c r="J21" s="116">
        <v>-6.5789473684210522</v>
      </c>
    </row>
    <row r="22" spans="1:15" s="110" customFormat="1" ht="24.95" customHeight="1" x14ac:dyDescent="0.2">
      <c r="A22" s="201" t="s">
        <v>152</v>
      </c>
      <c r="B22" s="199" t="s">
        <v>153</v>
      </c>
      <c r="C22" s="113">
        <v>1.9571691958587434</v>
      </c>
      <c r="D22" s="115">
        <v>276</v>
      </c>
      <c r="E22" s="114">
        <v>147</v>
      </c>
      <c r="F22" s="114">
        <v>334</v>
      </c>
      <c r="G22" s="114">
        <v>135</v>
      </c>
      <c r="H22" s="140">
        <v>198</v>
      </c>
      <c r="I22" s="115">
        <v>78</v>
      </c>
      <c r="J22" s="116">
        <v>39.393939393939391</v>
      </c>
    </row>
    <row r="23" spans="1:15" s="110" customFormat="1" ht="24.95" customHeight="1" x14ac:dyDescent="0.2">
      <c r="A23" s="193" t="s">
        <v>154</v>
      </c>
      <c r="B23" s="199" t="s">
        <v>155</v>
      </c>
      <c r="C23" s="113">
        <v>0.89349028506594808</v>
      </c>
      <c r="D23" s="115">
        <v>126</v>
      </c>
      <c r="E23" s="114">
        <v>88</v>
      </c>
      <c r="F23" s="114">
        <v>231</v>
      </c>
      <c r="G23" s="114">
        <v>109</v>
      </c>
      <c r="H23" s="140">
        <v>125</v>
      </c>
      <c r="I23" s="115">
        <v>1</v>
      </c>
      <c r="J23" s="116">
        <v>0.8</v>
      </c>
    </row>
    <row r="24" spans="1:15" s="110" customFormat="1" ht="24.95" customHeight="1" x14ac:dyDescent="0.2">
      <c r="A24" s="193" t="s">
        <v>156</v>
      </c>
      <c r="B24" s="199" t="s">
        <v>221</v>
      </c>
      <c r="C24" s="113">
        <v>3.8221528861154446</v>
      </c>
      <c r="D24" s="115">
        <v>539</v>
      </c>
      <c r="E24" s="114">
        <v>443</v>
      </c>
      <c r="F24" s="114">
        <v>674</v>
      </c>
      <c r="G24" s="114">
        <v>427</v>
      </c>
      <c r="H24" s="140">
        <v>551</v>
      </c>
      <c r="I24" s="115">
        <v>-12</v>
      </c>
      <c r="J24" s="116">
        <v>-2.1778584392014517</v>
      </c>
    </row>
    <row r="25" spans="1:15" s="110" customFormat="1" ht="24.95" customHeight="1" x14ac:dyDescent="0.2">
      <c r="A25" s="193" t="s">
        <v>222</v>
      </c>
      <c r="B25" s="204" t="s">
        <v>159</v>
      </c>
      <c r="C25" s="113">
        <v>3.7016026095589276</v>
      </c>
      <c r="D25" s="115">
        <v>522</v>
      </c>
      <c r="E25" s="114">
        <v>368</v>
      </c>
      <c r="F25" s="114">
        <v>577</v>
      </c>
      <c r="G25" s="114">
        <v>504</v>
      </c>
      <c r="H25" s="140">
        <v>470</v>
      </c>
      <c r="I25" s="115">
        <v>52</v>
      </c>
      <c r="J25" s="116">
        <v>11.063829787234043</v>
      </c>
    </row>
    <row r="26" spans="1:15" s="110" customFormat="1" ht="24.95" customHeight="1" x14ac:dyDescent="0.2">
      <c r="A26" s="201">
        <v>782.78300000000002</v>
      </c>
      <c r="B26" s="203" t="s">
        <v>160</v>
      </c>
      <c r="C26" s="113">
        <v>9.4383775351014041</v>
      </c>
      <c r="D26" s="115">
        <v>1331</v>
      </c>
      <c r="E26" s="114">
        <v>921</v>
      </c>
      <c r="F26" s="114">
        <v>1474</v>
      </c>
      <c r="G26" s="114">
        <v>1178</v>
      </c>
      <c r="H26" s="140">
        <v>1509</v>
      </c>
      <c r="I26" s="115">
        <v>-178</v>
      </c>
      <c r="J26" s="116">
        <v>-11.795891318754142</v>
      </c>
    </row>
    <row r="27" spans="1:15" s="110" customFormat="1" ht="24.95" customHeight="1" x14ac:dyDescent="0.2">
      <c r="A27" s="193" t="s">
        <v>161</v>
      </c>
      <c r="B27" s="199" t="s">
        <v>162</v>
      </c>
      <c r="C27" s="113">
        <v>3.0066657211743015</v>
      </c>
      <c r="D27" s="115">
        <v>424</v>
      </c>
      <c r="E27" s="114">
        <v>386</v>
      </c>
      <c r="F27" s="114">
        <v>750</v>
      </c>
      <c r="G27" s="114">
        <v>326</v>
      </c>
      <c r="H27" s="140">
        <v>445</v>
      </c>
      <c r="I27" s="115">
        <v>-21</v>
      </c>
      <c r="J27" s="116">
        <v>-4.7191011235955056</v>
      </c>
    </row>
    <row r="28" spans="1:15" s="110" customFormat="1" ht="24.95" customHeight="1" x14ac:dyDescent="0.2">
      <c r="A28" s="193" t="s">
        <v>163</v>
      </c>
      <c r="B28" s="199" t="s">
        <v>164</v>
      </c>
      <c r="C28" s="113">
        <v>2.0351723159835484</v>
      </c>
      <c r="D28" s="115">
        <v>287</v>
      </c>
      <c r="E28" s="114">
        <v>260</v>
      </c>
      <c r="F28" s="114">
        <v>786</v>
      </c>
      <c r="G28" s="114">
        <v>194</v>
      </c>
      <c r="H28" s="140">
        <v>274</v>
      </c>
      <c r="I28" s="115">
        <v>13</v>
      </c>
      <c r="J28" s="116">
        <v>4.7445255474452557</v>
      </c>
    </row>
    <row r="29" spans="1:15" s="110" customFormat="1" ht="24.95" customHeight="1" x14ac:dyDescent="0.2">
      <c r="A29" s="193">
        <v>86</v>
      </c>
      <c r="B29" s="199" t="s">
        <v>165</v>
      </c>
      <c r="C29" s="113">
        <v>5.9849666713941287</v>
      </c>
      <c r="D29" s="115">
        <v>844</v>
      </c>
      <c r="E29" s="114">
        <v>853</v>
      </c>
      <c r="F29" s="114">
        <v>1064</v>
      </c>
      <c r="G29" s="114">
        <v>628</v>
      </c>
      <c r="H29" s="140">
        <v>736</v>
      </c>
      <c r="I29" s="115">
        <v>108</v>
      </c>
      <c r="J29" s="116">
        <v>14.673913043478262</v>
      </c>
    </row>
    <row r="30" spans="1:15" s="110" customFormat="1" ht="24.95" customHeight="1" x14ac:dyDescent="0.2">
      <c r="A30" s="193">
        <v>87.88</v>
      </c>
      <c r="B30" s="204" t="s">
        <v>166</v>
      </c>
      <c r="C30" s="113">
        <v>4.7865550985675789</v>
      </c>
      <c r="D30" s="115">
        <v>675</v>
      </c>
      <c r="E30" s="114">
        <v>652</v>
      </c>
      <c r="F30" s="114">
        <v>909</v>
      </c>
      <c r="G30" s="114">
        <v>478</v>
      </c>
      <c r="H30" s="140">
        <v>529</v>
      </c>
      <c r="I30" s="115">
        <v>146</v>
      </c>
      <c r="J30" s="116">
        <v>27.599243856332702</v>
      </c>
    </row>
    <row r="31" spans="1:15" s="110" customFormat="1" ht="24.95" customHeight="1" x14ac:dyDescent="0.2">
      <c r="A31" s="193" t="s">
        <v>167</v>
      </c>
      <c r="B31" s="199" t="s">
        <v>168</v>
      </c>
      <c r="C31" s="113">
        <v>2.6024677350730392</v>
      </c>
      <c r="D31" s="115">
        <v>367</v>
      </c>
      <c r="E31" s="114">
        <v>389</v>
      </c>
      <c r="F31" s="114">
        <v>608</v>
      </c>
      <c r="G31" s="114">
        <v>391</v>
      </c>
      <c r="H31" s="140">
        <v>418</v>
      </c>
      <c r="I31" s="115">
        <v>-51</v>
      </c>
      <c r="J31" s="116">
        <v>-12.200956937799043</v>
      </c>
    </row>
    <row r="32" spans="1:15" s="110" customFormat="1" ht="24.95" customHeight="1" x14ac:dyDescent="0.2">
      <c r="A32" s="193"/>
      <c r="B32" s="204" t="s">
        <v>169</v>
      </c>
      <c r="C32" s="113" t="s">
        <v>514</v>
      </c>
      <c r="D32" s="115" t="s">
        <v>514</v>
      </c>
      <c r="E32" s="114" t="s">
        <v>514</v>
      </c>
      <c r="F32" s="114" t="s">
        <v>514</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0.66657211743015177</v>
      </c>
      <c r="D34" s="115">
        <v>94</v>
      </c>
      <c r="E34" s="114">
        <v>34</v>
      </c>
      <c r="F34" s="114">
        <v>97</v>
      </c>
      <c r="G34" s="114">
        <v>61</v>
      </c>
      <c r="H34" s="140">
        <v>95</v>
      </c>
      <c r="I34" s="115">
        <v>-1</v>
      </c>
      <c r="J34" s="116">
        <v>-1.0526315789473684</v>
      </c>
    </row>
    <row r="35" spans="1:10" s="110" customFormat="1" ht="24.95" customHeight="1" x14ac:dyDescent="0.2">
      <c r="A35" s="292" t="s">
        <v>171</v>
      </c>
      <c r="B35" s="293" t="s">
        <v>172</v>
      </c>
      <c r="C35" s="113">
        <v>37.576230321940152</v>
      </c>
      <c r="D35" s="115">
        <v>5299</v>
      </c>
      <c r="E35" s="114">
        <v>3847</v>
      </c>
      <c r="F35" s="114">
        <v>7853</v>
      </c>
      <c r="G35" s="114">
        <v>4436</v>
      </c>
      <c r="H35" s="140">
        <v>5814</v>
      </c>
      <c r="I35" s="115">
        <v>-515</v>
      </c>
      <c r="J35" s="116">
        <v>-8.8579291365669075</v>
      </c>
    </row>
    <row r="36" spans="1:10" s="110" customFormat="1" ht="24.95" customHeight="1" x14ac:dyDescent="0.2">
      <c r="A36" s="294" t="s">
        <v>173</v>
      </c>
      <c r="B36" s="295" t="s">
        <v>174</v>
      </c>
      <c r="C36" s="125">
        <v>61.757197560629699</v>
      </c>
      <c r="D36" s="143">
        <v>8709</v>
      </c>
      <c r="E36" s="144">
        <v>7707</v>
      </c>
      <c r="F36" s="144">
        <v>11715</v>
      </c>
      <c r="G36" s="144">
        <v>7541</v>
      </c>
      <c r="H36" s="145">
        <v>8773</v>
      </c>
      <c r="I36" s="143">
        <v>-64</v>
      </c>
      <c r="J36" s="146">
        <v>-0.72951099965804167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14102</v>
      </c>
      <c r="F11" s="264">
        <v>11588</v>
      </c>
      <c r="G11" s="264">
        <v>19669</v>
      </c>
      <c r="H11" s="264">
        <v>12038</v>
      </c>
      <c r="I11" s="265">
        <v>14683</v>
      </c>
      <c r="J11" s="263">
        <v>-581</v>
      </c>
      <c r="K11" s="266">
        <v>-3.9569570251311039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28.832789675223374</v>
      </c>
      <c r="E13" s="115">
        <v>4066</v>
      </c>
      <c r="F13" s="114">
        <v>3237</v>
      </c>
      <c r="G13" s="114">
        <v>4973</v>
      </c>
      <c r="H13" s="114">
        <v>3914</v>
      </c>
      <c r="I13" s="140">
        <v>4219</v>
      </c>
      <c r="J13" s="115">
        <v>-153</v>
      </c>
      <c r="K13" s="116">
        <v>-3.6264517658212845</v>
      </c>
    </row>
    <row r="14" spans="1:15" ht="15.95" customHeight="1" x14ac:dyDescent="0.2">
      <c r="A14" s="306" t="s">
        <v>230</v>
      </c>
      <c r="B14" s="307"/>
      <c r="C14" s="308"/>
      <c r="D14" s="113">
        <v>53.20521911785562</v>
      </c>
      <c r="E14" s="115">
        <v>7503</v>
      </c>
      <c r="F14" s="114">
        <v>6036</v>
      </c>
      <c r="G14" s="114">
        <v>12000</v>
      </c>
      <c r="H14" s="114">
        <v>6239</v>
      </c>
      <c r="I14" s="140">
        <v>8094</v>
      </c>
      <c r="J14" s="115">
        <v>-591</v>
      </c>
      <c r="K14" s="116">
        <v>-7.3017049666419567</v>
      </c>
    </row>
    <row r="15" spans="1:15" ht="15.95" customHeight="1" x14ac:dyDescent="0.2">
      <c r="A15" s="306" t="s">
        <v>231</v>
      </c>
      <c r="B15" s="307"/>
      <c r="C15" s="308"/>
      <c r="D15" s="113">
        <v>10.395688554814919</v>
      </c>
      <c r="E15" s="115">
        <v>1466</v>
      </c>
      <c r="F15" s="114">
        <v>1249</v>
      </c>
      <c r="G15" s="114">
        <v>1428</v>
      </c>
      <c r="H15" s="114">
        <v>1060</v>
      </c>
      <c r="I15" s="140">
        <v>1312</v>
      </c>
      <c r="J15" s="115">
        <v>154</v>
      </c>
      <c r="K15" s="116">
        <v>11.737804878048781</v>
      </c>
    </row>
    <row r="16" spans="1:15" ht="15.95" customHeight="1" x14ac:dyDescent="0.2">
      <c r="A16" s="306" t="s">
        <v>232</v>
      </c>
      <c r="B16" s="307"/>
      <c r="C16" s="308"/>
      <c r="D16" s="113">
        <v>7.5379378811516098</v>
      </c>
      <c r="E16" s="115">
        <v>1063</v>
      </c>
      <c r="F16" s="114">
        <v>1062</v>
      </c>
      <c r="G16" s="114">
        <v>1260</v>
      </c>
      <c r="H16" s="114">
        <v>823</v>
      </c>
      <c r="I16" s="140">
        <v>1051</v>
      </c>
      <c r="J16" s="115">
        <v>12</v>
      </c>
      <c r="K16" s="116">
        <v>1.1417697431018079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0.81548716494114315</v>
      </c>
      <c r="E18" s="115">
        <v>115</v>
      </c>
      <c r="F18" s="114">
        <v>53</v>
      </c>
      <c r="G18" s="114">
        <v>125</v>
      </c>
      <c r="H18" s="114">
        <v>60</v>
      </c>
      <c r="I18" s="140">
        <v>141</v>
      </c>
      <c r="J18" s="115">
        <v>-26</v>
      </c>
      <c r="K18" s="116">
        <v>-18.439716312056738</v>
      </c>
    </row>
    <row r="19" spans="1:11" ht="14.1" customHeight="1" x14ac:dyDescent="0.2">
      <c r="A19" s="306" t="s">
        <v>235</v>
      </c>
      <c r="B19" s="307" t="s">
        <v>236</v>
      </c>
      <c r="C19" s="308"/>
      <c r="D19" s="113">
        <v>0.19146220394270316</v>
      </c>
      <c r="E19" s="115">
        <v>27</v>
      </c>
      <c r="F19" s="114">
        <v>29</v>
      </c>
      <c r="G19" s="114">
        <v>76</v>
      </c>
      <c r="H19" s="114">
        <v>38</v>
      </c>
      <c r="I19" s="140">
        <v>21</v>
      </c>
      <c r="J19" s="115">
        <v>6</v>
      </c>
      <c r="K19" s="116">
        <v>28.571428571428573</v>
      </c>
    </row>
    <row r="20" spans="1:11" ht="14.1" customHeight="1" x14ac:dyDescent="0.2">
      <c r="A20" s="306">
        <v>12</v>
      </c>
      <c r="B20" s="307" t="s">
        <v>237</v>
      </c>
      <c r="C20" s="308"/>
      <c r="D20" s="113">
        <v>0.55311303361225361</v>
      </c>
      <c r="E20" s="115">
        <v>78</v>
      </c>
      <c r="F20" s="114">
        <v>48</v>
      </c>
      <c r="G20" s="114">
        <v>136</v>
      </c>
      <c r="H20" s="114">
        <v>105</v>
      </c>
      <c r="I20" s="140">
        <v>81</v>
      </c>
      <c r="J20" s="115">
        <v>-3</v>
      </c>
      <c r="K20" s="116">
        <v>-3.7037037037037037</v>
      </c>
    </row>
    <row r="21" spans="1:11" ht="14.1" customHeight="1" x14ac:dyDescent="0.2">
      <c r="A21" s="306">
        <v>21</v>
      </c>
      <c r="B21" s="307" t="s">
        <v>238</v>
      </c>
      <c r="C21" s="308"/>
      <c r="D21" s="113">
        <v>0.19146220394270316</v>
      </c>
      <c r="E21" s="115">
        <v>27</v>
      </c>
      <c r="F21" s="114">
        <v>5</v>
      </c>
      <c r="G21" s="114">
        <v>35</v>
      </c>
      <c r="H21" s="114">
        <v>29</v>
      </c>
      <c r="I21" s="140">
        <v>34</v>
      </c>
      <c r="J21" s="115">
        <v>-7</v>
      </c>
      <c r="K21" s="116">
        <v>-20.588235294117649</v>
      </c>
    </row>
    <row r="22" spans="1:11" ht="14.1" customHeight="1" x14ac:dyDescent="0.2">
      <c r="A22" s="306">
        <v>22</v>
      </c>
      <c r="B22" s="307" t="s">
        <v>239</v>
      </c>
      <c r="C22" s="308"/>
      <c r="D22" s="113">
        <v>2.2904552545738195</v>
      </c>
      <c r="E22" s="115">
        <v>323</v>
      </c>
      <c r="F22" s="114">
        <v>261</v>
      </c>
      <c r="G22" s="114">
        <v>627</v>
      </c>
      <c r="H22" s="114">
        <v>267</v>
      </c>
      <c r="I22" s="140">
        <v>338</v>
      </c>
      <c r="J22" s="115">
        <v>-15</v>
      </c>
      <c r="K22" s="116">
        <v>-4.4378698224852071</v>
      </c>
    </row>
    <row r="23" spans="1:11" ht="14.1" customHeight="1" x14ac:dyDescent="0.2">
      <c r="A23" s="306">
        <v>23</v>
      </c>
      <c r="B23" s="307" t="s">
        <v>240</v>
      </c>
      <c r="C23" s="308"/>
      <c r="D23" s="113">
        <v>1.1629556091334563</v>
      </c>
      <c r="E23" s="115">
        <v>164</v>
      </c>
      <c r="F23" s="114">
        <v>84</v>
      </c>
      <c r="G23" s="114">
        <v>134</v>
      </c>
      <c r="H23" s="114">
        <v>63</v>
      </c>
      <c r="I23" s="140">
        <v>71</v>
      </c>
      <c r="J23" s="115">
        <v>93</v>
      </c>
      <c r="K23" s="116">
        <v>130.98591549295776</v>
      </c>
    </row>
    <row r="24" spans="1:11" ht="14.1" customHeight="1" x14ac:dyDescent="0.2">
      <c r="A24" s="306">
        <v>24</v>
      </c>
      <c r="B24" s="307" t="s">
        <v>241</v>
      </c>
      <c r="C24" s="308"/>
      <c r="D24" s="113">
        <v>12.728690965820451</v>
      </c>
      <c r="E24" s="115">
        <v>1795</v>
      </c>
      <c r="F24" s="114">
        <v>1131</v>
      </c>
      <c r="G24" s="114">
        <v>2533</v>
      </c>
      <c r="H24" s="114">
        <v>1428</v>
      </c>
      <c r="I24" s="140">
        <v>2219</v>
      </c>
      <c r="J24" s="115">
        <v>-424</v>
      </c>
      <c r="K24" s="116">
        <v>-19.107706173952231</v>
      </c>
    </row>
    <row r="25" spans="1:11" ht="14.1" customHeight="1" x14ac:dyDescent="0.2">
      <c r="A25" s="306">
        <v>25</v>
      </c>
      <c r="B25" s="307" t="s">
        <v>242</v>
      </c>
      <c r="C25" s="308"/>
      <c r="D25" s="113">
        <v>7.0699191604027796</v>
      </c>
      <c r="E25" s="115">
        <v>997</v>
      </c>
      <c r="F25" s="114">
        <v>732</v>
      </c>
      <c r="G25" s="114">
        <v>1548</v>
      </c>
      <c r="H25" s="114">
        <v>913</v>
      </c>
      <c r="I25" s="140">
        <v>1373</v>
      </c>
      <c r="J25" s="115">
        <v>-376</v>
      </c>
      <c r="K25" s="116">
        <v>-27.38528769118718</v>
      </c>
    </row>
    <row r="26" spans="1:11" ht="14.1" customHeight="1" x14ac:dyDescent="0.2">
      <c r="A26" s="306">
        <v>26</v>
      </c>
      <c r="B26" s="307" t="s">
        <v>243</v>
      </c>
      <c r="C26" s="308"/>
      <c r="D26" s="113">
        <v>3.368316550843852</v>
      </c>
      <c r="E26" s="115">
        <v>475</v>
      </c>
      <c r="F26" s="114">
        <v>309</v>
      </c>
      <c r="G26" s="114">
        <v>839</v>
      </c>
      <c r="H26" s="114">
        <v>304</v>
      </c>
      <c r="I26" s="140">
        <v>479</v>
      </c>
      <c r="J26" s="115">
        <v>-4</v>
      </c>
      <c r="K26" s="116">
        <v>-0.83507306889352817</v>
      </c>
    </row>
    <row r="27" spans="1:11" ht="14.1" customHeight="1" x14ac:dyDescent="0.2">
      <c r="A27" s="306">
        <v>27</v>
      </c>
      <c r="B27" s="307" t="s">
        <v>244</v>
      </c>
      <c r="C27" s="308"/>
      <c r="D27" s="113">
        <v>3.1484895759466744</v>
      </c>
      <c r="E27" s="115">
        <v>444</v>
      </c>
      <c r="F27" s="114">
        <v>508</v>
      </c>
      <c r="G27" s="114">
        <v>569</v>
      </c>
      <c r="H27" s="114">
        <v>466</v>
      </c>
      <c r="I27" s="140">
        <v>512</v>
      </c>
      <c r="J27" s="115">
        <v>-68</v>
      </c>
      <c r="K27" s="116">
        <v>-13.28125</v>
      </c>
    </row>
    <row r="28" spans="1:11" ht="14.1" customHeight="1" x14ac:dyDescent="0.2">
      <c r="A28" s="306">
        <v>28</v>
      </c>
      <c r="B28" s="307" t="s">
        <v>245</v>
      </c>
      <c r="C28" s="308"/>
      <c r="D28" s="113">
        <v>0.45383633527159267</v>
      </c>
      <c r="E28" s="115">
        <v>64</v>
      </c>
      <c r="F28" s="114">
        <v>33</v>
      </c>
      <c r="G28" s="114">
        <v>49</v>
      </c>
      <c r="H28" s="114">
        <v>49</v>
      </c>
      <c r="I28" s="140">
        <v>41</v>
      </c>
      <c r="J28" s="115">
        <v>23</v>
      </c>
      <c r="K28" s="116">
        <v>56.097560975609753</v>
      </c>
    </row>
    <row r="29" spans="1:11" ht="14.1" customHeight="1" x14ac:dyDescent="0.2">
      <c r="A29" s="306">
        <v>29</v>
      </c>
      <c r="B29" s="307" t="s">
        <v>246</v>
      </c>
      <c r="C29" s="308"/>
      <c r="D29" s="113">
        <v>2.8081123244929795</v>
      </c>
      <c r="E29" s="115">
        <v>396</v>
      </c>
      <c r="F29" s="114">
        <v>391</v>
      </c>
      <c r="G29" s="114">
        <v>517</v>
      </c>
      <c r="H29" s="114">
        <v>425</v>
      </c>
      <c r="I29" s="140">
        <v>460</v>
      </c>
      <c r="J29" s="115">
        <v>-64</v>
      </c>
      <c r="K29" s="116">
        <v>-13.913043478260869</v>
      </c>
    </row>
    <row r="30" spans="1:11" ht="14.1" customHeight="1" x14ac:dyDescent="0.2">
      <c r="A30" s="306" t="s">
        <v>247</v>
      </c>
      <c r="B30" s="307" t="s">
        <v>248</v>
      </c>
      <c r="C30" s="308"/>
      <c r="D30" s="113" t="s">
        <v>514</v>
      </c>
      <c r="E30" s="115" t="s">
        <v>514</v>
      </c>
      <c r="F30" s="114">
        <v>107</v>
      </c>
      <c r="G30" s="114">
        <v>204</v>
      </c>
      <c r="H30" s="114">
        <v>133</v>
      </c>
      <c r="I30" s="140">
        <v>152</v>
      </c>
      <c r="J30" s="115" t="s">
        <v>514</v>
      </c>
      <c r="K30" s="116" t="s">
        <v>514</v>
      </c>
    </row>
    <row r="31" spans="1:11" ht="14.1" customHeight="1" x14ac:dyDescent="0.2">
      <c r="A31" s="306" t="s">
        <v>249</v>
      </c>
      <c r="B31" s="307" t="s">
        <v>250</v>
      </c>
      <c r="C31" s="308"/>
      <c r="D31" s="113">
        <v>2.0138987377676925</v>
      </c>
      <c r="E31" s="115">
        <v>284</v>
      </c>
      <c r="F31" s="114">
        <v>280</v>
      </c>
      <c r="G31" s="114">
        <v>307</v>
      </c>
      <c r="H31" s="114">
        <v>289</v>
      </c>
      <c r="I31" s="140">
        <v>305</v>
      </c>
      <c r="J31" s="115">
        <v>-21</v>
      </c>
      <c r="K31" s="116">
        <v>-6.8852459016393439</v>
      </c>
    </row>
    <row r="32" spans="1:11" ht="14.1" customHeight="1" x14ac:dyDescent="0.2">
      <c r="A32" s="306">
        <v>31</v>
      </c>
      <c r="B32" s="307" t="s">
        <v>251</v>
      </c>
      <c r="C32" s="308"/>
      <c r="D32" s="113">
        <v>0.35455963693093179</v>
      </c>
      <c r="E32" s="115">
        <v>50</v>
      </c>
      <c r="F32" s="114">
        <v>55</v>
      </c>
      <c r="G32" s="114">
        <v>83</v>
      </c>
      <c r="H32" s="114">
        <v>58</v>
      </c>
      <c r="I32" s="140">
        <v>65</v>
      </c>
      <c r="J32" s="115">
        <v>-15</v>
      </c>
      <c r="K32" s="116">
        <v>-23.076923076923077</v>
      </c>
    </row>
    <row r="33" spans="1:11" ht="14.1" customHeight="1" x14ac:dyDescent="0.2">
      <c r="A33" s="306">
        <v>32</v>
      </c>
      <c r="B33" s="307" t="s">
        <v>252</v>
      </c>
      <c r="C33" s="308"/>
      <c r="D33" s="113">
        <v>3.0917600340377249</v>
      </c>
      <c r="E33" s="115">
        <v>436</v>
      </c>
      <c r="F33" s="114">
        <v>276</v>
      </c>
      <c r="G33" s="114">
        <v>591</v>
      </c>
      <c r="H33" s="114">
        <v>502</v>
      </c>
      <c r="I33" s="140">
        <v>352</v>
      </c>
      <c r="J33" s="115">
        <v>84</v>
      </c>
      <c r="K33" s="116">
        <v>23.863636363636363</v>
      </c>
    </row>
    <row r="34" spans="1:11" ht="14.1" customHeight="1" x14ac:dyDescent="0.2">
      <c r="A34" s="306">
        <v>33</v>
      </c>
      <c r="B34" s="307" t="s">
        <v>253</v>
      </c>
      <c r="C34" s="308"/>
      <c r="D34" s="113">
        <v>1.3402354275989221</v>
      </c>
      <c r="E34" s="115">
        <v>189</v>
      </c>
      <c r="F34" s="114">
        <v>125</v>
      </c>
      <c r="G34" s="114">
        <v>382</v>
      </c>
      <c r="H34" s="114">
        <v>194</v>
      </c>
      <c r="I34" s="140">
        <v>218</v>
      </c>
      <c r="J34" s="115">
        <v>-29</v>
      </c>
      <c r="K34" s="116">
        <v>-13.302752293577981</v>
      </c>
    </row>
    <row r="35" spans="1:11" ht="14.1" customHeight="1" x14ac:dyDescent="0.2">
      <c r="A35" s="306">
        <v>34</v>
      </c>
      <c r="B35" s="307" t="s">
        <v>254</v>
      </c>
      <c r="C35" s="308"/>
      <c r="D35" s="113">
        <v>1.3402354275989221</v>
      </c>
      <c r="E35" s="115">
        <v>189</v>
      </c>
      <c r="F35" s="114">
        <v>151</v>
      </c>
      <c r="G35" s="114">
        <v>251</v>
      </c>
      <c r="H35" s="114">
        <v>188</v>
      </c>
      <c r="I35" s="140">
        <v>258</v>
      </c>
      <c r="J35" s="115">
        <v>-69</v>
      </c>
      <c r="K35" s="116">
        <v>-26.744186046511629</v>
      </c>
    </row>
    <row r="36" spans="1:11" ht="14.1" customHeight="1" x14ac:dyDescent="0.2">
      <c r="A36" s="306">
        <v>41</v>
      </c>
      <c r="B36" s="307" t="s">
        <v>255</v>
      </c>
      <c r="C36" s="308"/>
      <c r="D36" s="113">
        <v>0.73748404481633811</v>
      </c>
      <c r="E36" s="115">
        <v>104</v>
      </c>
      <c r="F36" s="114">
        <v>71</v>
      </c>
      <c r="G36" s="114">
        <v>135</v>
      </c>
      <c r="H36" s="114">
        <v>132</v>
      </c>
      <c r="I36" s="140">
        <v>104</v>
      </c>
      <c r="J36" s="115">
        <v>0</v>
      </c>
      <c r="K36" s="116">
        <v>0</v>
      </c>
    </row>
    <row r="37" spans="1:11" ht="14.1" customHeight="1" x14ac:dyDescent="0.2">
      <c r="A37" s="306">
        <v>42</v>
      </c>
      <c r="B37" s="307" t="s">
        <v>256</v>
      </c>
      <c r="C37" s="308"/>
      <c r="D37" s="113">
        <v>9.9276698340660899E-2</v>
      </c>
      <c r="E37" s="115">
        <v>14</v>
      </c>
      <c r="F37" s="114">
        <v>10</v>
      </c>
      <c r="G37" s="114">
        <v>15</v>
      </c>
      <c r="H37" s="114">
        <v>3</v>
      </c>
      <c r="I37" s="140" t="s">
        <v>514</v>
      </c>
      <c r="J37" s="115" t="s">
        <v>514</v>
      </c>
      <c r="K37" s="116" t="s">
        <v>514</v>
      </c>
    </row>
    <row r="38" spans="1:11" ht="14.1" customHeight="1" x14ac:dyDescent="0.2">
      <c r="A38" s="306">
        <v>43</v>
      </c>
      <c r="B38" s="307" t="s">
        <v>257</v>
      </c>
      <c r="C38" s="308"/>
      <c r="D38" s="113">
        <v>1.8862572684725571</v>
      </c>
      <c r="E38" s="115">
        <v>266</v>
      </c>
      <c r="F38" s="114">
        <v>192</v>
      </c>
      <c r="G38" s="114">
        <v>328</v>
      </c>
      <c r="H38" s="114">
        <v>144</v>
      </c>
      <c r="I38" s="140">
        <v>213</v>
      </c>
      <c r="J38" s="115">
        <v>53</v>
      </c>
      <c r="K38" s="116">
        <v>24.88262910798122</v>
      </c>
    </row>
    <row r="39" spans="1:11" ht="14.1" customHeight="1" x14ac:dyDescent="0.2">
      <c r="A39" s="306">
        <v>51</v>
      </c>
      <c r="B39" s="307" t="s">
        <v>258</v>
      </c>
      <c r="C39" s="308"/>
      <c r="D39" s="113">
        <v>7.6726705431853635</v>
      </c>
      <c r="E39" s="115">
        <v>1082</v>
      </c>
      <c r="F39" s="114">
        <v>956</v>
      </c>
      <c r="G39" s="114">
        <v>1261</v>
      </c>
      <c r="H39" s="114">
        <v>993</v>
      </c>
      <c r="I39" s="140">
        <v>1133</v>
      </c>
      <c r="J39" s="115">
        <v>-51</v>
      </c>
      <c r="K39" s="116">
        <v>-4.5013239187996472</v>
      </c>
    </row>
    <row r="40" spans="1:11" ht="14.1" customHeight="1" x14ac:dyDescent="0.2">
      <c r="A40" s="306" t="s">
        <v>259</v>
      </c>
      <c r="B40" s="307" t="s">
        <v>260</v>
      </c>
      <c r="C40" s="308"/>
      <c r="D40" s="113">
        <v>6.8075450290738901</v>
      </c>
      <c r="E40" s="115">
        <v>960</v>
      </c>
      <c r="F40" s="114">
        <v>888</v>
      </c>
      <c r="G40" s="114">
        <v>1132</v>
      </c>
      <c r="H40" s="114">
        <v>899</v>
      </c>
      <c r="I40" s="140">
        <v>1050</v>
      </c>
      <c r="J40" s="115">
        <v>-90</v>
      </c>
      <c r="K40" s="116">
        <v>-8.5714285714285712</v>
      </c>
    </row>
    <row r="41" spans="1:11" ht="14.1" customHeight="1" x14ac:dyDescent="0.2">
      <c r="A41" s="306"/>
      <c r="B41" s="307" t="s">
        <v>261</v>
      </c>
      <c r="C41" s="308"/>
      <c r="D41" s="113">
        <v>5.6304070344631967</v>
      </c>
      <c r="E41" s="115">
        <v>794</v>
      </c>
      <c r="F41" s="114">
        <v>598</v>
      </c>
      <c r="G41" s="114">
        <v>833</v>
      </c>
      <c r="H41" s="114">
        <v>618</v>
      </c>
      <c r="I41" s="140">
        <v>775</v>
      </c>
      <c r="J41" s="115">
        <v>19</v>
      </c>
      <c r="K41" s="116">
        <v>2.4516129032258065</v>
      </c>
    </row>
    <row r="42" spans="1:11" ht="14.1" customHeight="1" x14ac:dyDescent="0.2">
      <c r="A42" s="306">
        <v>52</v>
      </c>
      <c r="B42" s="307" t="s">
        <v>262</v>
      </c>
      <c r="C42" s="308"/>
      <c r="D42" s="113">
        <v>4.6447312437952064</v>
      </c>
      <c r="E42" s="115">
        <v>655</v>
      </c>
      <c r="F42" s="114">
        <v>539</v>
      </c>
      <c r="G42" s="114">
        <v>684</v>
      </c>
      <c r="H42" s="114">
        <v>681</v>
      </c>
      <c r="I42" s="140">
        <v>740</v>
      </c>
      <c r="J42" s="115">
        <v>-85</v>
      </c>
      <c r="K42" s="116">
        <v>-11.486486486486486</v>
      </c>
    </row>
    <row r="43" spans="1:11" ht="14.1" customHeight="1" x14ac:dyDescent="0.2">
      <c r="A43" s="306" t="s">
        <v>263</v>
      </c>
      <c r="B43" s="307" t="s">
        <v>264</v>
      </c>
      <c r="C43" s="308"/>
      <c r="D43" s="113">
        <v>4.2476244504325624</v>
      </c>
      <c r="E43" s="115">
        <v>599</v>
      </c>
      <c r="F43" s="114">
        <v>490</v>
      </c>
      <c r="G43" s="114">
        <v>610</v>
      </c>
      <c r="H43" s="114">
        <v>609</v>
      </c>
      <c r="I43" s="140">
        <v>678</v>
      </c>
      <c r="J43" s="115">
        <v>-79</v>
      </c>
      <c r="K43" s="116">
        <v>-11.651917404129794</v>
      </c>
    </row>
    <row r="44" spans="1:11" ht="14.1" customHeight="1" x14ac:dyDescent="0.2">
      <c r="A44" s="306">
        <v>53</v>
      </c>
      <c r="B44" s="307" t="s">
        <v>265</v>
      </c>
      <c r="C44" s="308"/>
      <c r="D44" s="113">
        <v>0.68784569564600762</v>
      </c>
      <c r="E44" s="115">
        <v>97</v>
      </c>
      <c r="F44" s="114">
        <v>97</v>
      </c>
      <c r="G44" s="114">
        <v>119</v>
      </c>
      <c r="H44" s="114">
        <v>123</v>
      </c>
      <c r="I44" s="140">
        <v>126</v>
      </c>
      <c r="J44" s="115">
        <v>-29</v>
      </c>
      <c r="K44" s="116">
        <v>-23.015873015873016</v>
      </c>
    </row>
    <row r="45" spans="1:11" ht="14.1" customHeight="1" x14ac:dyDescent="0.2">
      <c r="A45" s="306" t="s">
        <v>266</v>
      </c>
      <c r="B45" s="307" t="s">
        <v>267</v>
      </c>
      <c r="C45" s="308"/>
      <c r="D45" s="113">
        <v>0.65948092469153308</v>
      </c>
      <c r="E45" s="115">
        <v>93</v>
      </c>
      <c r="F45" s="114">
        <v>92</v>
      </c>
      <c r="G45" s="114">
        <v>113</v>
      </c>
      <c r="H45" s="114">
        <v>119</v>
      </c>
      <c r="I45" s="140">
        <v>123</v>
      </c>
      <c r="J45" s="115">
        <v>-30</v>
      </c>
      <c r="K45" s="116">
        <v>-24.390243902439025</v>
      </c>
    </row>
    <row r="46" spans="1:11" ht="14.1" customHeight="1" x14ac:dyDescent="0.2">
      <c r="A46" s="306">
        <v>54</v>
      </c>
      <c r="B46" s="307" t="s">
        <v>268</v>
      </c>
      <c r="C46" s="308"/>
      <c r="D46" s="113">
        <v>3.4817756346617501</v>
      </c>
      <c r="E46" s="115">
        <v>491</v>
      </c>
      <c r="F46" s="114">
        <v>372</v>
      </c>
      <c r="G46" s="114">
        <v>532</v>
      </c>
      <c r="H46" s="114">
        <v>493</v>
      </c>
      <c r="I46" s="140">
        <v>504</v>
      </c>
      <c r="J46" s="115">
        <v>-13</v>
      </c>
      <c r="K46" s="116">
        <v>-2.5793650793650795</v>
      </c>
    </row>
    <row r="47" spans="1:11" ht="14.1" customHeight="1" x14ac:dyDescent="0.2">
      <c r="A47" s="306">
        <v>61</v>
      </c>
      <c r="B47" s="307" t="s">
        <v>269</v>
      </c>
      <c r="C47" s="308"/>
      <c r="D47" s="113">
        <v>3.6661466458658345</v>
      </c>
      <c r="E47" s="115">
        <v>517</v>
      </c>
      <c r="F47" s="114">
        <v>282</v>
      </c>
      <c r="G47" s="114">
        <v>491</v>
      </c>
      <c r="H47" s="114">
        <v>314</v>
      </c>
      <c r="I47" s="140">
        <v>397</v>
      </c>
      <c r="J47" s="115">
        <v>120</v>
      </c>
      <c r="K47" s="116">
        <v>30.22670025188917</v>
      </c>
    </row>
    <row r="48" spans="1:11" ht="14.1" customHeight="1" x14ac:dyDescent="0.2">
      <c r="A48" s="306">
        <v>62</v>
      </c>
      <c r="B48" s="307" t="s">
        <v>270</v>
      </c>
      <c r="C48" s="308"/>
      <c r="D48" s="113">
        <v>7.2259254006523896</v>
      </c>
      <c r="E48" s="115">
        <v>1019</v>
      </c>
      <c r="F48" s="114">
        <v>1126</v>
      </c>
      <c r="G48" s="114">
        <v>1451</v>
      </c>
      <c r="H48" s="114">
        <v>881</v>
      </c>
      <c r="I48" s="140">
        <v>973</v>
      </c>
      <c r="J48" s="115">
        <v>46</v>
      </c>
      <c r="K48" s="116">
        <v>4.7276464542651597</v>
      </c>
    </row>
    <row r="49" spans="1:11" ht="14.1" customHeight="1" x14ac:dyDescent="0.2">
      <c r="A49" s="306">
        <v>63</v>
      </c>
      <c r="B49" s="307" t="s">
        <v>271</v>
      </c>
      <c r="C49" s="308"/>
      <c r="D49" s="113">
        <v>3.226492696071479</v>
      </c>
      <c r="E49" s="115">
        <v>455</v>
      </c>
      <c r="F49" s="114">
        <v>421</v>
      </c>
      <c r="G49" s="114">
        <v>622</v>
      </c>
      <c r="H49" s="114">
        <v>502</v>
      </c>
      <c r="I49" s="140">
        <v>482</v>
      </c>
      <c r="J49" s="115">
        <v>-27</v>
      </c>
      <c r="K49" s="116">
        <v>-5.601659751037344</v>
      </c>
    </row>
    <row r="50" spans="1:11" ht="14.1" customHeight="1" x14ac:dyDescent="0.2">
      <c r="A50" s="306" t="s">
        <v>272</v>
      </c>
      <c r="B50" s="307" t="s">
        <v>273</v>
      </c>
      <c r="C50" s="308"/>
      <c r="D50" s="113">
        <v>0.54602184087363492</v>
      </c>
      <c r="E50" s="115">
        <v>77</v>
      </c>
      <c r="F50" s="114">
        <v>70</v>
      </c>
      <c r="G50" s="114">
        <v>137</v>
      </c>
      <c r="H50" s="114">
        <v>106</v>
      </c>
      <c r="I50" s="140">
        <v>82</v>
      </c>
      <c r="J50" s="115">
        <v>-5</v>
      </c>
      <c r="K50" s="116">
        <v>-6.0975609756097562</v>
      </c>
    </row>
    <row r="51" spans="1:11" ht="14.1" customHeight="1" x14ac:dyDescent="0.2">
      <c r="A51" s="306" t="s">
        <v>274</v>
      </c>
      <c r="B51" s="307" t="s">
        <v>275</v>
      </c>
      <c r="C51" s="308"/>
      <c r="D51" s="113">
        <v>2.531555807686853</v>
      </c>
      <c r="E51" s="115">
        <v>357</v>
      </c>
      <c r="F51" s="114">
        <v>319</v>
      </c>
      <c r="G51" s="114">
        <v>394</v>
      </c>
      <c r="H51" s="114">
        <v>371</v>
      </c>
      <c r="I51" s="140">
        <v>368</v>
      </c>
      <c r="J51" s="115">
        <v>-11</v>
      </c>
      <c r="K51" s="116">
        <v>-2.9891304347826089</v>
      </c>
    </row>
    <row r="52" spans="1:11" ht="14.1" customHeight="1" x14ac:dyDescent="0.2">
      <c r="A52" s="306">
        <v>71</v>
      </c>
      <c r="B52" s="307" t="s">
        <v>276</v>
      </c>
      <c r="C52" s="308"/>
      <c r="D52" s="113">
        <v>7.530846688412991</v>
      </c>
      <c r="E52" s="115">
        <v>1062</v>
      </c>
      <c r="F52" s="114">
        <v>870</v>
      </c>
      <c r="G52" s="114">
        <v>1537</v>
      </c>
      <c r="H52" s="114">
        <v>814</v>
      </c>
      <c r="I52" s="140">
        <v>1034</v>
      </c>
      <c r="J52" s="115">
        <v>28</v>
      </c>
      <c r="K52" s="116">
        <v>2.7079303675048356</v>
      </c>
    </row>
    <row r="53" spans="1:11" ht="14.1" customHeight="1" x14ac:dyDescent="0.2">
      <c r="A53" s="306" t="s">
        <v>277</v>
      </c>
      <c r="B53" s="307" t="s">
        <v>278</v>
      </c>
      <c r="C53" s="308"/>
      <c r="D53" s="113">
        <v>3.1201248049921997</v>
      </c>
      <c r="E53" s="115">
        <v>440</v>
      </c>
      <c r="F53" s="114">
        <v>460</v>
      </c>
      <c r="G53" s="114">
        <v>828</v>
      </c>
      <c r="H53" s="114">
        <v>351</v>
      </c>
      <c r="I53" s="140">
        <v>404</v>
      </c>
      <c r="J53" s="115">
        <v>36</v>
      </c>
      <c r="K53" s="116">
        <v>8.9108910891089117</v>
      </c>
    </row>
    <row r="54" spans="1:11" ht="14.1" customHeight="1" x14ac:dyDescent="0.2">
      <c r="A54" s="306" t="s">
        <v>279</v>
      </c>
      <c r="B54" s="307" t="s">
        <v>280</v>
      </c>
      <c r="C54" s="308"/>
      <c r="D54" s="113">
        <v>3.6306906821727414</v>
      </c>
      <c r="E54" s="115">
        <v>512</v>
      </c>
      <c r="F54" s="114">
        <v>329</v>
      </c>
      <c r="G54" s="114">
        <v>593</v>
      </c>
      <c r="H54" s="114">
        <v>398</v>
      </c>
      <c r="I54" s="140">
        <v>523</v>
      </c>
      <c r="J54" s="115">
        <v>-11</v>
      </c>
      <c r="K54" s="116">
        <v>-2.1032504780114722</v>
      </c>
    </row>
    <row r="55" spans="1:11" ht="14.1" customHeight="1" x14ac:dyDescent="0.2">
      <c r="A55" s="306">
        <v>72</v>
      </c>
      <c r="B55" s="307" t="s">
        <v>281</v>
      </c>
      <c r="C55" s="308"/>
      <c r="D55" s="113">
        <v>1.7231598354843285</v>
      </c>
      <c r="E55" s="115">
        <v>243</v>
      </c>
      <c r="F55" s="114">
        <v>207</v>
      </c>
      <c r="G55" s="114">
        <v>402</v>
      </c>
      <c r="H55" s="114">
        <v>183</v>
      </c>
      <c r="I55" s="140">
        <v>271</v>
      </c>
      <c r="J55" s="115">
        <v>-28</v>
      </c>
      <c r="K55" s="116">
        <v>-10.332103321033211</v>
      </c>
    </row>
    <row r="56" spans="1:11" ht="14.1" customHeight="1" x14ac:dyDescent="0.2">
      <c r="A56" s="306" t="s">
        <v>282</v>
      </c>
      <c r="B56" s="307" t="s">
        <v>283</v>
      </c>
      <c r="C56" s="308"/>
      <c r="D56" s="113">
        <v>0.65948092469153308</v>
      </c>
      <c r="E56" s="115">
        <v>93</v>
      </c>
      <c r="F56" s="114">
        <v>68</v>
      </c>
      <c r="G56" s="114">
        <v>196</v>
      </c>
      <c r="H56" s="114">
        <v>77</v>
      </c>
      <c r="I56" s="140">
        <v>108</v>
      </c>
      <c r="J56" s="115">
        <v>-15</v>
      </c>
      <c r="K56" s="116">
        <v>-13.888888888888889</v>
      </c>
    </row>
    <row r="57" spans="1:11" ht="14.1" customHeight="1" x14ac:dyDescent="0.2">
      <c r="A57" s="306" t="s">
        <v>284</v>
      </c>
      <c r="B57" s="307" t="s">
        <v>285</v>
      </c>
      <c r="C57" s="308"/>
      <c r="D57" s="113">
        <v>0.73748404481633811</v>
      </c>
      <c r="E57" s="115">
        <v>104</v>
      </c>
      <c r="F57" s="114">
        <v>88</v>
      </c>
      <c r="G57" s="114">
        <v>106</v>
      </c>
      <c r="H57" s="114">
        <v>83</v>
      </c>
      <c r="I57" s="140">
        <v>107</v>
      </c>
      <c r="J57" s="115">
        <v>-3</v>
      </c>
      <c r="K57" s="116">
        <v>-2.8037383177570092</v>
      </c>
    </row>
    <row r="58" spans="1:11" ht="14.1" customHeight="1" x14ac:dyDescent="0.2">
      <c r="A58" s="306">
        <v>73</v>
      </c>
      <c r="B58" s="307" t="s">
        <v>286</v>
      </c>
      <c r="C58" s="308"/>
      <c r="D58" s="113">
        <v>1.7160686427457099</v>
      </c>
      <c r="E58" s="115">
        <v>242</v>
      </c>
      <c r="F58" s="114">
        <v>167</v>
      </c>
      <c r="G58" s="114">
        <v>338</v>
      </c>
      <c r="H58" s="114">
        <v>139</v>
      </c>
      <c r="I58" s="140">
        <v>189</v>
      </c>
      <c r="J58" s="115">
        <v>53</v>
      </c>
      <c r="K58" s="116">
        <v>28.042328042328041</v>
      </c>
    </row>
    <row r="59" spans="1:11" ht="14.1" customHeight="1" x14ac:dyDescent="0.2">
      <c r="A59" s="306" t="s">
        <v>287</v>
      </c>
      <c r="B59" s="307" t="s">
        <v>288</v>
      </c>
      <c r="C59" s="308"/>
      <c r="D59" s="113">
        <v>1.4466033186782017</v>
      </c>
      <c r="E59" s="115">
        <v>204</v>
      </c>
      <c r="F59" s="114">
        <v>124</v>
      </c>
      <c r="G59" s="114">
        <v>279</v>
      </c>
      <c r="H59" s="114">
        <v>105</v>
      </c>
      <c r="I59" s="140">
        <v>148</v>
      </c>
      <c r="J59" s="115">
        <v>56</v>
      </c>
      <c r="K59" s="116">
        <v>37.837837837837839</v>
      </c>
    </row>
    <row r="60" spans="1:11" ht="14.1" customHeight="1" x14ac:dyDescent="0.2">
      <c r="A60" s="306">
        <v>81</v>
      </c>
      <c r="B60" s="307" t="s">
        <v>289</v>
      </c>
      <c r="C60" s="308"/>
      <c r="D60" s="113">
        <v>5.6233158417245779</v>
      </c>
      <c r="E60" s="115">
        <v>793</v>
      </c>
      <c r="F60" s="114">
        <v>821</v>
      </c>
      <c r="G60" s="114">
        <v>957</v>
      </c>
      <c r="H60" s="114">
        <v>607</v>
      </c>
      <c r="I60" s="140">
        <v>722</v>
      </c>
      <c r="J60" s="115">
        <v>71</v>
      </c>
      <c r="K60" s="116">
        <v>9.8337950138504162</v>
      </c>
    </row>
    <row r="61" spans="1:11" ht="14.1" customHeight="1" x14ac:dyDescent="0.2">
      <c r="A61" s="306" t="s">
        <v>290</v>
      </c>
      <c r="B61" s="307" t="s">
        <v>291</v>
      </c>
      <c r="C61" s="308"/>
      <c r="D61" s="113">
        <v>1.5246064388030067</v>
      </c>
      <c r="E61" s="115">
        <v>215</v>
      </c>
      <c r="F61" s="114">
        <v>173</v>
      </c>
      <c r="G61" s="114">
        <v>436</v>
      </c>
      <c r="H61" s="114">
        <v>141</v>
      </c>
      <c r="I61" s="140">
        <v>246</v>
      </c>
      <c r="J61" s="115">
        <v>-31</v>
      </c>
      <c r="K61" s="116">
        <v>-12.601626016260163</v>
      </c>
    </row>
    <row r="62" spans="1:11" ht="14.1" customHeight="1" x14ac:dyDescent="0.2">
      <c r="A62" s="306" t="s">
        <v>292</v>
      </c>
      <c r="B62" s="307" t="s">
        <v>293</v>
      </c>
      <c r="C62" s="308"/>
      <c r="D62" s="113">
        <v>1.6877038717912354</v>
      </c>
      <c r="E62" s="115">
        <v>238</v>
      </c>
      <c r="F62" s="114">
        <v>400</v>
      </c>
      <c r="G62" s="114">
        <v>298</v>
      </c>
      <c r="H62" s="114">
        <v>256</v>
      </c>
      <c r="I62" s="140">
        <v>211</v>
      </c>
      <c r="J62" s="115">
        <v>27</v>
      </c>
      <c r="K62" s="116">
        <v>12.796208530805687</v>
      </c>
    </row>
    <row r="63" spans="1:11" ht="14.1" customHeight="1" x14ac:dyDescent="0.2">
      <c r="A63" s="306"/>
      <c r="B63" s="307" t="s">
        <v>294</v>
      </c>
      <c r="C63" s="308"/>
      <c r="D63" s="113">
        <v>1.5175152460643879</v>
      </c>
      <c r="E63" s="115">
        <v>214</v>
      </c>
      <c r="F63" s="114">
        <v>339</v>
      </c>
      <c r="G63" s="114">
        <v>241</v>
      </c>
      <c r="H63" s="114">
        <v>224</v>
      </c>
      <c r="I63" s="140">
        <v>179</v>
      </c>
      <c r="J63" s="115">
        <v>35</v>
      </c>
      <c r="K63" s="116">
        <v>19.553072625698324</v>
      </c>
    </row>
    <row r="64" spans="1:11" ht="14.1" customHeight="1" x14ac:dyDescent="0.2">
      <c r="A64" s="306" t="s">
        <v>295</v>
      </c>
      <c r="B64" s="307" t="s">
        <v>296</v>
      </c>
      <c r="C64" s="308"/>
      <c r="D64" s="113">
        <v>1.0069493688838462</v>
      </c>
      <c r="E64" s="115">
        <v>142</v>
      </c>
      <c r="F64" s="114">
        <v>80</v>
      </c>
      <c r="G64" s="114">
        <v>87</v>
      </c>
      <c r="H64" s="114">
        <v>71</v>
      </c>
      <c r="I64" s="140">
        <v>108</v>
      </c>
      <c r="J64" s="115">
        <v>34</v>
      </c>
      <c r="K64" s="116">
        <v>31.481481481481481</v>
      </c>
    </row>
    <row r="65" spans="1:11" ht="14.1" customHeight="1" x14ac:dyDescent="0.2">
      <c r="A65" s="306" t="s">
        <v>297</v>
      </c>
      <c r="B65" s="307" t="s">
        <v>298</v>
      </c>
      <c r="C65" s="308"/>
      <c r="D65" s="113">
        <v>0.61693376825982127</v>
      </c>
      <c r="E65" s="115">
        <v>87</v>
      </c>
      <c r="F65" s="114">
        <v>74</v>
      </c>
      <c r="G65" s="114">
        <v>55</v>
      </c>
      <c r="H65" s="114">
        <v>58</v>
      </c>
      <c r="I65" s="140">
        <v>63</v>
      </c>
      <c r="J65" s="115">
        <v>24</v>
      </c>
      <c r="K65" s="116">
        <v>38.095238095238095</v>
      </c>
    </row>
    <row r="66" spans="1:11" ht="14.1" customHeight="1" x14ac:dyDescent="0.2">
      <c r="A66" s="306">
        <v>82</v>
      </c>
      <c r="B66" s="307" t="s">
        <v>299</v>
      </c>
      <c r="C66" s="308"/>
      <c r="D66" s="113">
        <v>2.9924833356970644</v>
      </c>
      <c r="E66" s="115">
        <v>422</v>
      </c>
      <c r="F66" s="114">
        <v>457</v>
      </c>
      <c r="G66" s="114">
        <v>614</v>
      </c>
      <c r="H66" s="114">
        <v>325</v>
      </c>
      <c r="I66" s="140">
        <v>335</v>
      </c>
      <c r="J66" s="115">
        <v>87</v>
      </c>
      <c r="K66" s="116">
        <v>25.970149253731343</v>
      </c>
    </row>
    <row r="67" spans="1:11" ht="14.1" customHeight="1" x14ac:dyDescent="0.2">
      <c r="A67" s="306" t="s">
        <v>300</v>
      </c>
      <c r="B67" s="307" t="s">
        <v>301</v>
      </c>
      <c r="C67" s="308"/>
      <c r="D67" s="113">
        <v>2.0635370869380232</v>
      </c>
      <c r="E67" s="115">
        <v>291</v>
      </c>
      <c r="F67" s="114">
        <v>307</v>
      </c>
      <c r="G67" s="114">
        <v>363</v>
      </c>
      <c r="H67" s="114">
        <v>207</v>
      </c>
      <c r="I67" s="140">
        <v>200</v>
      </c>
      <c r="J67" s="115">
        <v>91</v>
      </c>
      <c r="K67" s="116">
        <v>45.5</v>
      </c>
    </row>
    <row r="68" spans="1:11" ht="14.1" customHeight="1" x14ac:dyDescent="0.2">
      <c r="A68" s="306" t="s">
        <v>302</v>
      </c>
      <c r="B68" s="307" t="s">
        <v>303</v>
      </c>
      <c r="C68" s="308"/>
      <c r="D68" s="113">
        <v>0.4396539497943554</v>
      </c>
      <c r="E68" s="115">
        <v>62</v>
      </c>
      <c r="F68" s="114">
        <v>91</v>
      </c>
      <c r="G68" s="114">
        <v>134</v>
      </c>
      <c r="H68" s="114">
        <v>77</v>
      </c>
      <c r="I68" s="140">
        <v>68</v>
      </c>
      <c r="J68" s="115">
        <v>-6</v>
      </c>
      <c r="K68" s="116">
        <v>-8.8235294117647065</v>
      </c>
    </row>
    <row r="69" spans="1:11" ht="14.1" customHeight="1" x14ac:dyDescent="0.2">
      <c r="A69" s="306">
        <v>83</v>
      </c>
      <c r="B69" s="307" t="s">
        <v>304</v>
      </c>
      <c r="C69" s="308"/>
      <c r="D69" s="113">
        <v>3.5739611402637923</v>
      </c>
      <c r="E69" s="115">
        <v>504</v>
      </c>
      <c r="F69" s="114">
        <v>518</v>
      </c>
      <c r="G69" s="114">
        <v>1102</v>
      </c>
      <c r="H69" s="114">
        <v>392</v>
      </c>
      <c r="I69" s="140">
        <v>469</v>
      </c>
      <c r="J69" s="115">
        <v>35</v>
      </c>
      <c r="K69" s="116">
        <v>7.4626865671641793</v>
      </c>
    </row>
    <row r="70" spans="1:11" ht="14.1" customHeight="1" x14ac:dyDescent="0.2">
      <c r="A70" s="306" t="s">
        <v>305</v>
      </c>
      <c r="B70" s="307" t="s">
        <v>306</v>
      </c>
      <c r="C70" s="308"/>
      <c r="D70" s="113">
        <v>2.8932066373564034</v>
      </c>
      <c r="E70" s="115">
        <v>408</v>
      </c>
      <c r="F70" s="114">
        <v>431</v>
      </c>
      <c r="G70" s="114">
        <v>983</v>
      </c>
      <c r="H70" s="114">
        <v>319</v>
      </c>
      <c r="I70" s="140">
        <v>394</v>
      </c>
      <c r="J70" s="115">
        <v>14</v>
      </c>
      <c r="K70" s="116">
        <v>3.5532994923857868</v>
      </c>
    </row>
    <row r="71" spans="1:11" ht="14.1" customHeight="1" x14ac:dyDescent="0.2">
      <c r="A71" s="306"/>
      <c r="B71" s="307" t="s">
        <v>307</v>
      </c>
      <c r="C71" s="308"/>
      <c r="D71" s="113">
        <v>1.8508013047794638</v>
      </c>
      <c r="E71" s="115">
        <v>261</v>
      </c>
      <c r="F71" s="114">
        <v>216</v>
      </c>
      <c r="G71" s="114">
        <v>710</v>
      </c>
      <c r="H71" s="114">
        <v>194</v>
      </c>
      <c r="I71" s="140">
        <v>233</v>
      </c>
      <c r="J71" s="115">
        <v>28</v>
      </c>
      <c r="K71" s="116">
        <v>12.017167381974248</v>
      </c>
    </row>
    <row r="72" spans="1:11" ht="14.1" customHeight="1" x14ac:dyDescent="0.2">
      <c r="A72" s="306">
        <v>84</v>
      </c>
      <c r="B72" s="307" t="s">
        <v>308</v>
      </c>
      <c r="C72" s="308"/>
      <c r="D72" s="113">
        <v>1.1345908381789818</v>
      </c>
      <c r="E72" s="115">
        <v>160</v>
      </c>
      <c r="F72" s="114">
        <v>157</v>
      </c>
      <c r="G72" s="114">
        <v>392</v>
      </c>
      <c r="H72" s="114">
        <v>110</v>
      </c>
      <c r="I72" s="140">
        <v>163</v>
      </c>
      <c r="J72" s="115">
        <v>-3</v>
      </c>
      <c r="K72" s="116">
        <v>-1.8404907975460123</v>
      </c>
    </row>
    <row r="73" spans="1:11" ht="14.1" customHeight="1" x14ac:dyDescent="0.2">
      <c r="A73" s="306" t="s">
        <v>309</v>
      </c>
      <c r="B73" s="307" t="s">
        <v>310</v>
      </c>
      <c r="C73" s="308"/>
      <c r="D73" s="113">
        <v>0.46092752801021131</v>
      </c>
      <c r="E73" s="115">
        <v>65</v>
      </c>
      <c r="F73" s="114">
        <v>48</v>
      </c>
      <c r="G73" s="114">
        <v>206</v>
      </c>
      <c r="H73" s="114">
        <v>11</v>
      </c>
      <c r="I73" s="140">
        <v>54</v>
      </c>
      <c r="J73" s="115">
        <v>11</v>
      </c>
      <c r="K73" s="116">
        <v>20.37037037037037</v>
      </c>
    </row>
    <row r="74" spans="1:11" ht="14.1" customHeight="1" x14ac:dyDescent="0.2">
      <c r="A74" s="306" t="s">
        <v>311</v>
      </c>
      <c r="B74" s="307" t="s">
        <v>312</v>
      </c>
      <c r="C74" s="308"/>
      <c r="D74" s="113">
        <v>0.1205502765565168</v>
      </c>
      <c r="E74" s="115">
        <v>17</v>
      </c>
      <c r="F74" s="114">
        <v>28</v>
      </c>
      <c r="G74" s="114">
        <v>93</v>
      </c>
      <c r="H74" s="114">
        <v>14</v>
      </c>
      <c r="I74" s="140">
        <v>20</v>
      </c>
      <c r="J74" s="115">
        <v>-3</v>
      </c>
      <c r="K74" s="116">
        <v>-15</v>
      </c>
    </row>
    <row r="75" spans="1:11" ht="14.1" customHeight="1" x14ac:dyDescent="0.2">
      <c r="A75" s="306" t="s">
        <v>313</v>
      </c>
      <c r="B75" s="307" t="s">
        <v>314</v>
      </c>
      <c r="C75" s="308"/>
      <c r="D75" s="113">
        <v>0.16309743298822862</v>
      </c>
      <c r="E75" s="115">
        <v>23</v>
      </c>
      <c r="F75" s="114">
        <v>25</v>
      </c>
      <c r="G75" s="114">
        <v>14</v>
      </c>
      <c r="H75" s="114">
        <v>27</v>
      </c>
      <c r="I75" s="140">
        <v>23</v>
      </c>
      <c r="J75" s="115">
        <v>0</v>
      </c>
      <c r="K75" s="116">
        <v>0</v>
      </c>
    </row>
    <row r="76" spans="1:11" ht="14.1" customHeight="1" x14ac:dyDescent="0.2">
      <c r="A76" s="306">
        <v>91</v>
      </c>
      <c r="B76" s="307" t="s">
        <v>315</v>
      </c>
      <c r="C76" s="308"/>
      <c r="D76" s="113">
        <v>0.17727981846546589</v>
      </c>
      <c r="E76" s="115">
        <v>25</v>
      </c>
      <c r="F76" s="114">
        <v>36</v>
      </c>
      <c r="G76" s="114">
        <v>31</v>
      </c>
      <c r="H76" s="114">
        <v>22</v>
      </c>
      <c r="I76" s="140">
        <v>17</v>
      </c>
      <c r="J76" s="115">
        <v>8</v>
      </c>
      <c r="K76" s="116">
        <v>47.058823529411768</v>
      </c>
    </row>
    <row r="77" spans="1:11" ht="14.1" customHeight="1" x14ac:dyDescent="0.2">
      <c r="A77" s="306">
        <v>92</v>
      </c>
      <c r="B77" s="307" t="s">
        <v>316</v>
      </c>
      <c r="C77" s="308"/>
      <c r="D77" s="113">
        <v>1.283505885689973</v>
      </c>
      <c r="E77" s="115">
        <v>181</v>
      </c>
      <c r="F77" s="114">
        <v>101</v>
      </c>
      <c r="G77" s="114">
        <v>143</v>
      </c>
      <c r="H77" s="114">
        <v>98</v>
      </c>
      <c r="I77" s="140">
        <v>121</v>
      </c>
      <c r="J77" s="115">
        <v>60</v>
      </c>
      <c r="K77" s="116">
        <v>49.586776859504134</v>
      </c>
    </row>
    <row r="78" spans="1:11" ht="14.1" customHeight="1" x14ac:dyDescent="0.2">
      <c r="A78" s="306">
        <v>93</v>
      </c>
      <c r="B78" s="307" t="s">
        <v>317</v>
      </c>
      <c r="C78" s="308"/>
      <c r="D78" s="113">
        <v>8.509431286342363E-2</v>
      </c>
      <c r="E78" s="115">
        <v>12</v>
      </c>
      <c r="F78" s="114">
        <v>6</v>
      </c>
      <c r="G78" s="114">
        <v>24</v>
      </c>
      <c r="H78" s="114">
        <v>11</v>
      </c>
      <c r="I78" s="140">
        <v>17</v>
      </c>
      <c r="J78" s="115">
        <v>-5</v>
      </c>
      <c r="K78" s="116">
        <v>-29.411764705882351</v>
      </c>
    </row>
    <row r="79" spans="1:11" ht="14.1" customHeight="1" x14ac:dyDescent="0.2">
      <c r="A79" s="306">
        <v>94</v>
      </c>
      <c r="B79" s="307" t="s">
        <v>318</v>
      </c>
      <c r="C79" s="308"/>
      <c r="D79" s="113">
        <v>8.509431286342363E-2</v>
      </c>
      <c r="E79" s="115">
        <v>12</v>
      </c>
      <c r="F79" s="114">
        <v>16</v>
      </c>
      <c r="G79" s="114">
        <v>60</v>
      </c>
      <c r="H79" s="114">
        <v>18</v>
      </c>
      <c r="I79" s="140">
        <v>16</v>
      </c>
      <c r="J79" s="115">
        <v>-4</v>
      </c>
      <c r="K79" s="116">
        <v>-25</v>
      </c>
    </row>
    <row r="80" spans="1:11" ht="14.1" customHeight="1" x14ac:dyDescent="0.2">
      <c r="A80" s="306" t="s">
        <v>319</v>
      </c>
      <c r="B80" s="307" t="s">
        <v>320</v>
      </c>
      <c r="C80" s="308"/>
      <c r="D80" s="113">
        <v>0</v>
      </c>
      <c r="E80" s="115">
        <v>0</v>
      </c>
      <c r="F80" s="114">
        <v>0</v>
      </c>
      <c r="G80" s="114">
        <v>4</v>
      </c>
      <c r="H80" s="114">
        <v>0</v>
      </c>
      <c r="I80" s="140" t="s">
        <v>514</v>
      </c>
      <c r="J80" s="115" t="s">
        <v>514</v>
      </c>
      <c r="K80" s="116" t="s">
        <v>514</v>
      </c>
    </row>
    <row r="81" spans="1:11" ht="14.1" customHeight="1" x14ac:dyDescent="0.2">
      <c r="A81" s="310" t="s">
        <v>321</v>
      </c>
      <c r="B81" s="311" t="s">
        <v>334</v>
      </c>
      <c r="C81" s="312"/>
      <c r="D81" s="125">
        <v>2.8364770954474542E-2</v>
      </c>
      <c r="E81" s="143">
        <v>4</v>
      </c>
      <c r="F81" s="144">
        <v>4</v>
      </c>
      <c r="G81" s="144">
        <v>8</v>
      </c>
      <c r="H81" s="144" t="s">
        <v>514</v>
      </c>
      <c r="I81" s="145">
        <v>7</v>
      </c>
      <c r="J81" s="143">
        <v>-3</v>
      </c>
      <c r="K81" s="146">
        <v>-42.857142857142854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15833</v>
      </c>
      <c r="E11" s="114">
        <v>13314</v>
      </c>
      <c r="F11" s="114">
        <v>17675</v>
      </c>
      <c r="G11" s="114">
        <v>12204</v>
      </c>
      <c r="H11" s="140">
        <v>15339</v>
      </c>
      <c r="I11" s="115">
        <v>494</v>
      </c>
      <c r="J11" s="116">
        <v>3.2205489275702459</v>
      </c>
    </row>
    <row r="12" spans="1:15" s="110" customFormat="1" ht="24.95" customHeight="1" x14ac:dyDescent="0.2">
      <c r="A12" s="193" t="s">
        <v>132</v>
      </c>
      <c r="B12" s="194" t="s">
        <v>133</v>
      </c>
      <c r="C12" s="113">
        <v>0.41685088107118046</v>
      </c>
      <c r="D12" s="115">
        <v>66</v>
      </c>
      <c r="E12" s="114">
        <v>66</v>
      </c>
      <c r="F12" s="114">
        <v>94</v>
      </c>
      <c r="G12" s="114">
        <v>48</v>
      </c>
      <c r="H12" s="140">
        <v>84</v>
      </c>
      <c r="I12" s="115">
        <v>-18</v>
      </c>
      <c r="J12" s="116">
        <v>-21.428571428571427</v>
      </c>
    </row>
    <row r="13" spans="1:15" s="110" customFormat="1" ht="24.95" customHeight="1" x14ac:dyDescent="0.2">
      <c r="A13" s="193" t="s">
        <v>134</v>
      </c>
      <c r="B13" s="199" t="s">
        <v>214</v>
      </c>
      <c r="C13" s="113">
        <v>0.61264447672582578</v>
      </c>
      <c r="D13" s="115">
        <v>97</v>
      </c>
      <c r="E13" s="114">
        <v>60</v>
      </c>
      <c r="F13" s="114">
        <v>113</v>
      </c>
      <c r="G13" s="114">
        <v>60</v>
      </c>
      <c r="H13" s="140">
        <v>92</v>
      </c>
      <c r="I13" s="115">
        <v>5</v>
      </c>
      <c r="J13" s="116">
        <v>5.4347826086956523</v>
      </c>
    </row>
    <row r="14" spans="1:15" s="287" customFormat="1" ht="24.95" customHeight="1" x14ac:dyDescent="0.2">
      <c r="A14" s="193" t="s">
        <v>215</v>
      </c>
      <c r="B14" s="199" t="s">
        <v>137</v>
      </c>
      <c r="C14" s="113">
        <v>35.874439461883405</v>
      </c>
      <c r="D14" s="115">
        <v>5680</v>
      </c>
      <c r="E14" s="114">
        <v>4110</v>
      </c>
      <c r="F14" s="114">
        <v>5559</v>
      </c>
      <c r="G14" s="114">
        <v>3681</v>
      </c>
      <c r="H14" s="140">
        <v>5268</v>
      </c>
      <c r="I14" s="115">
        <v>412</v>
      </c>
      <c r="J14" s="116">
        <v>7.8208048595292334</v>
      </c>
      <c r="K14" s="110"/>
      <c r="L14" s="110"/>
      <c r="M14" s="110"/>
      <c r="N14" s="110"/>
      <c r="O14" s="110"/>
    </row>
    <row r="15" spans="1:15" s="110" customFormat="1" ht="24.95" customHeight="1" x14ac:dyDescent="0.2">
      <c r="A15" s="193" t="s">
        <v>216</v>
      </c>
      <c r="B15" s="199" t="s">
        <v>217</v>
      </c>
      <c r="C15" s="113">
        <v>4.1369291985094421</v>
      </c>
      <c r="D15" s="115">
        <v>655</v>
      </c>
      <c r="E15" s="114">
        <v>349</v>
      </c>
      <c r="F15" s="114">
        <v>467</v>
      </c>
      <c r="G15" s="114">
        <v>332</v>
      </c>
      <c r="H15" s="140">
        <v>529</v>
      </c>
      <c r="I15" s="115">
        <v>126</v>
      </c>
      <c r="J15" s="116">
        <v>23.81852551984877</v>
      </c>
    </row>
    <row r="16" spans="1:15" s="287" customFormat="1" ht="24.95" customHeight="1" x14ac:dyDescent="0.2">
      <c r="A16" s="193" t="s">
        <v>218</v>
      </c>
      <c r="B16" s="199" t="s">
        <v>141</v>
      </c>
      <c r="C16" s="113">
        <v>29.147982062780269</v>
      </c>
      <c r="D16" s="115">
        <v>4615</v>
      </c>
      <c r="E16" s="114">
        <v>3341</v>
      </c>
      <c r="F16" s="114">
        <v>4387</v>
      </c>
      <c r="G16" s="114">
        <v>3032</v>
      </c>
      <c r="H16" s="140">
        <v>4350</v>
      </c>
      <c r="I16" s="115">
        <v>265</v>
      </c>
      <c r="J16" s="116">
        <v>6.0919540229885056</v>
      </c>
      <c r="K16" s="110"/>
      <c r="L16" s="110"/>
      <c r="M16" s="110"/>
      <c r="N16" s="110"/>
      <c r="O16" s="110"/>
    </row>
    <row r="17" spans="1:15" s="110" customFormat="1" ht="24.95" customHeight="1" x14ac:dyDescent="0.2">
      <c r="A17" s="193" t="s">
        <v>142</v>
      </c>
      <c r="B17" s="199" t="s">
        <v>220</v>
      </c>
      <c r="C17" s="113">
        <v>2.5895282005936968</v>
      </c>
      <c r="D17" s="115">
        <v>410</v>
      </c>
      <c r="E17" s="114">
        <v>420</v>
      </c>
      <c r="F17" s="114">
        <v>705</v>
      </c>
      <c r="G17" s="114">
        <v>317</v>
      </c>
      <c r="H17" s="140">
        <v>389</v>
      </c>
      <c r="I17" s="115">
        <v>21</v>
      </c>
      <c r="J17" s="116">
        <v>5.3984575835475574</v>
      </c>
    </row>
    <row r="18" spans="1:15" s="287" customFormat="1" ht="24.95" customHeight="1" x14ac:dyDescent="0.2">
      <c r="A18" s="201" t="s">
        <v>144</v>
      </c>
      <c r="B18" s="202" t="s">
        <v>145</v>
      </c>
      <c r="C18" s="113">
        <v>5.5706435924966842</v>
      </c>
      <c r="D18" s="115">
        <v>882</v>
      </c>
      <c r="E18" s="114">
        <v>805</v>
      </c>
      <c r="F18" s="114">
        <v>960</v>
      </c>
      <c r="G18" s="114">
        <v>735</v>
      </c>
      <c r="H18" s="140">
        <v>915</v>
      </c>
      <c r="I18" s="115">
        <v>-33</v>
      </c>
      <c r="J18" s="116">
        <v>-3.6065573770491803</v>
      </c>
      <c r="K18" s="110"/>
      <c r="L18" s="110"/>
      <c r="M18" s="110"/>
      <c r="N18" s="110"/>
      <c r="O18" s="110"/>
    </row>
    <row r="19" spans="1:15" s="110" customFormat="1" ht="24.95" customHeight="1" x14ac:dyDescent="0.2">
      <c r="A19" s="193" t="s">
        <v>146</v>
      </c>
      <c r="B19" s="199" t="s">
        <v>147</v>
      </c>
      <c r="C19" s="113">
        <v>11.747615739278721</v>
      </c>
      <c r="D19" s="115">
        <v>1860</v>
      </c>
      <c r="E19" s="114">
        <v>1595</v>
      </c>
      <c r="F19" s="114">
        <v>2135</v>
      </c>
      <c r="G19" s="114">
        <v>1600</v>
      </c>
      <c r="H19" s="140">
        <v>1980</v>
      </c>
      <c r="I19" s="115">
        <v>-120</v>
      </c>
      <c r="J19" s="116">
        <v>-6.0606060606060606</v>
      </c>
    </row>
    <row r="20" spans="1:15" s="287" customFormat="1" ht="24.95" customHeight="1" x14ac:dyDescent="0.2">
      <c r="A20" s="193" t="s">
        <v>148</v>
      </c>
      <c r="B20" s="199" t="s">
        <v>149</v>
      </c>
      <c r="C20" s="113">
        <v>6.0380218530916441</v>
      </c>
      <c r="D20" s="115">
        <v>956</v>
      </c>
      <c r="E20" s="114">
        <v>928</v>
      </c>
      <c r="F20" s="114">
        <v>914</v>
      </c>
      <c r="G20" s="114">
        <v>871</v>
      </c>
      <c r="H20" s="140">
        <v>993</v>
      </c>
      <c r="I20" s="115">
        <v>-37</v>
      </c>
      <c r="J20" s="116">
        <v>-3.7260825780463245</v>
      </c>
      <c r="K20" s="110"/>
      <c r="L20" s="110"/>
      <c r="M20" s="110"/>
      <c r="N20" s="110"/>
      <c r="O20" s="110"/>
    </row>
    <row r="21" spans="1:15" s="110" customFormat="1" ht="24.95" customHeight="1" x14ac:dyDescent="0.2">
      <c r="A21" s="201" t="s">
        <v>150</v>
      </c>
      <c r="B21" s="202" t="s">
        <v>151</v>
      </c>
      <c r="C21" s="113">
        <v>4.648518916187709</v>
      </c>
      <c r="D21" s="115">
        <v>736</v>
      </c>
      <c r="E21" s="114">
        <v>735</v>
      </c>
      <c r="F21" s="114">
        <v>807</v>
      </c>
      <c r="G21" s="114">
        <v>662</v>
      </c>
      <c r="H21" s="140">
        <v>666</v>
      </c>
      <c r="I21" s="115">
        <v>70</v>
      </c>
      <c r="J21" s="116">
        <v>10.51051051051051</v>
      </c>
    </row>
    <row r="22" spans="1:15" s="110" customFormat="1" ht="24.95" customHeight="1" x14ac:dyDescent="0.2">
      <c r="A22" s="201" t="s">
        <v>152</v>
      </c>
      <c r="B22" s="199" t="s">
        <v>153</v>
      </c>
      <c r="C22" s="113">
        <v>1.553716920356218</v>
      </c>
      <c r="D22" s="115">
        <v>246</v>
      </c>
      <c r="E22" s="114">
        <v>162</v>
      </c>
      <c r="F22" s="114">
        <v>306</v>
      </c>
      <c r="G22" s="114">
        <v>129</v>
      </c>
      <c r="H22" s="140">
        <v>191</v>
      </c>
      <c r="I22" s="115">
        <v>55</v>
      </c>
      <c r="J22" s="116">
        <v>28.795811518324609</v>
      </c>
    </row>
    <row r="23" spans="1:15" s="110" customFormat="1" ht="24.95" customHeight="1" x14ac:dyDescent="0.2">
      <c r="A23" s="193" t="s">
        <v>154</v>
      </c>
      <c r="B23" s="199" t="s">
        <v>155</v>
      </c>
      <c r="C23" s="113">
        <v>1.0737068148803133</v>
      </c>
      <c r="D23" s="115">
        <v>170</v>
      </c>
      <c r="E23" s="114">
        <v>142</v>
      </c>
      <c r="F23" s="114">
        <v>195</v>
      </c>
      <c r="G23" s="114">
        <v>135</v>
      </c>
      <c r="H23" s="140">
        <v>192</v>
      </c>
      <c r="I23" s="115">
        <v>-22</v>
      </c>
      <c r="J23" s="116">
        <v>-11.458333333333334</v>
      </c>
    </row>
    <row r="24" spans="1:15" s="110" customFormat="1" ht="24.95" customHeight="1" x14ac:dyDescent="0.2">
      <c r="A24" s="193" t="s">
        <v>156</v>
      </c>
      <c r="B24" s="199" t="s">
        <v>221</v>
      </c>
      <c r="C24" s="113">
        <v>3.6127076359502306</v>
      </c>
      <c r="D24" s="115">
        <v>572</v>
      </c>
      <c r="E24" s="114">
        <v>626</v>
      </c>
      <c r="F24" s="114">
        <v>921</v>
      </c>
      <c r="G24" s="114">
        <v>434</v>
      </c>
      <c r="H24" s="140">
        <v>581</v>
      </c>
      <c r="I24" s="115">
        <v>-9</v>
      </c>
      <c r="J24" s="116">
        <v>-1.5490533562822719</v>
      </c>
    </row>
    <row r="25" spans="1:15" s="110" customFormat="1" ht="24.95" customHeight="1" x14ac:dyDescent="0.2">
      <c r="A25" s="193" t="s">
        <v>222</v>
      </c>
      <c r="B25" s="204" t="s">
        <v>159</v>
      </c>
      <c r="C25" s="113">
        <v>2.96216762458157</v>
      </c>
      <c r="D25" s="115">
        <v>469</v>
      </c>
      <c r="E25" s="114">
        <v>459</v>
      </c>
      <c r="F25" s="114">
        <v>497</v>
      </c>
      <c r="G25" s="114">
        <v>382</v>
      </c>
      <c r="H25" s="140">
        <v>484</v>
      </c>
      <c r="I25" s="115">
        <v>-15</v>
      </c>
      <c r="J25" s="116">
        <v>-3.0991735537190084</v>
      </c>
    </row>
    <row r="26" spans="1:15" s="110" customFormat="1" ht="24.95" customHeight="1" x14ac:dyDescent="0.2">
      <c r="A26" s="201">
        <v>782.78300000000002</v>
      </c>
      <c r="B26" s="203" t="s">
        <v>160</v>
      </c>
      <c r="C26" s="113">
        <v>8.204383250173688</v>
      </c>
      <c r="D26" s="115">
        <v>1299</v>
      </c>
      <c r="E26" s="114">
        <v>1331</v>
      </c>
      <c r="F26" s="114">
        <v>1591</v>
      </c>
      <c r="G26" s="114">
        <v>1462</v>
      </c>
      <c r="H26" s="140">
        <v>1464</v>
      </c>
      <c r="I26" s="115">
        <v>-165</v>
      </c>
      <c r="J26" s="116">
        <v>-11.270491803278688</v>
      </c>
    </row>
    <row r="27" spans="1:15" s="110" customFormat="1" ht="24.95" customHeight="1" x14ac:dyDescent="0.2">
      <c r="A27" s="193" t="s">
        <v>161</v>
      </c>
      <c r="B27" s="199" t="s">
        <v>162</v>
      </c>
      <c r="C27" s="113">
        <v>3.2905955914861367</v>
      </c>
      <c r="D27" s="115">
        <v>521</v>
      </c>
      <c r="E27" s="114">
        <v>329</v>
      </c>
      <c r="F27" s="114">
        <v>547</v>
      </c>
      <c r="G27" s="114">
        <v>308</v>
      </c>
      <c r="H27" s="140">
        <v>501</v>
      </c>
      <c r="I27" s="115">
        <v>20</v>
      </c>
      <c r="J27" s="116">
        <v>3.992015968063872</v>
      </c>
    </row>
    <row r="28" spans="1:15" s="110" customFormat="1" ht="24.95" customHeight="1" x14ac:dyDescent="0.2">
      <c r="A28" s="193" t="s">
        <v>163</v>
      </c>
      <c r="B28" s="199" t="s">
        <v>164</v>
      </c>
      <c r="C28" s="113">
        <v>1.7747742057727531</v>
      </c>
      <c r="D28" s="115">
        <v>281</v>
      </c>
      <c r="E28" s="114">
        <v>183</v>
      </c>
      <c r="F28" s="114">
        <v>772</v>
      </c>
      <c r="G28" s="114">
        <v>155</v>
      </c>
      <c r="H28" s="140">
        <v>228</v>
      </c>
      <c r="I28" s="115">
        <v>53</v>
      </c>
      <c r="J28" s="116">
        <v>23.245614035087719</v>
      </c>
    </row>
    <row r="29" spans="1:15" s="110" customFormat="1" ht="24.95" customHeight="1" x14ac:dyDescent="0.2">
      <c r="A29" s="193">
        <v>86</v>
      </c>
      <c r="B29" s="199" t="s">
        <v>165</v>
      </c>
      <c r="C29" s="113">
        <v>5.4822206783300702</v>
      </c>
      <c r="D29" s="115">
        <v>868</v>
      </c>
      <c r="E29" s="114">
        <v>801</v>
      </c>
      <c r="F29" s="114">
        <v>902</v>
      </c>
      <c r="G29" s="114">
        <v>626</v>
      </c>
      <c r="H29" s="140">
        <v>761</v>
      </c>
      <c r="I29" s="115">
        <v>107</v>
      </c>
      <c r="J29" s="116">
        <v>14.060446780551905</v>
      </c>
    </row>
    <row r="30" spans="1:15" s="110" customFormat="1" ht="24.95" customHeight="1" x14ac:dyDescent="0.2">
      <c r="A30" s="193">
        <v>87.88</v>
      </c>
      <c r="B30" s="204" t="s">
        <v>166</v>
      </c>
      <c r="C30" s="113">
        <v>4.5853596917829851</v>
      </c>
      <c r="D30" s="115">
        <v>726</v>
      </c>
      <c r="E30" s="114">
        <v>582</v>
      </c>
      <c r="F30" s="114">
        <v>840</v>
      </c>
      <c r="G30" s="114">
        <v>493</v>
      </c>
      <c r="H30" s="140">
        <v>505</v>
      </c>
      <c r="I30" s="115">
        <v>221</v>
      </c>
      <c r="J30" s="116">
        <v>43.762376237623762</v>
      </c>
    </row>
    <row r="31" spans="1:15" s="110" customFormat="1" ht="24.95" customHeight="1" x14ac:dyDescent="0.2">
      <c r="A31" s="193" t="s">
        <v>167</v>
      </c>
      <c r="B31" s="199" t="s">
        <v>168</v>
      </c>
      <c r="C31" s="113">
        <v>2.5390008210699171</v>
      </c>
      <c r="D31" s="115">
        <v>402</v>
      </c>
      <c r="E31" s="114">
        <v>400</v>
      </c>
      <c r="F31" s="114">
        <v>516</v>
      </c>
      <c r="G31" s="114">
        <v>423</v>
      </c>
      <c r="H31" s="140">
        <v>434</v>
      </c>
      <c r="I31" s="115">
        <v>-32</v>
      </c>
      <c r="J31" s="116">
        <v>-7.3732718894009217</v>
      </c>
    </row>
    <row r="32" spans="1:15" s="110" customFormat="1" ht="24.95" customHeight="1" x14ac:dyDescent="0.2">
      <c r="A32" s="193"/>
      <c r="B32" s="204" t="s">
        <v>169</v>
      </c>
      <c r="C32" s="113" t="s">
        <v>514</v>
      </c>
      <c r="D32" s="115" t="s">
        <v>514</v>
      </c>
      <c r="E32" s="114" t="s">
        <v>514</v>
      </c>
      <c r="F32" s="114" t="s">
        <v>514</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0.41685088107118046</v>
      </c>
      <c r="D34" s="115">
        <v>66</v>
      </c>
      <c r="E34" s="114">
        <v>66</v>
      </c>
      <c r="F34" s="114">
        <v>94</v>
      </c>
      <c r="G34" s="114">
        <v>48</v>
      </c>
      <c r="H34" s="140">
        <v>84</v>
      </c>
      <c r="I34" s="115">
        <v>-18</v>
      </c>
      <c r="J34" s="116">
        <v>-21.428571428571427</v>
      </c>
    </row>
    <row r="35" spans="1:10" s="110" customFormat="1" ht="24.95" customHeight="1" x14ac:dyDescent="0.2">
      <c r="A35" s="292" t="s">
        <v>171</v>
      </c>
      <c r="B35" s="293" t="s">
        <v>172</v>
      </c>
      <c r="C35" s="113">
        <v>42.057727531105918</v>
      </c>
      <c r="D35" s="115">
        <v>6659</v>
      </c>
      <c r="E35" s="114">
        <v>4975</v>
      </c>
      <c r="F35" s="114">
        <v>6632</v>
      </c>
      <c r="G35" s="114">
        <v>4476</v>
      </c>
      <c r="H35" s="140">
        <v>6275</v>
      </c>
      <c r="I35" s="115">
        <v>384</v>
      </c>
      <c r="J35" s="116">
        <v>6.1195219123505975</v>
      </c>
    </row>
    <row r="36" spans="1:10" s="110" customFormat="1" ht="24.95" customHeight="1" x14ac:dyDescent="0.2">
      <c r="A36" s="294" t="s">
        <v>173</v>
      </c>
      <c r="B36" s="295" t="s">
        <v>174</v>
      </c>
      <c r="C36" s="125">
        <v>57.512789742941955</v>
      </c>
      <c r="D36" s="143">
        <v>9106</v>
      </c>
      <c r="E36" s="144">
        <v>8273</v>
      </c>
      <c r="F36" s="144">
        <v>10943</v>
      </c>
      <c r="G36" s="144">
        <v>7680</v>
      </c>
      <c r="H36" s="145">
        <v>8980</v>
      </c>
      <c r="I36" s="143">
        <v>126</v>
      </c>
      <c r="J36" s="146">
        <v>1.4031180400890868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15833</v>
      </c>
      <c r="F11" s="264">
        <v>13314</v>
      </c>
      <c r="G11" s="264">
        <v>17675</v>
      </c>
      <c r="H11" s="264">
        <v>12204</v>
      </c>
      <c r="I11" s="265">
        <v>15339</v>
      </c>
      <c r="J11" s="263">
        <v>494</v>
      </c>
      <c r="K11" s="266">
        <v>3.2205489275702459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26.015284532305945</v>
      </c>
      <c r="E13" s="115">
        <v>4119</v>
      </c>
      <c r="F13" s="114">
        <v>4026</v>
      </c>
      <c r="G13" s="114">
        <v>5496</v>
      </c>
      <c r="H13" s="114">
        <v>3752</v>
      </c>
      <c r="I13" s="140">
        <v>4025</v>
      </c>
      <c r="J13" s="115">
        <v>94</v>
      </c>
      <c r="K13" s="116">
        <v>2.3354037267080745</v>
      </c>
    </row>
    <row r="14" spans="1:17" ht="15.95" customHeight="1" x14ac:dyDescent="0.2">
      <c r="A14" s="306" t="s">
        <v>230</v>
      </c>
      <c r="B14" s="307"/>
      <c r="C14" s="308"/>
      <c r="D14" s="113">
        <v>56.830670119370936</v>
      </c>
      <c r="E14" s="115">
        <v>8998</v>
      </c>
      <c r="F14" s="114">
        <v>7084</v>
      </c>
      <c r="G14" s="114">
        <v>9742</v>
      </c>
      <c r="H14" s="114">
        <v>6673</v>
      </c>
      <c r="I14" s="140">
        <v>9022</v>
      </c>
      <c r="J14" s="115">
        <v>-24</v>
      </c>
      <c r="K14" s="116">
        <v>-0.26601640434493462</v>
      </c>
    </row>
    <row r="15" spans="1:17" ht="15.95" customHeight="1" x14ac:dyDescent="0.2">
      <c r="A15" s="306" t="s">
        <v>231</v>
      </c>
      <c r="B15" s="307"/>
      <c r="C15" s="308"/>
      <c r="D15" s="113">
        <v>10.118107749636835</v>
      </c>
      <c r="E15" s="115">
        <v>1602</v>
      </c>
      <c r="F15" s="114">
        <v>1268</v>
      </c>
      <c r="G15" s="114">
        <v>1211</v>
      </c>
      <c r="H15" s="114">
        <v>1008</v>
      </c>
      <c r="I15" s="140">
        <v>1291</v>
      </c>
      <c r="J15" s="115">
        <v>311</v>
      </c>
      <c r="K15" s="116">
        <v>24.089852827265684</v>
      </c>
    </row>
    <row r="16" spans="1:17" ht="15.95" customHeight="1" x14ac:dyDescent="0.2">
      <c r="A16" s="306" t="s">
        <v>232</v>
      </c>
      <c r="B16" s="307"/>
      <c r="C16" s="308"/>
      <c r="D16" s="113">
        <v>6.998042064043454</v>
      </c>
      <c r="E16" s="115">
        <v>1108</v>
      </c>
      <c r="F16" s="114">
        <v>930</v>
      </c>
      <c r="G16" s="114">
        <v>1213</v>
      </c>
      <c r="H16" s="114">
        <v>759</v>
      </c>
      <c r="I16" s="140">
        <v>996</v>
      </c>
      <c r="J16" s="115">
        <v>112</v>
      </c>
      <c r="K16" s="116">
        <v>11.244979919678714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0.87159729678519549</v>
      </c>
      <c r="E18" s="115">
        <v>138</v>
      </c>
      <c r="F18" s="114">
        <v>73</v>
      </c>
      <c r="G18" s="114">
        <v>116</v>
      </c>
      <c r="H18" s="114">
        <v>68</v>
      </c>
      <c r="I18" s="140">
        <v>151</v>
      </c>
      <c r="J18" s="115">
        <v>-13</v>
      </c>
      <c r="K18" s="116">
        <v>-8.6092715231788084</v>
      </c>
    </row>
    <row r="19" spans="1:11" ht="14.1" customHeight="1" x14ac:dyDescent="0.2">
      <c r="A19" s="306" t="s">
        <v>235</v>
      </c>
      <c r="B19" s="307" t="s">
        <v>236</v>
      </c>
      <c r="C19" s="308"/>
      <c r="D19" s="113">
        <v>0.17052990589275563</v>
      </c>
      <c r="E19" s="115">
        <v>27</v>
      </c>
      <c r="F19" s="114">
        <v>45</v>
      </c>
      <c r="G19" s="114">
        <v>72</v>
      </c>
      <c r="H19" s="114">
        <v>33</v>
      </c>
      <c r="I19" s="140">
        <v>28</v>
      </c>
      <c r="J19" s="115">
        <v>-1</v>
      </c>
      <c r="K19" s="116">
        <v>-3.5714285714285716</v>
      </c>
    </row>
    <row r="20" spans="1:11" ht="14.1" customHeight="1" x14ac:dyDescent="0.2">
      <c r="A20" s="306">
        <v>12</v>
      </c>
      <c r="B20" s="307" t="s">
        <v>237</v>
      </c>
      <c r="C20" s="308"/>
      <c r="D20" s="113">
        <v>0.39158719130929071</v>
      </c>
      <c r="E20" s="115">
        <v>62</v>
      </c>
      <c r="F20" s="114">
        <v>83</v>
      </c>
      <c r="G20" s="114">
        <v>109</v>
      </c>
      <c r="H20" s="114">
        <v>60</v>
      </c>
      <c r="I20" s="140">
        <v>67</v>
      </c>
      <c r="J20" s="115">
        <v>-5</v>
      </c>
      <c r="K20" s="116">
        <v>-7.4626865671641793</v>
      </c>
    </row>
    <row r="21" spans="1:11" ht="14.1" customHeight="1" x14ac:dyDescent="0.2">
      <c r="A21" s="306">
        <v>21</v>
      </c>
      <c r="B21" s="307" t="s">
        <v>238</v>
      </c>
      <c r="C21" s="308"/>
      <c r="D21" s="113">
        <v>0.16421398345228322</v>
      </c>
      <c r="E21" s="115">
        <v>26</v>
      </c>
      <c r="F21" s="114">
        <v>17</v>
      </c>
      <c r="G21" s="114">
        <v>33</v>
      </c>
      <c r="H21" s="114">
        <v>29</v>
      </c>
      <c r="I21" s="140">
        <v>35</v>
      </c>
      <c r="J21" s="115">
        <v>-9</v>
      </c>
      <c r="K21" s="116">
        <v>-25.714285714285715</v>
      </c>
    </row>
    <row r="22" spans="1:11" ht="14.1" customHeight="1" x14ac:dyDescent="0.2">
      <c r="A22" s="306">
        <v>22</v>
      </c>
      <c r="B22" s="307" t="s">
        <v>239</v>
      </c>
      <c r="C22" s="308"/>
      <c r="D22" s="113">
        <v>2.4442619844628308</v>
      </c>
      <c r="E22" s="115">
        <v>387</v>
      </c>
      <c r="F22" s="114">
        <v>356</v>
      </c>
      <c r="G22" s="114">
        <v>624</v>
      </c>
      <c r="H22" s="114">
        <v>334</v>
      </c>
      <c r="I22" s="140">
        <v>367</v>
      </c>
      <c r="J22" s="115">
        <v>20</v>
      </c>
      <c r="K22" s="116">
        <v>5.4495912806539506</v>
      </c>
    </row>
    <row r="23" spans="1:11" ht="14.1" customHeight="1" x14ac:dyDescent="0.2">
      <c r="A23" s="306">
        <v>23</v>
      </c>
      <c r="B23" s="307" t="s">
        <v>240</v>
      </c>
      <c r="C23" s="308"/>
      <c r="D23" s="113">
        <v>1.1873934188088171</v>
      </c>
      <c r="E23" s="115">
        <v>188</v>
      </c>
      <c r="F23" s="114">
        <v>78</v>
      </c>
      <c r="G23" s="114">
        <v>131</v>
      </c>
      <c r="H23" s="114">
        <v>82</v>
      </c>
      <c r="I23" s="140">
        <v>85</v>
      </c>
      <c r="J23" s="115">
        <v>103</v>
      </c>
      <c r="K23" s="116">
        <v>121.17647058823529</v>
      </c>
    </row>
    <row r="24" spans="1:11" ht="14.1" customHeight="1" x14ac:dyDescent="0.2">
      <c r="A24" s="306">
        <v>24</v>
      </c>
      <c r="B24" s="307" t="s">
        <v>241</v>
      </c>
      <c r="C24" s="308"/>
      <c r="D24" s="113">
        <v>14.501357923324701</v>
      </c>
      <c r="E24" s="115">
        <v>2296</v>
      </c>
      <c r="F24" s="114">
        <v>1820</v>
      </c>
      <c r="G24" s="114">
        <v>2391</v>
      </c>
      <c r="H24" s="114">
        <v>1831</v>
      </c>
      <c r="I24" s="140">
        <v>2409</v>
      </c>
      <c r="J24" s="115">
        <v>-113</v>
      </c>
      <c r="K24" s="116">
        <v>-4.6907430469074303</v>
      </c>
    </row>
    <row r="25" spans="1:11" ht="14.1" customHeight="1" x14ac:dyDescent="0.2">
      <c r="A25" s="306">
        <v>25</v>
      </c>
      <c r="B25" s="307" t="s">
        <v>242</v>
      </c>
      <c r="C25" s="308"/>
      <c r="D25" s="113">
        <v>8.3180698541021911</v>
      </c>
      <c r="E25" s="115">
        <v>1317</v>
      </c>
      <c r="F25" s="114">
        <v>1073</v>
      </c>
      <c r="G25" s="114">
        <v>1344</v>
      </c>
      <c r="H25" s="114">
        <v>960</v>
      </c>
      <c r="I25" s="140">
        <v>1354</v>
      </c>
      <c r="J25" s="115">
        <v>-37</v>
      </c>
      <c r="K25" s="116">
        <v>-2.7326440177252587</v>
      </c>
    </row>
    <row r="26" spans="1:11" ht="14.1" customHeight="1" x14ac:dyDescent="0.2">
      <c r="A26" s="306">
        <v>26</v>
      </c>
      <c r="B26" s="307" t="s">
        <v>243</v>
      </c>
      <c r="C26" s="308"/>
      <c r="D26" s="113">
        <v>4.3327227941640878</v>
      </c>
      <c r="E26" s="115">
        <v>686</v>
      </c>
      <c r="F26" s="114">
        <v>410</v>
      </c>
      <c r="G26" s="114">
        <v>584</v>
      </c>
      <c r="H26" s="114">
        <v>392</v>
      </c>
      <c r="I26" s="140">
        <v>632</v>
      </c>
      <c r="J26" s="115">
        <v>54</v>
      </c>
      <c r="K26" s="116">
        <v>8.5443037974683538</v>
      </c>
    </row>
    <row r="27" spans="1:11" ht="14.1" customHeight="1" x14ac:dyDescent="0.2">
      <c r="A27" s="306">
        <v>27</v>
      </c>
      <c r="B27" s="307" t="s">
        <v>244</v>
      </c>
      <c r="C27" s="308"/>
      <c r="D27" s="113">
        <v>3.5116528769026716</v>
      </c>
      <c r="E27" s="115">
        <v>556</v>
      </c>
      <c r="F27" s="114">
        <v>604</v>
      </c>
      <c r="G27" s="114">
        <v>480</v>
      </c>
      <c r="H27" s="114">
        <v>424</v>
      </c>
      <c r="I27" s="140">
        <v>528</v>
      </c>
      <c r="J27" s="115">
        <v>28</v>
      </c>
      <c r="K27" s="116">
        <v>5.3030303030303028</v>
      </c>
    </row>
    <row r="28" spans="1:11" ht="14.1" customHeight="1" x14ac:dyDescent="0.2">
      <c r="A28" s="306">
        <v>28</v>
      </c>
      <c r="B28" s="307" t="s">
        <v>245</v>
      </c>
      <c r="C28" s="308"/>
      <c r="D28" s="113">
        <v>0.45474641571401503</v>
      </c>
      <c r="E28" s="115">
        <v>72</v>
      </c>
      <c r="F28" s="114">
        <v>50</v>
      </c>
      <c r="G28" s="114">
        <v>63</v>
      </c>
      <c r="H28" s="114">
        <v>58</v>
      </c>
      <c r="I28" s="140">
        <v>47</v>
      </c>
      <c r="J28" s="115">
        <v>25</v>
      </c>
      <c r="K28" s="116">
        <v>53.191489361702125</v>
      </c>
    </row>
    <row r="29" spans="1:11" ht="14.1" customHeight="1" x14ac:dyDescent="0.2">
      <c r="A29" s="306">
        <v>29</v>
      </c>
      <c r="B29" s="307" t="s">
        <v>246</v>
      </c>
      <c r="C29" s="308"/>
      <c r="D29" s="113">
        <v>3.341122971009916</v>
      </c>
      <c r="E29" s="115">
        <v>529</v>
      </c>
      <c r="F29" s="114">
        <v>401</v>
      </c>
      <c r="G29" s="114">
        <v>490</v>
      </c>
      <c r="H29" s="114">
        <v>361</v>
      </c>
      <c r="I29" s="140">
        <v>511</v>
      </c>
      <c r="J29" s="115">
        <v>18</v>
      </c>
      <c r="K29" s="116">
        <v>3.5225048923679059</v>
      </c>
    </row>
    <row r="30" spans="1:11" ht="14.1" customHeight="1" x14ac:dyDescent="0.2">
      <c r="A30" s="306" t="s">
        <v>247</v>
      </c>
      <c r="B30" s="307" t="s">
        <v>248</v>
      </c>
      <c r="C30" s="308"/>
      <c r="D30" s="113">
        <v>1.2189730310111793</v>
      </c>
      <c r="E30" s="115">
        <v>193</v>
      </c>
      <c r="F30" s="114">
        <v>121</v>
      </c>
      <c r="G30" s="114">
        <v>154</v>
      </c>
      <c r="H30" s="114">
        <v>83</v>
      </c>
      <c r="I30" s="140">
        <v>223</v>
      </c>
      <c r="J30" s="115">
        <v>-30</v>
      </c>
      <c r="K30" s="116">
        <v>-13.452914798206278</v>
      </c>
    </row>
    <row r="31" spans="1:11" ht="14.1" customHeight="1" x14ac:dyDescent="0.2">
      <c r="A31" s="306" t="s">
        <v>249</v>
      </c>
      <c r="B31" s="307" t="s">
        <v>250</v>
      </c>
      <c r="C31" s="308"/>
      <c r="D31" s="113">
        <v>2.0905703277963745</v>
      </c>
      <c r="E31" s="115">
        <v>331</v>
      </c>
      <c r="F31" s="114">
        <v>276</v>
      </c>
      <c r="G31" s="114">
        <v>331</v>
      </c>
      <c r="H31" s="114">
        <v>275</v>
      </c>
      <c r="I31" s="140">
        <v>285</v>
      </c>
      <c r="J31" s="115">
        <v>46</v>
      </c>
      <c r="K31" s="116">
        <v>16.140350877192983</v>
      </c>
    </row>
    <row r="32" spans="1:11" ht="14.1" customHeight="1" x14ac:dyDescent="0.2">
      <c r="A32" s="306">
        <v>31</v>
      </c>
      <c r="B32" s="307" t="s">
        <v>251</v>
      </c>
      <c r="C32" s="308"/>
      <c r="D32" s="113">
        <v>0.37263942398787342</v>
      </c>
      <c r="E32" s="115">
        <v>59</v>
      </c>
      <c r="F32" s="114">
        <v>63</v>
      </c>
      <c r="G32" s="114">
        <v>54</v>
      </c>
      <c r="H32" s="114">
        <v>40</v>
      </c>
      <c r="I32" s="140">
        <v>65</v>
      </c>
      <c r="J32" s="115">
        <v>-6</v>
      </c>
      <c r="K32" s="116">
        <v>-9.2307692307692299</v>
      </c>
    </row>
    <row r="33" spans="1:11" ht="14.1" customHeight="1" x14ac:dyDescent="0.2">
      <c r="A33" s="306">
        <v>32</v>
      </c>
      <c r="B33" s="307" t="s">
        <v>252</v>
      </c>
      <c r="C33" s="308"/>
      <c r="D33" s="113">
        <v>2.2421524663677128</v>
      </c>
      <c r="E33" s="115">
        <v>355</v>
      </c>
      <c r="F33" s="114">
        <v>383</v>
      </c>
      <c r="G33" s="114">
        <v>434</v>
      </c>
      <c r="H33" s="114">
        <v>319</v>
      </c>
      <c r="I33" s="140">
        <v>291</v>
      </c>
      <c r="J33" s="115">
        <v>64</v>
      </c>
      <c r="K33" s="116">
        <v>21.993127147766323</v>
      </c>
    </row>
    <row r="34" spans="1:11" ht="14.1" customHeight="1" x14ac:dyDescent="0.2">
      <c r="A34" s="306">
        <v>33</v>
      </c>
      <c r="B34" s="307" t="s">
        <v>253</v>
      </c>
      <c r="C34" s="308"/>
      <c r="D34" s="113">
        <v>1.3137118676182657</v>
      </c>
      <c r="E34" s="115">
        <v>208</v>
      </c>
      <c r="F34" s="114">
        <v>161</v>
      </c>
      <c r="G34" s="114">
        <v>281</v>
      </c>
      <c r="H34" s="114">
        <v>196</v>
      </c>
      <c r="I34" s="140">
        <v>247</v>
      </c>
      <c r="J34" s="115">
        <v>-39</v>
      </c>
      <c r="K34" s="116">
        <v>-15.789473684210526</v>
      </c>
    </row>
    <row r="35" spans="1:11" ht="14.1" customHeight="1" x14ac:dyDescent="0.2">
      <c r="A35" s="306">
        <v>34</v>
      </c>
      <c r="B35" s="307" t="s">
        <v>254</v>
      </c>
      <c r="C35" s="308"/>
      <c r="D35" s="113">
        <v>1.3958188593444072</v>
      </c>
      <c r="E35" s="115">
        <v>221</v>
      </c>
      <c r="F35" s="114">
        <v>171</v>
      </c>
      <c r="G35" s="114">
        <v>226</v>
      </c>
      <c r="H35" s="114">
        <v>159</v>
      </c>
      <c r="I35" s="140">
        <v>283</v>
      </c>
      <c r="J35" s="115">
        <v>-62</v>
      </c>
      <c r="K35" s="116">
        <v>-21.908127208480565</v>
      </c>
    </row>
    <row r="36" spans="1:11" ht="14.1" customHeight="1" x14ac:dyDescent="0.2">
      <c r="A36" s="306">
        <v>41</v>
      </c>
      <c r="B36" s="307" t="s">
        <v>255</v>
      </c>
      <c r="C36" s="308"/>
      <c r="D36" s="113">
        <v>0.53053748499968423</v>
      </c>
      <c r="E36" s="115">
        <v>84</v>
      </c>
      <c r="F36" s="114">
        <v>86</v>
      </c>
      <c r="G36" s="114">
        <v>138</v>
      </c>
      <c r="H36" s="114">
        <v>101</v>
      </c>
      <c r="I36" s="140">
        <v>92</v>
      </c>
      <c r="J36" s="115">
        <v>-8</v>
      </c>
      <c r="K36" s="116">
        <v>-8.695652173913043</v>
      </c>
    </row>
    <row r="37" spans="1:11" ht="14.1" customHeight="1" x14ac:dyDescent="0.2">
      <c r="A37" s="306">
        <v>42</v>
      </c>
      <c r="B37" s="307" t="s">
        <v>256</v>
      </c>
      <c r="C37" s="308"/>
      <c r="D37" s="113">
        <v>5.6843301964251879E-2</v>
      </c>
      <c r="E37" s="115">
        <v>9</v>
      </c>
      <c r="F37" s="114">
        <v>9</v>
      </c>
      <c r="G37" s="114" t="s">
        <v>514</v>
      </c>
      <c r="H37" s="114">
        <v>11</v>
      </c>
      <c r="I37" s="140">
        <v>9</v>
      </c>
      <c r="J37" s="115">
        <v>0</v>
      </c>
      <c r="K37" s="116">
        <v>0</v>
      </c>
    </row>
    <row r="38" spans="1:11" ht="14.1" customHeight="1" x14ac:dyDescent="0.2">
      <c r="A38" s="306">
        <v>43</v>
      </c>
      <c r="B38" s="307" t="s">
        <v>257</v>
      </c>
      <c r="C38" s="308"/>
      <c r="D38" s="113">
        <v>1.4589780837491315</v>
      </c>
      <c r="E38" s="115">
        <v>231</v>
      </c>
      <c r="F38" s="114">
        <v>172</v>
      </c>
      <c r="G38" s="114">
        <v>228</v>
      </c>
      <c r="H38" s="114">
        <v>117</v>
      </c>
      <c r="I38" s="140">
        <v>184</v>
      </c>
      <c r="J38" s="115">
        <v>47</v>
      </c>
      <c r="K38" s="116">
        <v>25.543478260869566</v>
      </c>
    </row>
    <row r="39" spans="1:11" ht="14.1" customHeight="1" x14ac:dyDescent="0.2">
      <c r="A39" s="306">
        <v>51</v>
      </c>
      <c r="B39" s="307" t="s">
        <v>258</v>
      </c>
      <c r="C39" s="308"/>
      <c r="D39" s="113">
        <v>6.7580370113055013</v>
      </c>
      <c r="E39" s="115">
        <v>1070</v>
      </c>
      <c r="F39" s="114">
        <v>999</v>
      </c>
      <c r="G39" s="114">
        <v>1532</v>
      </c>
      <c r="H39" s="114">
        <v>968</v>
      </c>
      <c r="I39" s="140">
        <v>1218</v>
      </c>
      <c r="J39" s="115">
        <v>-148</v>
      </c>
      <c r="K39" s="116">
        <v>-12.151067323481117</v>
      </c>
    </row>
    <row r="40" spans="1:11" ht="14.1" customHeight="1" x14ac:dyDescent="0.2">
      <c r="A40" s="306" t="s">
        <v>259</v>
      </c>
      <c r="B40" s="307" t="s">
        <v>260</v>
      </c>
      <c r="C40" s="308"/>
      <c r="D40" s="113">
        <v>6.0759173877344788</v>
      </c>
      <c r="E40" s="115">
        <v>962</v>
      </c>
      <c r="F40" s="114">
        <v>890</v>
      </c>
      <c r="G40" s="114">
        <v>1419</v>
      </c>
      <c r="H40" s="114">
        <v>907</v>
      </c>
      <c r="I40" s="140">
        <v>1144</v>
      </c>
      <c r="J40" s="115">
        <v>-182</v>
      </c>
      <c r="K40" s="116">
        <v>-15.909090909090908</v>
      </c>
    </row>
    <row r="41" spans="1:11" ht="14.1" customHeight="1" x14ac:dyDescent="0.2">
      <c r="A41" s="306"/>
      <c r="B41" s="307" t="s">
        <v>261</v>
      </c>
      <c r="C41" s="308"/>
      <c r="D41" s="113">
        <v>4.5853596917829851</v>
      </c>
      <c r="E41" s="115">
        <v>726</v>
      </c>
      <c r="F41" s="114">
        <v>657</v>
      </c>
      <c r="G41" s="114">
        <v>846</v>
      </c>
      <c r="H41" s="114">
        <v>617</v>
      </c>
      <c r="I41" s="140">
        <v>794</v>
      </c>
      <c r="J41" s="115">
        <v>-68</v>
      </c>
      <c r="K41" s="116">
        <v>-8.5642317380352644</v>
      </c>
    </row>
    <row r="42" spans="1:11" ht="14.1" customHeight="1" x14ac:dyDescent="0.2">
      <c r="A42" s="306">
        <v>52</v>
      </c>
      <c r="B42" s="307" t="s">
        <v>262</v>
      </c>
      <c r="C42" s="308"/>
      <c r="D42" s="113">
        <v>3.9348196804143245</v>
      </c>
      <c r="E42" s="115">
        <v>623</v>
      </c>
      <c r="F42" s="114">
        <v>610</v>
      </c>
      <c r="G42" s="114">
        <v>594</v>
      </c>
      <c r="H42" s="114">
        <v>611</v>
      </c>
      <c r="I42" s="140">
        <v>673</v>
      </c>
      <c r="J42" s="115">
        <v>-50</v>
      </c>
      <c r="K42" s="116">
        <v>-7.4294205052005946</v>
      </c>
    </row>
    <row r="43" spans="1:11" ht="14.1" customHeight="1" x14ac:dyDescent="0.2">
      <c r="A43" s="306" t="s">
        <v>263</v>
      </c>
      <c r="B43" s="307" t="s">
        <v>264</v>
      </c>
      <c r="C43" s="308"/>
      <c r="D43" s="113">
        <v>3.5495484115455063</v>
      </c>
      <c r="E43" s="115">
        <v>562</v>
      </c>
      <c r="F43" s="114">
        <v>546</v>
      </c>
      <c r="G43" s="114">
        <v>533</v>
      </c>
      <c r="H43" s="114">
        <v>549</v>
      </c>
      <c r="I43" s="140">
        <v>618</v>
      </c>
      <c r="J43" s="115">
        <v>-56</v>
      </c>
      <c r="K43" s="116">
        <v>-9.0614886731391593</v>
      </c>
    </row>
    <row r="44" spans="1:11" ht="14.1" customHeight="1" x14ac:dyDescent="0.2">
      <c r="A44" s="306">
        <v>53</v>
      </c>
      <c r="B44" s="307" t="s">
        <v>265</v>
      </c>
      <c r="C44" s="308"/>
      <c r="D44" s="113">
        <v>0.63159224404724312</v>
      </c>
      <c r="E44" s="115">
        <v>100</v>
      </c>
      <c r="F44" s="114">
        <v>119</v>
      </c>
      <c r="G44" s="114">
        <v>112</v>
      </c>
      <c r="H44" s="114">
        <v>97</v>
      </c>
      <c r="I44" s="140">
        <v>123</v>
      </c>
      <c r="J44" s="115">
        <v>-23</v>
      </c>
      <c r="K44" s="116">
        <v>-18.699186991869919</v>
      </c>
    </row>
    <row r="45" spans="1:11" ht="14.1" customHeight="1" x14ac:dyDescent="0.2">
      <c r="A45" s="306" t="s">
        <v>266</v>
      </c>
      <c r="B45" s="307" t="s">
        <v>267</v>
      </c>
      <c r="C45" s="308"/>
      <c r="D45" s="113">
        <v>0.61264447672582578</v>
      </c>
      <c r="E45" s="115">
        <v>97</v>
      </c>
      <c r="F45" s="114">
        <v>116</v>
      </c>
      <c r="G45" s="114">
        <v>111</v>
      </c>
      <c r="H45" s="114">
        <v>92</v>
      </c>
      <c r="I45" s="140">
        <v>121</v>
      </c>
      <c r="J45" s="115">
        <v>-24</v>
      </c>
      <c r="K45" s="116">
        <v>-19.834710743801654</v>
      </c>
    </row>
    <row r="46" spans="1:11" ht="14.1" customHeight="1" x14ac:dyDescent="0.2">
      <c r="A46" s="306">
        <v>54</v>
      </c>
      <c r="B46" s="307" t="s">
        <v>268</v>
      </c>
      <c r="C46" s="308"/>
      <c r="D46" s="113">
        <v>2.9053243226173184</v>
      </c>
      <c r="E46" s="115">
        <v>460</v>
      </c>
      <c r="F46" s="114">
        <v>445</v>
      </c>
      <c r="G46" s="114">
        <v>480</v>
      </c>
      <c r="H46" s="114">
        <v>410</v>
      </c>
      <c r="I46" s="140">
        <v>483</v>
      </c>
      <c r="J46" s="115">
        <v>-23</v>
      </c>
      <c r="K46" s="116">
        <v>-4.7619047619047619</v>
      </c>
    </row>
    <row r="47" spans="1:11" ht="14.1" customHeight="1" x14ac:dyDescent="0.2">
      <c r="A47" s="306">
        <v>61</v>
      </c>
      <c r="B47" s="307" t="s">
        <v>269</v>
      </c>
      <c r="C47" s="308"/>
      <c r="D47" s="113">
        <v>3.6316554032716479</v>
      </c>
      <c r="E47" s="115">
        <v>575</v>
      </c>
      <c r="F47" s="114">
        <v>286</v>
      </c>
      <c r="G47" s="114">
        <v>428</v>
      </c>
      <c r="H47" s="114">
        <v>308</v>
      </c>
      <c r="I47" s="140">
        <v>405</v>
      </c>
      <c r="J47" s="115">
        <v>170</v>
      </c>
      <c r="K47" s="116">
        <v>41.97530864197531</v>
      </c>
    </row>
    <row r="48" spans="1:11" ht="14.1" customHeight="1" x14ac:dyDescent="0.2">
      <c r="A48" s="306">
        <v>62</v>
      </c>
      <c r="B48" s="307" t="s">
        <v>270</v>
      </c>
      <c r="C48" s="308"/>
      <c r="D48" s="113">
        <v>6.8148803132697529</v>
      </c>
      <c r="E48" s="115">
        <v>1079</v>
      </c>
      <c r="F48" s="114">
        <v>1052</v>
      </c>
      <c r="G48" s="114">
        <v>1322</v>
      </c>
      <c r="H48" s="114">
        <v>992</v>
      </c>
      <c r="I48" s="140">
        <v>1109</v>
      </c>
      <c r="J48" s="115">
        <v>-30</v>
      </c>
      <c r="K48" s="116">
        <v>-2.7051397655545535</v>
      </c>
    </row>
    <row r="49" spans="1:11" ht="14.1" customHeight="1" x14ac:dyDescent="0.2">
      <c r="A49" s="306">
        <v>63</v>
      </c>
      <c r="B49" s="307" t="s">
        <v>271</v>
      </c>
      <c r="C49" s="308"/>
      <c r="D49" s="113">
        <v>3.1705930651171603</v>
      </c>
      <c r="E49" s="115">
        <v>502</v>
      </c>
      <c r="F49" s="114">
        <v>538</v>
      </c>
      <c r="G49" s="114">
        <v>554</v>
      </c>
      <c r="H49" s="114">
        <v>420</v>
      </c>
      <c r="I49" s="140">
        <v>419</v>
      </c>
      <c r="J49" s="115">
        <v>83</v>
      </c>
      <c r="K49" s="116">
        <v>19.809069212410503</v>
      </c>
    </row>
    <row r="50" spans="1:11" ht="14.1" customHeight="1" x14ac:dyDescent="0.2">
      <c r="A50" s="306" t="s">
        <v>272</v>
      </c>
      <c r="B50" s="307" t="s">
        <v>273</v>
      </c>
      <c r="C50" s="308"/>
      <c r="D50" s="113">
        <v>0.56211709720204639</v>
      </c>
      <c r="E50" s="115">
        <v>89</v>
      </c>
      <c r="F50" s="114">
        <v>95</v>
      </c>
      <c r="G50" s="114">
        <v>104</v>
      </c>
      <c r="H50" s="114">
        <v>83</v>
      </c>
      <c r="I50" s="140">
        <v>85</v>
      </c>
      <c r="J50" s="115">
        <v>4</v>
      </c>
      <c r="K50" s="116">
        <v>4.7058823529411766</v>
      </c>
    </row>
    <row r="51" spans="1:11" ht="14.1" customHeight="1" x14ac:dyDescent="0.2">
      <c r="A51" s="306" t="s">
        <v>274</v>
      </c>
      <c r="B51" s="307" t="s">
        <v>275</v>
      </c>
      <c r="C51" s="308"/>
      <c r="D51" s="113">
        <v>2.4253142171414135</v>
      </c>
      <c r="E51" s="115">
        <v>384</v>
      </c>
      <c r="F51" s="114">
        <v>394</v>
      </c>
      <c r="G51" s="114">
        <v>386</v>
      </c>
      <c r="H51" s="114">
        <v>306</v>
      </c>
      <c r="I51" s="140">
        <v>295</v>
      </c>
      <c r="J51" s="115">
        <v>89</v>
      </c>
      <c r="K51" s="116">
        <v>30.16949152542373</v>
      </c>
    </row>
    <row r="52" spans="1:11" ht="14.1" customHeight="1" x14ac:dyDescent="0.2">
      <c r="A52" s="306">
        <v>71</v>
      </c>
      <c r="B52" s="307" t="s">
        <v>276</v>
      </c>
      <c r="C52" s="308"/>
      <c r="D52" s="113">
        <v>7.7243731446977835</v>
      </c>
      <c r="E52" s="115">
        <v>1223</v>
      </c>
      <c r="F52" s="114">
        <v>1029</v>
      </c>
      <c r="G52" s="114">
        <v>1385</v>
      </c>
      <c r="H52" s="114">
        <v>886</v>
      </c>
      <c r="I52" s="140">
        <v>1171</v>
      </c>
      <c r="J52" s="115">
        <v>52</v>
      </c>
      <c r="K52" s="116">
        <v>4.4406490179333904</v>
      </c>
    </row>
    <row r="53" spans="1:11" ht="14.1" customHeight="1" x14ac:dyDescent="0.2">
      <c r="A53" s="306" t="s">
        <v>277</v>
      </c>
      <c r="B53" s="307" t="s">
        <v>278</v>
      </c>
      <c r="C53" s="308"/>
      <c r="D53" s="113">
        <v>3.499021032021727</v>
      </c>
      <c r="E53" s="115">
        <v>554</v>
      </c>
      <c r="F53" s="114">
        <v>484</v>
      </c>
      <c r="G53" s="114">
        <v>671</v>
      </c>
      <c r="H53" s="114">
        <v>345</v>
      </c>
      <c r="I53" s="140">
        <v>488</v>
      </c>
      <c r="J53" s="115">
        <v>66</v>
      </c>
      <c r="K53" s="116">
        <v>13.524590163934427</v>
      </c>
    </row>
    <row r="54" spans="1:11" ht="14.1" customHeight="1" x14ac:dyDescent="0.2">
      <c r="A54" s="306" t="s">
        <v>279</v>
      </c>
      <c r="B54" s="307" t="s">
        <v>280</v>
      </c>
      <c r="C54" s="308"/>
      <c r="D54" s="113">
        <v>3.499021032021727</v>
      </c>
      <c r="E54" s="115">
        <v>554</v>
      </c>
      <c r="F54" s="114">
        <v>442</v>
      </c>
      <c r="G54" s="114">
        <v>623</v>
      </c>
      <c r="H54" s="114">
        <v>441</v>
      </c>
      <c r="I54" s="140">
        <v>571</v>
      </c>
      <c r="J54" s="115">
        <v>-17</v>
      </c>
      <c r="K54" s="116">
        <v>-2.9772329246935203</v>
      </c>
    </row>
    <row r="55" spans="1:11" ht="14.1" customHeight="1" x14ac:dyDescent="0.2">
      <c r="A55" s="306">
        <v>72</v>
      </c>
      <c r="B55" s="307" t="s">
        <v>281</v>
      </c>
      <c r="C55" s="308"/>
      <c r="D55" s="113">
        <v>2.0653066380344849</v>
      </c>
      <c r="E55" s="115">
        <v>327</v>
      </c>
      <c r="F55" s="114">
        <v>259</v>
      </c>
      <c r="G55" s="114">
        <v>335</v>
      </c>
      <c r="H55" s="114">
        <v>237</v>
      </c>
      <c r="I55" s="140">
        <v>319</v>
      </c>
      <c r="J55" s="115">
        <v>8</v>
      </c>
      <c r="K55" s="116">
        <v>2.5078369905956115</v>
      </c>
    </row>
    <row r="56" spans="1:11" ht="14.1" customHeight="1" x14ac:dyDescent="0.2">
      <c r="A56" s="306" t="s">
        <v>282</v>
      </c>
      <c r="B56" s="307" t="s">
        <v>283</v>
      </c>
      <c r="C56" s="308"/>
      <c r="D56" s="113">
        <v>0.89054506410661272</v>
      </c>
      <c r="E56" s="115">
        <v>141</v>
      </c>
      <c r="F56" s="114">
        <v>119</v>
      </c>
      <c r="G56" s="114">
        <v>162</v>
      </c>
      <c r="H56" s="114">
        <v>115</v>
      </c>
      <c r="I56" s="140">
        <v>167</v>
      </c>
      <c r="J56" s="115">
        <v>-26</v>
      </c>
      <c r="K56" s="116">
        <v>-15.568862275449101</v>
      </c>
    </row>
    <row r="57" spans="1:11" ht="14.1" customHeight="1" x14ac:dyDescent="0.2">
      <c r="A57" s="306" t="s">
        <v>284</v>
      </c>
      <c r="B57" s="307" t="s">
        <v>285</v>
      </c>
      <c r="C57" s="308"/>
      <c r="D57" s="113">
        <v>0.80212214993999875</v>
      </c>
      <c r="E57" s="115">
        <v>127</v>
      </c>
      <c r="F57" s="114">
        <v>84</v>
      </c>
      <c r="G57" s="114">
        <v>93</v>
      </c>
      <c r="H57" s="114">
        <v>85</v>
      </c>
      <c r="I57" s="140">
        <v>92</v>
      </c>
      <c r="J57" s="115">
        <v>35</v>
      </c>
      <c r="K57" s="116">
        <v>38.043478260869563</v>
      </c>
    </row>
    <row r="58" spans="1:11" ht="14.1" customHeight="1" x14ac:dyDescent="0.2">
      <c r="A58" s="306">
        <v>73</v>
      </c>
      <c r="B58" s="307" t="s">
        <v>286</v>
      </c>
      <c r="C58" s="308"/>
      <c r="D58" s="113">
        <v>1.7684582833322806</v>
      </c>
      <c r="E58" s="115">
        <v>280</v>
      </c>
      <c r="F58" s="114">
        <v>149</v>
      </c>
      <c r="G58" s="114">
        <v>265</v>
      </c>
      <c r="H58" s="114">
        <v>165</v>
      </c>
      <c r="I58" s="140">
        <v>247</v>
      </c>
      <c r="J58" s="115">
        <v>33</v>
      </c>
      <c r="K58" s="116">
        <v>13.360323886639677</v>
      </c>
    </row>
    <row r="59" spans="1:11" ht="14.1" customHeight="1" x14ac:dyDescent="0.2">
      <c r="A59" s="306" t="s">
        <v>287</v>
      </c>
      <c r="B59" s="307" t="s">
        <v>288</v>
      </c>
      <c r="C59" s="308"/>
      <c r="D59" s="113">
        <v>1.4779258510705489</v>
      </c>
      <c r="E59" s="115">
        <v>234</v>
      </c>
      <c r="F59" s="114">
        <v>110</v>
      </c>
      <c r="G59" s="114">
        <v>214</v>
      </c>
      <c r="H59" s="114">
        <v>124</v>
      </c>
      <c r="I59" s="140">
        <v>206</v>
      </c>
      <c r="J59" s="115">
        <v>28</v>
      </c>
      <c r="K59" s="116">
        <v>13.592233009708737</v>
      </c>
    </row>
    <row r="60" spans="1:11" ht="14.1" customHeight="1" x14ac:dyDescent="0.2">
      <c r="A60" s="306">
        <v>81</v>
      </c>
      <c r="B60" s="307" t="s">
        <v>289</v>
      </c>
      <c r="C60" s="308"/>
      <c r="D60" s="113">
        <v>5.0022105728541657</v>
      </c>
      <c r="E60" s="115">
        <v>792</v>
      </c>
      <c r="F60" s="114">
        <v>740</v>
      </c>
      <c r="G60" s="114">
        <v>836</v>
      </c>
      <c r="H60" s="114">
        <v>582</v>
      </c>
      <c r="I60" s="140">
        <v>723</v>
      </c>
      <c r="J60" s="115">
        <v>69</v>
      </c>
      <c r="K60" s="116">
        <v>9.5435684647302903</v>
      </c>
    </row>
    <row r="61" spans="1:11" ht="14.1" customHeight="1" x14ac:dyDescent="0.2">
      <c r="A61" s="306" t="s">
        <v>290</v>
      </c>
      <c r="B61" s="307" t="s">
        <v>291</v>
      </c>
      <c r="C61" s="308"/>
      <c r="D61" s="113">
        <v>1.3768710920229899</v>
      </c>
      <c r="E61" s="115">
        <v>218</v>
      </c>
      <c r="F61" s="114">
        <v>207</v>
      </c>
      <c r="G61" s="114">
        <v>315</v>
      </c>
      <c r="H61" s="114">
        <v>153</v>
      </c>
      <c r="I61" s="140">
        <v>247</v>
      </c>
      <c r="J61" s="115">
        <v>-29</v>
      </c>
      <c r="K61" s="116">
        <v>-11.740890688259109</v>
      </c>
    </row>
    <row r="62" spans="1:11" ht="14.1" customHeight="1" x14ac:dyDescent="0.2">
      <c r="A62" s="306" t="s">
        <v>292</v>
      </c>
      <c r="B62" s="307" t="s">
        <v>293</v>
      </c>
      <c r="C62" s="308"/>
      <c r="D62" s="113">
        <v>1.6800353691656666</v>
      </c>
      <c r="E62" s="115">
        <v>266</v>
      </c>
      <c r="F62" s="114">
        <v>320</v>
      </c>
      <c r="G62" s="114">
        <v>283</v>
      </c>
      <c r="H62" s="114">
        <v>231</v>
      </c>
      <c r="I62" s="140">
        <v>223</v>
      </c>
      <c r="J62" s="115">
        <v>43</v>
      </c>
      <c r="K62" s="116">
        <v>19.282511210762333</v>
      </c>
    </row>
    <row r="63" spans="1:11" ht="14.1" customHeight="1" x14ac:dyDescent="0.2">
      <c r="A63" s="306"/>
      <c r="B63" s="307" t="s">
        <v>294</v>
      </c>
      <c r="C63" s="308"/>
      <c r="D63" s="113">
        <v>1.4779258510705489</v>
      </c>
      <c r="E63" s="115">
        <v>234</v>
      </c>
      <c r="F63" s="114">
        <v>262</v>
      </c>
      <c r="G63" s="114">
        <v>253</v>
      </c>
      <c r="H63" s="114">
        <v>195</v>
      </c>
      <c r="I63" s="140">
        <v>203</v>
      </c>
      <c r="J63" s="115">
        <v>31</v>
      </c>
      <c r="K63" s="116">
        <v>15.270935960591133</v>
      </c>
    </row>
    <row r="64" spans="1:11" ht="14.1" customHeight="1" x14ac:dyDescent="0.2">
      <c r="A64" s="306" t="s">
        <v>295</v>
      </c>
      <c r="B64" s="307" t="s">
        <v>296</v>
      </c>
      <c r="C64" s="308"/>
      <c r="D64" s="113">
        <v>0.80212214993999875</v>
      </c>
      <c r="E64" s="115">
        <v>127</v>
      </c>
      <c r="F64" s="114">
        <v>82</v>
      </c>
      <c r="G64" s="114">
        <v>95</v>
      </c>
      <c r="H64" s="114">
        <v>72</v>
      </c>
      <c r="I64" s="140">
        <v>113</v>
      </c>
      <c r="J64" s="115">
        <v>14</v>
      </c>
      <c r="K64" s="116">
        <v>12.389380530973451</v>
      </c>
    </row>
    <row r="65" spans="1:11" ht="14.1" customHeight="1" x14ac:dyDescent="0.2">
      <c r="A65" s="306" t="s">
        <v>297</v>
      </c>
      <c r="B65" s="307" t="s">
        <v>298</v>
      </c>
      <c r="C65" s="308"/>
      <c r="D65" s="113">
        <v>0.57474894208299121</v>
      </c>
      <c r="E65" s="115">
        <v>91</v>
      </c>
      <c r="F65" s="114">
        <v>51</v>
      </c>
      <c r="G65" s="114">
        <v>62</v>
      </c>
      <c r="H65" s="114">
        <v>59</v>
      </c>
      <c r="I65" s="140">
        <v>58</v>
      </c>
      <c r="J65" s="115">
        <v>33</v>
      </c>
      <c r="K65" s="116">
        <v>56.896551724137929</v>
      </c>
    </row>
    <row r="66" spans="1:11" ht="14.1" customHeight="1" x14ac:dyDescent="0.2">
      <c r="A66" s="306">
        <v>82</v>
      </c>
      <c r="B66" s="307" t="s">
        <v>299</v>
      </c>
      <c r="C66" s="308"/>
      <c r="D66" s="113">
        <v>2.8358491757721214</v>
      </c>
      <c r="E66" s="115">
        <v>449</v>
      </c>
      <c r="F66" s="114">
        <v>413</v>
      </c>
      <c r="G66" s="114">
        <v>487</v>
      </c>
      <c r="H66" s="114">
        <v>342</v>
      </c>
      <c r="I66" s="140">
        <v>367</v>
      </c>
      <c r="J66" s="115">
        <v>82</v>
      </c>
      <c r="K66" s="116">
        <v>22.343324250681199</v>
      </c>
    </row>
    <row r="67" spans="1:11" ht="14.1" customHeight="1" x14ac:dyDescent="0.2">
      <c r="A67" s="306" t="s">
        <v>300</v>
      </c>
      <c r="B67" s="307" t="s">
        <v>301</v>
      </c>
      <c r="C67" s="308"/>
      <c r="D67" s="113">
        <v>1.8442493526179498</v>
      </c>
      <c r="E67" s="115">
        <v>292</v>
      </c>
      <c r="F67" s="114">
        <v>283</v>
      </c>
      <c r="G67" s="114">
        <v>294</v>
      </c>
      <c r="H67" s="114">
        <v>210</v>
      </c>
      <c r="I67" s="140">
        <v>208</v>
      </c>
      <c r="J67" s="115">
        <v>84</v>
      </c>
      <c r="K67" s="116">
        <v>40.384615384615387</v>
      </c>
    </row>
    <row r="68" spans="1:11" ht="14.1" customHeight="1" x14ac:dyDescent="0.2">
      <c r="A68" s="306" t="s">
        <v>302</v>
      </c>
      <c r="B68" s="307" t="s">
        <v>303</v>
      </c>
      <c r="C68" s="308"/>
      <c r="D68" s="113">
        <v>0.4926419503568496</v>
      </c>
      <c r="E68" s="115">
        <v>78</v>
      </c>
      <c r="F68" s="114">
        <v>85</v>
      </c>
      <c r="G68" s="114">
        <v>105</v>
      </c>
      <c r="H68" s="114">
        <v>80</v>
      </c>
      <c r="I68" s="140">
        <v>92</v>
      </c>
      <c r="J68" s="115">
        <v>-14</v>
      </c>
      <c r="K68" s="116">
        <v>-15.217391304347826</v>
      </c>
    </row>
    <row r="69" spans="1:11" ht="14.1" customHeight="1" x14ac:dyDescent="0.2">
      <c r="A69" s="306">
        <v>83</v>
      </c>
      <c r="B69" s="307" t="s">
        <v>304</v>
      </c>
      <c r="C69" s="308"/>
      <c r="D69" s="113">
        <v>3.353754815890861</v>
      </c>
      <c r="E69" s="115">
        <v>531</v>
      </c>
      <c r="F69" s="114">
        <v>418</v>
      </c>
      <c r="G69" s="114">
        <v>949</v>
      </c>
      <c r="H69" s="114">
        <v>374</v>
      </c>
      <c r="I69" s="140">
        <v>457</v>
      </c>
      <c r="J69" s="115">
        <v>74</v>
      </c>
      <c r="K69" s="116">
        <v>16.192560175054705</v>
      </c>
    </row>
    <row r="70" spans="1:11" ht="14.1" customHeight="1" x14ac:dyDescent="0.2">
      <c r="A70" s="306" t="s">
        <v>305</v>
      </c>
      <c r="B70" s="307" t="s">
        <v>306</v>
      </c>
      <c r="C70" s="308"/>
      <c r="D70" s="113">
        <v>2.7663740289269247</v>
      </c>
      <c r="E70" s="115">
        <v>438</v>
      </c>
      <c r="F70" s="114">
        <v>357</v>
      </c>
      <c r="G70" s="114">
        <v>842</v>
      </c>
      <c r="H70" s="114">
        <v>289</v>
      </c>
      <c r="I70" s="140">
        <v>383</v>
      </c>
      <c r="J70" s="115">
        <v>55</v>
      </c>
      <c r="K70" s="116">
        <v>14.360313315926893</v>
      </c>
    </row>
    <row r="71" spans="1:11" ht="14.1" customHeight="1" x14ac:dyDescent="0.2">
      <c r="A71" s="306"/>
      <c r="B71" s="307" t="s">
        <v>307</v>
      </c>
      <c r="C71" s="308"/>
      <c r="D71" s="113">
        <v>1.6042442998799975</v>
      </c>
      <c r="E71" s="115">
        <v>254</v>
      </c>
      <c r="F71" s="114">
        <v>186</v>
      </c>
      <c r="G71" s="114">
        <v>566</v>
      </c>
      <c r="H71" s="114">
        <v>178</v>
      </c>
      <c r="I71" s="140">
        <v>227</v>
      </c>
      <c r="J71" s="115">
        <v>27</v>
      </c>
      <c r="K71" s="116">
        <v>11.894273127753303</v>
      </c>
    </row>
    <row r="72" spans="1:11" ht="14.1" customHeight="1" x14ac:dyDescent="0.2">
      <c r="A72" s="306">
        <v>84</v>
      </c>
      <c r="B72" s="307" t="s">
        <v>308</v>
      </c>
      <c r="C72" s="308"/>
      <c r="D72" s="113">
        <v>0.86528137434472308</v>
      </c>
      <c r="E72" s="115">
        <v>137</v>
      </c>
      <c r="F72" s="114">
        <v>85</v>
      </c>
      <c r="G72" s="114">
        <v>426</v>
      </c>
      <c r="H72" s="114">
        <v>92</v>
      </c>
      <c r="I72" s="140">
        <v>106</v>
      </c>
      <c r="J72" s="115">
        <v>31</v>
      </c>
      <c r="K72" s="116">
        <v>29.245283018867923</v>
      </c>
    </row>
    <row r="73" spans="1:11" ht="14.1" customHeight="1" x14ac:dyDescent="0.2">
      <c r="A73" s="306" t="s">
        <v>309</v>
      </c>
      <c r="B73" s="307" t="s">
        <v>310</v>
      </c>
      <c r="C73" s="308"/>
      <c r="D73" s="113">
        <v>0.30316427714267669</v>
      </c>
      <c r="E73" s="115">
        <v>48</v>
      </c>
      <c r="F73" s="114">
        <v>19</v>
      </c>
      <c r="G73" s="114">
        <v>213</v>
      </c>
      <c r="H73" s="114">
        <v>7</v>
      </c>
      <c r="I73" s="140">
        <v>27</v>
      </c>
      <c r="J73" s="115">
        <v>21</v>
      </c>
      <c r="K73" s="116">
        <v>77.777777777777771</v>
      </c>
    </row>
    <row r="74" spans="1:11" ht="14.1" customHeight="1" x14ac:dyDescent="0.2">
      <c r="A74" s="306" t="s">
        <v>311</v>
      </c>
      <c r="B74" s="307" t="s">
        <v>312</v>
      </c>
      <c r="C74" s="308"/>
      <c r="D74" s="113">
        <v>9.4738836607086471E-2</v>
      </c>
      <c r="E74" s="115">
        <v>15</v>
      </c>
      <c r="F74" s="114">
        <v>14</v>
      </c>
      <c r="G74" s="114">
        <v>112</v>
      </c>
      <c r="H74" s="114">
        <v>10</v>
      </c>
      <c r="I74" s="140">
        <v>13</v>
      </c>
      <c r="J74" s="115">
        <v>2</v>
      </c>
      <c r="K74" s="116">
        <v>15.384615384615385</v>
      </c>
    </row>
    <row r="75" spans="1:11" ht="14.1" customHeight="1" x14ac:dyDescent="0.2">
      <c r="A75" s="306" t="s">
        <v>313</v>
      </c>
      <c r="B75" s="307" t="s">
        <v>314</v>
      </c>
      <c r="C75" s="308"/>
      <c r="D75" s="113">
        <v>0.12631844880944862</v>
      </c>
      <c r="E75" s="115">
        <v>20</v>
      </c>
      <c r="F75" s="114">
        <v>15</v>
      </c>
      <c r="G75" s="114">
        <v>16</v>
      </c>
      <c r="H75" s="114">
        <v>11</v>
      </c>
      <c r="I75" s="140">
        <v>18</v>
      </c>
      <c r="J75" s="115">
        <v>2</v>
      </c>
      <c r="K75" s="116">
        <v>11.111111111111111</v>
      </c>
    </row>
    <row r="76" spans="1:11" ht="14.1" customHeight="1" x14ac:dyDescent="0.2">
      <c r="A76" s="306">
        <v>91</v>
      </c>
      <c r="B76" s="307" t="s">
        <v>315</v>
      </c>
      <c r="C76" s="308"/>
      <c r="D76" s="113">
        <v>0.15158213857133834</v>
      </c>
      <c r="E76" s="115">
        <v>24</v>
      </c>
      <c r="F76" s="114">
        <v>15</v>
      </c>
      <c r="G76" s="114">
        <v>23</v>
      </c>
      <c r="H76" s="114">
        <v>9</v>
      </c>
      <c r="I76" s="140">
        <v>19</v>
      </c>
      <c r="J76" s="115">
        <v>5</v>
      </c>
      <c r="K76" s="116">
        <v>26.315789473684209</v>
      </c>
    </row>
    <row r="77" spans="1:11" ht="14.1" customHeight="1" x14ac:dyDescent="0.2">
      <c r="A77" s="306">
        <v>92</v>
      </c>
      <c r="B77" s="307" t="s">
        <v>316</v>
      </c>
      <c r="C77" s="308"/>
      <c r="D77" s="113">
        <v>1.1242341944040928</v>
      </c>
      <c r="E77" s="115">
        <v>178</v>
      </c>
      <c r="F77" s="114">
        <v>106</v>
      </c>
      <c r="G77" s="114">
        <v>145</v>
      </c>
      <c r="H77" s="114">
        <v>102</v>
      </c>
      <c r="I77" s="140">
        <v>105</v>
      </c>
      <c r="J77" s="115">
        <v>73</v>
      </c>
      <c r="K77" s="116">
        <v>69.523809523809518</v>
      </c>
    </row>
    <row r="78" spans="1:11" ht="14.1" customHeight="1" x14ac:dyDescent="0.2">
      <c r="A78" s="306">
        <v>93</v>
      </c>
      <c r="B78" s="307" t="s">
        <v>317</v>
      </c>
      <c r="C78" s="308"/>
      <c r="D78" s="113">
        <v>0.1010547590475589</v>
      </c>
      <c r="E78" s="115">
        <v>16</v>
      </c>
      <c r="F78" s="114">
        <v>17</v>
      </c>
      <c r="G78" s="114">
        <v>22</v>
      </c>
      <c r="H78" s="114">
        <v>12</v>
      </c>
      <c r="I78" s="140">
        <v>15</v>
      </c>
      <c r="J78" s="115">
        <v>1</v>
      </c>
      <c r="K78" s="116">
        <v>6.666666666666667</v>
      </c>
    </row>
    <row r="79" spans="1:11" ht="14.1" customHeight="1" x14ac:dyDescent="0.2">
      <c r="A79" s="306">
        <v>94</v>
      </c>
      <c r="B79" s="307" t="s">
        <v>318</v>
      </c>
      <c r="C79" s="308"/>
      <c r="D79" s="113">
        <v>0.23368913029747995</v>
      </c>
      <c r="E79" s="115">
        <v>37</v>
      </c>
      <c r="F79" s="114">
        <v>18</v>
      </c>
      <c r="G79" s="114">
        <v>29</v>
      </c>
      <c r="H79" s="114">
        <v>43</v>
      </c>
      <c r="I79" s="140">
        <v>17</v>
      </c>
      <c r="J79" s="115">
        <v>20</v>
      </c>
      <c r="K79" s="116">
        <v>117.64705882352941</v>
      </c>
    </row>
    <row r="80" spans="1:11" ht="14.1" customHeight="1" x14ac:dyDescent="0.2">
      <c r="A80" s="306" t="s">
        <v>319</v>
      </c>
      <c r="B80" s="307" t="s">
        <v>320</v>
      </c>
      <c r="C80" s="308"/>
      <c r="D80" s="113">
        <v>0</v>
      </c>
      <c r="E80" s="115">
        <v>0</v>
      </c>
      <c r="F80" s="114">
        <v>0</v>
      </c>
      <c r="G80" s="114" t="s">
        <v>514</v>
      </c>
      <c r="H80" s="114">
        <v>0</v>
      </c>
      <c r="I80" s="140" t="s">
        <v>514</v>
      </c>
      <c r="J80" s="115" t="s">
        <v>514</v>
      </c>
      <c r="K80" s="116" t="s">
        <v>514</v>
      </c>
    </row>
    <row r="81" spans="1:11" ht="14.1" customHeight="1" x14ac:dyDescent="0.2">
      <c r="A81" s="310" t="s">
        <v>321</v>
      </c>
      <c r="B81" s="311" t="s">
        <v>334</v>
      </c>
      <c r="C81" s="312"/>
      <c r="D81" s="125">
        <v>3.7895534642834586E-2</v>
      </c>
      <c r="E81" s="143">
        <v>6</v>
      </c>
      <c r="F81" s="144">
        <v>6</v>
      </c>
      <c r="G81" s="144">
        <v>13</v>
      </c>
      <c r="H81" s="144">
        <v>12</v>
      </c>
      <c r="I81" s="145" t="s">
        <v>514</v>
      </c>
      <c r="J81" s="143" t="s">
        <v>514</v>
      </c>
      <c r="K81" s="146" t="s">
        <v>514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174719</v>
      </c>
      <c r="C10" s="114">
        <v>97407</v>
      </c>
      <c r="D10" s="114">
        <v>77312</v>
      </c>
      <c r="E10" s="114">
        <v>144160</v>
      </c>
      <c r="F10" s="114">
        <v>29478</v>
      </c>
      <c r="G10" s="114">
        <v>23677</v>
      </c>
      <c r="H10" s="114">
        <v>46523</v>
      </c>
      <c r="I10" s="115">
        <v>50564</v>
      </c>
      <c r="J10" s="114">
        <v>31895</v>
      </c>
      <c r="K10" s="114">
        <v>18669</v>
      </c>
      <c r="L10" s="423">
        <v>12388</v>
      </c>
      <c r="M10" s="424">
        <v>12725</v>
      </c>
    </row>
    <row r="11" spans="1:13" ht="11.1" customHeight="1" x14ac:dyDescent="0.2">
      <c r="A11" s="422" t="s">
        <v>388</v>
      </c>
      <c r="B11" s="115">
        <v>177257</v>
      </c>
      <c r="C11" s="114">
        <v>99159</v>
      </c>
      <c r="D11" s="114">
        <v>78098</v>
      </c>
      <c r="E11" s="114">
        <v>146359</v>
      </c>
      <c r="F11" s="114">
        <v>29829</v>
      </c>
      <c r="G11" s="114">
        <v>23570</v>
      </c>
      <c r="H11" s="114">
        <v>47711</v>
      </c>
      <c r="I11" s="115">
        <v>51801</v>
      </c>
      <c r="J11" s="114">
        <v>32444</v>
      </c>
      <c r="K11" s="114">
        <v>19357</v>
      </c>
      <c r="L11" s="423">
        <v>11029</v>
      </c>
      <c r="M11" s="424">
        <v>8933</v>
      </c>
    </row>
    <row r="12" spans="1:13" ht="11.1" customHeight="1" x14ac:dyDescent="0.2">
      <c r="A12" s="422" t="s">
        <v>389</v>
      </c>
      <c r="B12" s="115">
        <v>180945</v>
      </c>
      <c r="C12" s="114">
        <v>101197</v>
      </c>
      <c r="D12" s="114">
        <v>79748</v>
      </c>
      <c r="E12" s="114">
        <v>149607</v>
      </c>
      <c r="F12" s="114">
        <v>30253</v>
      </c>
      <c r="G12" s="114">
        <v>25640</v>
      </c>
      <c r="H12" s="114">
        <v>48637</v>
      </c>
      <c r="I12" s="115">
        <v>52098</v>
      </c>
      <c r="J12" s="114">
        <v>32079</v>
      </c>
      <c r="K12" s="114">
        <v>20019</v>
      </c>
      <c r="L12" s="423">
        <v>16954</v>
      </c>
      <c r="M12" s="424">
        <v>13969</v>
      </c>
    </row>
    <row r="13" spans="1:13" s="110" customFormat="1" ht="11.1" customHeight="1" x14ac:dyDescent="0.2">
      <c r="A13" s="422" t="s">
        <v>390</v>
      </c>
      <c r="B13" s="115">
        <v>180219</v>
      </c>
      <c r="C13" s="114">
        <v>100560</v>
      </c>
      <c r="D13" s="114">
        <v>79659</v>
      </c>
      <c r="E13" s="114">
        <v>148624</v>
      </c>
      <c r="F13" s="114">
        <v>30515</v>
      </c>
      <c r="G13" s="114">
        <v>24633</v>
      </c>
      <c r="H13" s="114">
        <v>49104</v>
      </c>
      <c r="I13" s="115">
        <v>52917</v>
      </c>
      <c r="J13" s="114">
        <v>32653</v>
      </c>
      <c r="K13" s="114">
        <v>20264</v>
      </c>
      <c r="L13" s="423">
        <v>10289</v>
      </c>
      <c r="M13" s="424">
        <v>11283</v>
      </c>
    </row>
    <row r="14" spans="1:13" ht="15" customHeight="1" x14ac:dyDescent="0.2">
      <c r="A14" s="422" t="s">
        <v>391</v>
      </c>
      <c r="B14" s="115">
        <v>181209</v>
      </c>
      <c r="C14" s="114">
        <v>101171</v>
      </c>
      <c r="D14" s="114">
        <v>80038</v>
      </c>
      <c r="E14" s="114">
        <v>144677</v>
      </c>
      <c r="F14" s="114">
        <v>35607</v>
      </c>
      <c r="G14" s="114">
        <v>24049</v>
      </c>
      <c r="H14" s="114">
        <v>50080</v>
      </c>
      <c r="I14" s="115">
        <v>52625</v>
      </c>
      <c r="J14" s="114">
        <v>32297</v>
      </c>
      <c r="K14" s="114">
        <v>20328</v>
      </c>
      <c r="L14" s="423">
        <v>14220</v>
      </c>
      <c r="M14" s="424">
        <v>13464</v>
      </c>
    </row>
    <row r="15" spans="1:13" ht="11.1" customHeight="1" x14ac:dyDescent="0.2">
      <c r="A15" s="422" t="s">
        <v>388</v>
      </c>
      <c r="B15" s="115">
        <v>182713</v>
      </c>
      <c r="C15" s="114">
        <v>102206</v>
      </c>
      <c r="D15" s="114">
        <v>80507</v>
      </c>
      <c r="E15" s="114">
        <v>145178</v>
      </c>
      <c r="F15" s="114">
        <v>36644</v>
      </c>
      <c r="G15" s="114">
        <v>23865</v>
      </c>
      <c r="H15" s="114">
        <v>51144</v>
      </c>
      <c r="I15" s="115">
        <v>53487</v>
      </c>
      <c r="J15" s="114">
        <v>32692</v>
      </c>
      <c r="K15" s="114">
        <v>20795</v>
      </c>
      <c r="L15" s="423">
        <v>11361</v>
      </c>
      <c r="M15" s="424">
        <v>10101</v>
      </c>
    </row>
    <row r="16" spans="1:13" ht="11.1" customHeight="1" x14ac:dyDescent="0.2">
      <c r="A16" s="422" t="s">
        <v>389</v>
      </c>
      <c r="B16" s="115">
        <v>185789</v>
      </c>
      <c r="C16" s="114">
        <v>104002</v>
      </c>
      <c r="D16" s="114">
        <v>81787</v>
      </c>
      <c r="E16" s="114">
        <v>148157</v>
      </c>
      <c r="F16" s="114">
        <v>37044</v>
      </c>
      <c r="G16" s="114">
        <v>25695</v>
      </c>
      <c r="H16" s="114">
        <v>51981</v>
      </c>
      <c r="I16" s="115">
        <v>53503</v>
      </c>
      <c r="J16" s="114">
        <v>32083</v>
      </c>
      <c r="K16" s="114">
        <v>21420</v>
      </c>
      <c r="L16" s="423">
        <v>18611</v>
      </c>
      <c r="M16" s="424">
        <v>15659</v>
      </c>
    </row>
    <row r="17" spans="1:13" s="110" customFormat="1" ht="11.1" customHeight="1" x14ac:dyDescent="0.2">
      <c r="A17" s="422" t="s">
        <v>390</v>
      </c>
      <c r="B17" s="115">
        <v>185456</v>
      </c>
      <c r="C17" s="114">
        <v>103472</v>
      </c>
      <c r="D17" s="114">
        <v>81984</v>
      </c>
      <c r="E17" s="114">
        <v>148045</v>
      </c>
      <c r="F17" s="114">
        <v>37255</v>
      </c>
      <c r="G17" s="114">
        <v>24938</v>
      </c>
      <c r="H17" s="114">
        <v>52562</v>
      </c>
      <c r="I17" s="115">
        <v>53850</v>
      </c>
      <c r="J17" s="114">
        <v>32419</v>
      </c>
      <c r="K17" s="114">
        <v>21431</v>
      </c>
      <c r="L17" s="423">
        <v>10361</v>
      </c>
      <c r="M17" s="424">
        <v>11288</v>
      </c>
    </row>
    <row r="18" spans="1:13" ht="15" customHeight="1" x14ac:dyDescent="0.2">
      <c r="A18" s="422" t="s">
        <v>392</v>
      </c>
      <c r="B18" s="115">
        <v>185748</v>
      </c>
      <c r="C18" s="114">
        <v>103635</v>
      </c>
      <c r="D18" s="114">
        <v>82113</v>
      </c>
      <c r="E18" s="114">
        <v>146899</v>
      </c>
      <c r="F18" s="114">
        <v>38446</v>
      </c>
      <c r="G18" s="114">
        <v>24813</v>
      </c>
      <c r="H18" s="114">
        <v>53195</v>
      </c>
      <c r="I18" s="115">
        <v>52637</v>
      </c>
      <c r="J18" s="114">
        <v>31544</v>
      </c>
      <c r="K18" s="114">
        <v>21093</v>
      </c>
      <c r="L18" s="423">
        <v>13818</v>
      </c>
      <c r="M18" s="424">
        <v>13659</v>
      </c>
    </row>
    <row r="19" spans="1:13" ht="11.1" customHeight="1" x14ac:dyDescent="0.2">
      <c r="A19" s="422" t="s">
        <v>388</v>
      </c>
      <c r="B19" s="115">
        <v>186126</v>
      </c>
      <c r="C19" s="114">
        <v>103823</v>
      </c>
      <c r="D19" s="114">
        <v>82303</v>
      </c>
      <c r="E19" s="114">
        <v>146865</v>
      </c>
      <c r="F19" s="114">
        <v>38939</v>
      </c>
      <c r="G19" s="114">
        <v>24161</v>
      </c>
      <c r="H19" s="114">
        <v>54053</v>
      </c>
      <c r="I19" s="115">
        <v>53814</v>
      </c>
      <c r="J19" s="114">
        <v>32167</v>
      </c>
      <c r="K19" s="114">
        <v>21647</v>
      </c>
      <c r="L19" s="423">
        <v>10749</v>
      </c>
      <c r="M19" s="424">
        <v>10467</v>
      </c>
    </row>
    <row r="20" spans="1:13" ht="11.1" customHeight="1" x14ac:dyDescent="0.2">
      <c r="A20" s="422" t="s">
        <v>389</v>
      </c>
      <c r="B20" s="115">
        <v>188679</v>
      </c>
      <c r="C20" s="114">
        <v>105296</v>
      </c>
      <c r="D20" s="114">
        <v>83383</v>
      </c>
      <c r="E20" s="114">
        <v>149194</v>
      </c>
      <c r="F20" s="114">
        <v>39125</v>
      </c>
      <c r="G20" s="114">
        <v>25974</v>
      </c>
      <c r="H20" s="114">
        <v>54844</v>
      </c>
      <c r="I20" s="115">
        <v>53770</v>
      </c>
      <c r="J20" s="114">
        <v>31404</v>
      </c>
      <c r="K20" s="114">
        <v>22366</v>
      </c>
      <c r="L20" s="423">
        <v>16884</v>
      </c>
      <c r="M20" s="424">
        <v>14851</v>
      </c>
    </row>
    <row r="21" spans="1:13" s="110" customFormat="1" ht="11.1" customHeight="1" x14ac:dyDescent="0.2">
      <c r="A21" s="422" t="s">
        <v>390</v>
      </c>
      <c r="B21" s="115">
        <v>187918</v>
      </c>
      <c r="C21" s="114">
        <v>104447</v>
      </c>
      <c r="D21" s="114">
        <v>83471</v>
      </c>
      <c r="E21" s="114">
        <v>148941</v>
      </c>
      <c r="F21" s="114">
        <v>38946</v>
      </c>
      <c r="G21" s="114">
        <v>25258</v>
      </c>
      <c r="H21" s="114">
        <v>55378</v>
      </c>
      <c r="I21" s="115">
        <v>54442</v>
      </c>
      <c r="J21" s="114">
        <v>32056</v>
      </c>
      <c r="K21" s="114">
        <v>22386</v>
      </c>
      <c r="L21" s="423">
        <v>9556</v>
      </c>
      <c r="M21" s="424">
        <v>10984</v>
      </c>
    </row>
    <row r="22" spans="1:13" ht="15" customHeight="1" x14ac:dyDescent="0.2">
      <c r="A22" s="422" t="s">
        <v>393</v>
      </c>
      <c r="B22" s="115">
        <v>187122</v>
      </c>
      <c r="C22" s="114">
        <v>103820</v>
      </c>
      <c r="D22" s="114">
        <v>83302</v>
      </c>
      <c r="E22" s="114">
        <v>148210</v>
      </c>
      <c r="F22" s="114">
        <v>38756</v>
      </c>
      <c r="G22" s="114">
        <v>24301</v>
      </c>
      <c r="H22" s="114">
        <v>55910</v>
      </c>
      <c r="I22" s="115">
        <v>53820</v>
      </c>
      <c r="J22" s="114">
        <v>31781</v>
      </c>
      <c r="K22" s="114">
        <v>22039</v>
      </c>
      <c r="L22" s="423">
        <v>11743</v>
      </c>
      <c r="M22" s="424">
        <v>12700</v>
      </c>
    </row>
    <row r="23" spans="1:13" ht="11.1" customHeight="1" x14ac:dyDescent="0.2">
      <c r="A23" s="422" t="s">
        <v>388</v>
      </c>
      <c r="B23" s="115">
        <v>188043</v>
      </c>
      <c r="C23" s="114">
        <v>104496</v>
      </c>
      <c r="D23" s="114">
        <v>83547</v>
      </c>
      <c r="E23" s="114">
        <v>148675</v>
      </c>
      <c r="F23" s="114">
        <v>39192</v>
      </c>
      <c r="G23" s="114">
        <v>23773</v>
      </c>
      <c r="H23" s="114">
        <v>56976</v>
      </c>
      <c r="I23" s="115">
        <v>54669</v>
      </c>
      <c r="J23" s="114">
        <v>32321</v>
      </c>
      <c r="K23" s="114">
        <v>22348</v>
      </c>
      <c r="L23" s="423">
        <v>10328</v>
      </c>
      <c r="M23" s="424">
        <v>9680</v>
      </c>
    </row>
    <row r="24" spans="1:13" ht="11.1" customHeight="1" x14ac:dyDescent="0.2">
      <c r="A24" s="422" t="s">
        <v>389</v>
      </c>
      <c r="B24" s="115">
        <v>191231</v>
      </c>
      <c r="C24" s="114">
        <v>106373</v>
      </c>
      <c r="D24" s="114">
        <v>84858</v>
      </c>
      <c r="E24" s="114">
        <v>150830</v>
      </c>
      <c r="F24" s="114">
        <v>39333</v>
      </c>
      <c r="G24" s="114">
        <v>25709</v>
      </c>
      <c r="H24" s="114">
        <v>57822</v>
      </c>
      <c r="I24" s="115">
        <v>55175</v>
      </c>
      <c r="J24" s="114">
        <v>32204</v>
      </c>
      <c r="K24" s="114">
        <v>22971</v>
      </c>
      <c r="L24" s="423">
        <v>17532</v>
      </c>
      <c r="M24" s="424">
        <v>15007</v>
      </c>
    </row>
    <row r="25" spans="1:13" s="110" customFormat="1" ht="11.1" customHeight="1" x14ac:dyDescent="0.2">
      <c r="A25" s="422" t="s">
        <v>390</v>
      </c>
      <c r="B25" s="115">
        <v>190697</v>
      </c>
      <c r="C25" s="114">
        <v>105817</v>
      </c>
      <c r="D25" s="114">
        <v>84880</v>
      </c>
      <c r="E25" s="114">
        <v>150151</v>
      </c>
      <c r="F25" s="114">
        <v>39478</v>
      </c>
      <c r="G25" s="114">
        <v>25148</v>
      </c>
      <c r="H25" s="114">
        <v>58287</v>
      </c>
      <c r="I25" s="115">
        <v>56200</v>
      </c>
      <c r="J25" s="114">
        <v>33383</v>
      </c>
      <c r="K25" s="114">
        <v>22817</v>
      </c>
      <c r="L25" s="423">
        <v>10044</v>
      </c>
      <c r="M25" s="424">
        <v>10651</v>
      </c>
    </row>
    <row r="26" spans="1:13" ht="15" customHeight="1" x14ac:dyDescent="0.2">
      <c r="A26" s="422" t="s">
        <v>394</v>
      </c>
      <c r="B26" s="115">
        <v>191897</v>
      </c>
      <c r="C26" s="114">
        <v>106433</v>
      </c>
      <c r="D26" s="114">
        <v>85464</v>
      </c>
      <c r="E26" s="114">
        <v>150961</v>
      </c>
      <c r="F26" s="114">
        <v>39861</v>
      </c>
      <c r="G26" s="114">
        <v>24365</v>
      </c>
      <c r="H26" s="114">
        <v>59495</v>
      </c>
      <c r="I26" s="115">
        <v>55815</v>
      </c>
      <c r="J26" s="114">
        <v>33181</v>
      </c>
      <c r="K26" s="114">
        <v>22634</v>
      </c>
      <c r="L26" s="423">
        <v>12811</v>
      </c>
      <c r="M26" s="424">
        <v>12316</v>
      </c>
    </row>
    <row r="27" spans="1:13" ht="11.1" customHeight="1" x14ac:dyDescent="0.2">
      <c r="A27" s="422" t="s">
        <v>388</v>
      </c>
      <c r="B27" s="115">
        <v>193190</v>
      </c>
      <c r="C27" s="114">
        <v>107243</v>
      </c>
      <c r="D27" s="114">
        <v>85947</v>
      </c>
      <c r="E27" s="114">
        <v>151671</v>
      </c>
      <c r="F27" s="114">
        <v>40458</v>
      </c>
      <c r="G27" s="114">
        <v>23922</v>
      </c>
      <c r="H27" s="114">
        <v>60602</v>
      </c>
      <c r="I27" s="115">
        <v>57329</v>
      </c>
      <c r="J27" s="114">
        <v>34151</v>
      </c>
      <c r="K27" s="114">
        <v>23178</v>
      </c>
      <c r="L27" s="423">
        <v>11529</v>
      </c>
      <c r="M27" s="424">
        <v>10375</v>
      </c>
    </row>
    <row r="28" spans="1:13" ht="11.1" customHeight="1" x14ac:dyDescent="0.2">
      <c r="A28" s="422" t="s">
        <v>389</v>
      </c>
      <c r="B28" s="115">
        <v>196143</v>
      </c>
      <c r="C28" s="114">
        <v>108927</v>
      </c>
      <c r="D28" s="114">
        <v>87216</v>
      </c>
      <c r="E28" s="114">
        <v>155017</v>
      </c>
      <c r="F28" s="114">
        <v>40881</v>
      </c>
      <c r="G28" s="114">
        <v>25783</v>
      </c>
      <c r="H28" s="114">
        <v>61064</v>
      </c>
      <c r="I28" s="115">
        <v>57553</v>
      </c>
      <c r="J28" s="114">
        <v>33734</v>
      </c>
      <c r="K28" s="114">
        <v>23819</v>
      </c>
      <c r="L28" s="423">
        <v>17547</v>
      </c>
      <c r="M28" s="424">
        <v>15033</v>
      </c>
    </row>
    <row r="29" spans="1:13" s="110" customFormat="1" ht="11.1" customHeight="1" x14ac:dyDescent="0.2">
      <c r="A29" s="422" t="s">
        <v>390</v>
      </c>
      <c r="B29" s="115">
        <v>195130</v>
      </c>
      <c r="C29" s="114">
        <v>108159</v>
      </c>
      <c r="D29" s="114">
        <v>86971</v>
      </c>
      <c r="E29" s="114">
        <v>153903</v>
      </c>
      <c r="F29" s="114">
        <v>41197</v>
      </c>
      <c r="G29" s="114">
        <v>25168</v>
      </c>
      <c r="H29" s="114">
        <v>61372</v>
      </c>
      <c r="I29" s="115">
        <v>57790</v>
      </c>
      <c r="J29" s="114">
        <v>34154</v>
      </c>
      <c r="K29" s="114">
        <v>23636</v>
      </c>
      <c r="L29" s="423">
        <v>10426</v>
      </c>
      <c r="M29" s="424">
        <v>11352</v>
      </c>
    </row>
    <row r="30" spans="1:13" ht="15" customHeight="1" x14ac:dyDescent="0.2">
      <c r="A30" s="422" t="s">
        <v>395</v>
      </c>
      <c r="B30" s="115">
        <v>196143</v>
      </c>
      <c r="C30" s="114">
        <v>108468</v>
      </c>
      <c r="D30" s="114">
        <v>87675</v>
      </c>
      <c r="E30" s="114">
        <v>154345</v>
      </c>
      <c r="F30" s="114">
        <v>41777</v>
      </c>
      <c r="G30" s="114">
        <v>24606</v>
      </c>
      <c r="H30" s="114">
        <v>62080</v>
      </c>
      <c r="I30" s="115">
        <v>56210</v>
      </c>
      <c r="J30" s="114">
        <v>32944</v>
      </c>
      <c r="K30" s="114">
        <v>23266</v>
      </c>
      <c r="L30" s="423">
        <v>14254</v>
      </c>
      <c r="M30" s="424">
        <v>13381</v>
      </c>
    </row>
    <row r="31" spans="1:13" ht="11.1" customHeight="1" x14ac:dyDescent="0.2">
      <c r="A31" s="422" t="s">
        <v>388</v>
      </c>
      <c r="B31" s="115">
        <v>197432</v>
      </c>
      <c r="C31" s="114">
        <v>109431</v>
      </c>
      <c r="D31" s="114">
        <v>88001</v>
      </c>
      <c r="E31" s="114">
        <v>155195</v>
      </c>
      <c r="F31" s="114">
        <v>42225</v>
      </c>
      <c r="G31" s="114">
        <v>24212</v>
      </c>
      <c r="H31" s="114">
        <v>63044</v>
      </c>
      <c r="I31" s="115">
        <v>57320</v>
      </c>
      <c r="J31" s="114">
        <v>33616</v>
      </c>
      <c r="K31" s="114">
        <v>23704</v>
      </c>
      <c r="L31" s="423">
        <v>11260</v>
      </c>
      <c r="M31" s="424">
        <v>10128</v>
      </c>
    </row>
    <row r="32" spans="1:13" ht="11.1" customHeight="1" x14ac:dyDescent="0.2">
      <c r="A32" s="422" t="s">
        <v>389</v>
      </c>
      <c r="B32" s="115">
        <v>200868</v>
      </c>
      <c r="C32" s="114">
        <v>111522</v>
      </c>
      <c r="D32" s="114">
        <v>89346</v>
      </c>
      <c r="E32" s="114">
        <v>158068</v>
      </c>
      <c r="F32" s="114">
        <v>42792</v>
      </c>
      <c r="G32" s="114">
        <v>26215</v>
      </c>
      <c r="H32" s="114">
        <v>63844</v>
      </c>
      <c r="I32" s="115">
        <v>56840</v>
      </c>
      <c r="J32" s="114">
        <v>32594</v>
      </c>
      <c r="K32" s="114">
        <v>24246</v>
      </c>
      <c r="L32" s="423">
        <v>18257</v>
      </c>
      <c r="M32" s="424">
        <v>15298</v>
      </c>
    </row>
    <row r="33" spans="1:13" s="110" customFormat="1" ht="11.1" customHeight="1" x14ac:dyDescent="0.2">
      <c r="A33" s="422" t="s">
        <v>390</v>
      </c>
      <c r="B33" s="115">
        <v>199887</v>
      </c>
      <c r="C33" s="114">
        <v>110821</v>
      </c>
      <c r="D33" s="114">
        <v>89066</v>
      </c>
      <c r="E33" s="114">
        <v>156702</v>
      </c>
      <c r="F33" s="114">
        <v>43178</v>
      </c>
      <c r="G33" s="114">
        <v>25446</v>
      </c>
      <c r="H33" s="114">
        <v>64023</v>
      </c>
      <c r="I33" s="115">
        <v>57269</v>
      </c>
      <c r="J33" s="114">
        <v>33062</v>
      </c>
      <c r="K33" s="114">
        <v>24207</v>
      </c>
      <c r="L33" s="423">
        <v>10861</v>
      </c>
      <c r="M33" s="424">
        <v>11809</v>
      </c>
    </row>
    <row r="34" spans="1:13" ht="15" customHeight="1" x14ac:dyDescent="0.2">
      <c r="A34" s="422" t="s">
        <v>396</v>
      </c>
      <c r="B34" s="115">
        <v>199884</v>
      </c>
      <c r="C34" s="114">
        <v>110680</v>
      </c>
      <c r="D34" s="114">
        <v>89204</v>
      </c>
      <c r="E34" s="114">
        <v>156403</v>
      </c>
      <c r="F34" s="114">
        <v>43477</v>
      </c>
      <c r="G34" s="114">
        <v>24590</v>
      </c>
      <c r="H34" s="114">
        <v>64713</v>
      </c>
      <c r="I34" s="115">
        <v>56966</v>
      </c>
      <c r="J34" s="114">
        <v>33100</v>
      </c>
      <c r="K34" s="114">
        <v>23866</v>
      </c>
      <c r="L34" s="423">
        <v>12965</v>
      </c>
      <c r="M34" s="424">
        <v>12963</v>
      </c>
    </row>
    <row r="35" spans="1:13" ht="11.1" customHeight="1" x14ac:dyDescent="0.2">
      <c r="A35" s="422" t="s">
        <v>388</v>
      </c>
      <c r="B35" s="115">
        <v>200921</v>
      </c>
      <c r="C35" s="114">
        <v>111464</v>
      </c>
      <c r="D35" s="114">
        <v>89457</v>
      </c>
      <c r="E35" s="114">
        <v>156860</v>
      </c>
      <c r="F35" s="114">
        <v>44061</v>
      </c>
      <c r="G35" s="114">
        <v>24055</v>
      </c>
      <c r="H35" s="114">
        <v>65730</v>
      </c>
      <c r="I35" s="115">
        <v>57906</v>
      </c>
      <c r="J35" s="114">
        <v>33772</v>
      </c>
      <c r="K35" s="114">
        <v>24134</v>
      </c>
      <c r="L35" s="423">
        <v>11775</v>
      </c>
      <c r="M35" s="424">
        <v>10838</v>
      </c>
    </row>
    <row r="36" spans="1:13" ht="11.1" customHeight="1" x14ac:dyDescent="0.2">
      <c r="A36" s="422" t="s">
        <v>389</v>
      </c>
      <c r="B36" s="115">
        <v>204613</v>
      </c>
      <c r="C36" s="114">
        <v>113592</v>
      </c>
      <c r="D36" s="114">
        <v>91021</v>
      </c>
      <c r="E36" s="114">
        <v>160127</v>
      </c>
      <c r="F36" s="114">
        <v>44486</v>
      </c>
      <c r="G36" s="114">
        <v>26315</v>
      </c>
      <c r="H36" s="114">
        <v>66373</v>
      </c>
      <c r="I36" s="115">
        <v>57878</v>
      </c>
      <c r="J36" s="114">
        <v>32914</v>
      </c>
      <c r="K36" s="114">
        <v>24964</v>
      </c>
      <c r="L36" s="423">
        <v>19567</v>
      </c>
      <c r="M36" s="424">
        <v>16414</v>
      </c>
    </row>
    <row r="37" spans="1:13" s="110" customFormat="1" ht="11.1" customHeight="1" x14ac:dyDescent="0.2">
      <c r="A37" s="422" t="s">
        <v>390</v>
      </c>
      <c r="B37" s="115">
        <v>204126</v>
      </c>
      <c r="C37" s="114">
        <v>113171</v>
      </c>
      <c r="D37" s="114">
        <v>90955</v>
      </c>
      <c r="E37" s="114">
        <v>159390</v>
      </c>
      <c r="F37" s="114">
        <v>44736</v>
      </c>
      <c r="G37" s="114">
        <v>25746</v>
      </c>
      <c r="H37" s="114">
        <v>66789</v>
      </c>
      <c r="I37" s="115">
        <v>58356</v>
      </c>
      <c r="J37" s="114">
        <v>33404</v>
      </c>
      <c r="K37" s="114">
        <v>24952</v>
      </c>
      <c r="L37" s="423">
        <v>11486</v>
      </c>
      <c r="M37" s="424">
        <v>12022</v>
      </c>
    </row>
    <row r="38" spans="1:13" ht="15" customHeight="1" x14ac:dyDescent="0.2">
      <c r="A38" s="425" t="s">
        <v>397</v>
      </c>
      <c r="B38" s="115">
        <v>204741</v>
      </c>
      <c r="C38" s="114">
        <v>113506</v>
      </c>
      <c r="D38" s="114">
        <v>91235</v>
      </c>
      <c r="E38" s="114">
        <v>159596</v>
      </c>
      <c r="F38" s="114">
        <v>45145</v>
      </c>
      <c r="G38" s="114">
        <v>25080</v>
      </c>
      <c r="H38" s="114">
        <v>67395</v>
      </c>
      <c r="I38" s="115">
        <v>58991</v>
      </c>
      <c r="J38" s="114">
        <v>34079</v>
      </c>
      <c r="K38" s="114">
        <v>24912</v>
      </c>
      <c r="L38" s="423">
        <v>14267</v>
      </c>
      <c r="M38" s="424">
        <v>13813</v>
      </c>
    </row>
    <row r="39" spans="1:13" ht="11.1" customHeight="1" x14ac:dyDescent="0.2">
      <c r="A39" s="422" t="s">
        <v>388</v>
      </c>
      <c r="B39" s="115">
        <v>206183</v>
      </c>
      <c r="C39" s="114">
        <v>114495</v>
      </c>
      <c r="D39" s="114">
        <v>91688</v>
      </c>
      <c r="E39" s="114">
        <v>160493</v>
      </c>
      <c r="F39" s="114">
        <v>45690</v>
      </c>
      <c r="G39" s="114">
        <v>24685</v>
      </c>
      <c r="H39" s="114">
        <v>68336</v>
      </c>
      <c r="I39" s="115">
        <v>59800</v>
      </c>
      <c r="J39" s="114">
        <v>34421</v>
      </c>
      <c r="K39" s="114">
        <v>25379</v>
      </c>
      <c r="L39" s="423">
        <v>13567</v>
      </c>
      <c r="M39" s="424">
        <v>12256</v>
      </c>
    </row>
    <row r="40" spans="1:13" ht="11.1" customHeight="1" x14ac:dyDescent="0.2">
      <c r="A40" s="425" t="s">
        <v>389</v>
      </c>
      <c r="B40" s="115">
        <v>210362</v>
      </c>
      <c r="C40" s="114">
        <v>116913</v>
      </c>
      <c r="D40" s="114">
        <v>93449</v>
      </c>
      <c r="E40" s="114">
        <v>163991</v>
      </c>
      <c r="F40" s="114">
        <v>46371</v>
      </c>
      <c r="G40" s="114">
        <v>27050</v>
      </c>
      <c r="H40" s="114">
        <v>69159</v>
      </c>
      <c r="I40" s="115">
        <v>59979</v>
      </c>
      <c r="J40" s="114">
        <v>33761</v>
      </c>
      <c r="K40" s="114">
        <v>26218</v>
      </c>
      <c r="L40" s="423">
        <v>20641</v>
      </c>
      <c r="M40" s="424">
        <v>17010</v>
      </c>
    </row>
    <row r="41" spans="1:13" s="110" customFormat="1" ht="11.1" customHeight="1" x14ac:dyDescent="0.2">
      <c r="A41" s="422" t="s">
        <v>390</v>
      </c>
      <c r="B41" s="115">
        <v>210496</v>
      </c>
      <c r="C41" s="114">
        <v>116855</v>
      </c>
      <c r="D41" s="114">
        <v>93641</v>
      </c>
      <c r="E41" s="114">
        <v>163783</v>
      </c>
      <c r="F41" s="114">
        <v>46713</v>
      </c>
      <c r="G41" s="114">
        <v>26648</v>
      </c>
      <c r="H41" s="114">
        <v>69616</v>
      </c>
      <c r="I41" s="115">
        <v>60394</v>
      </c>
      <c r="J41" s="114">
        <v>34141</v>
      </c>
      <c r="K41" s="114">
        <v>26253</v>
      </c>
      <c r="L41" s="423">
        <v>13061</v>
      </c>
      <c r="M41" s="424">
        <v>13020</v>
      </c>
    </row>
    <row r="42" spans="1:13" ht="15" customHeight="1" x14ac:dyDescent="0.2">
      <c r="A42" s="422" t="s">
        <v>398</v>
      </c>
      <c r="B42" s="115">
        <v>211244</v>
      </c>
      <c r="C42" s="114">
        <v>117361</v>
      </c>
      <c r="D42" s="114">
        <v>93883</v>
      </c>
      <c r="E42" s="114">
        <v>164218</v>
      </c>
      <c r="F42" s="114">
        <v>47026</v>
      </c>
      <c r="G42" s="114">
        <v>25870</v>
      </c>
      <c r="H42" s="114">
        <v>70351</v>
      </c>
      <c r="I42" s="115">
        <v>60220</v>
      </c>
      <c r="J42" s="114">
        <v>34018</v>
      </c>
      <c r="K42" s="114">
        <v>26202</v>
      </c>
      <c r="L42" s="423">
        <v>16693</v>
      </c>
      <c r="M42" s="424">
        <v>16055</v>
      </c>
    </row>
    <row r="43" spans="1:13" ht="11.1" customHeight="1" x14ac:dyDescent="0.2">
      <c r="A43" s="422" t="s">
        <v>388</v>
      </c>
      <c r="B43" s="115">
        <v>212477</v>
      </c>
      <c r="C43" s="114">
        <v>118187</v>
      </c>
      <c r="D43" s="114">
        <v>94290</v>
      </c>
      <c r="E43" s="114">
        <v>165115</v>
      </c>
      <c r="F43" s="114">
        <v>47362</v>
      </c>
      <c r="G43" s="114">
        <v>25442</v>
      </c>
      <c r="H43" s="114">
        <v>71258</v>
      </c>
      <c r="I43" s="115">
        <v>61472</v>
      </c>
      <c r="J43" s="114">
        <v>34617</v>
      </c>
      <c r="K43" s="114">
        <v>26855</v>
      </c>
      <c r="L43" s="423">
        <v>13790</v>
      </c>
      <c r="M43" s="424">
        <v>12723</v>
      </c>
    </row>
    <row r="44" spans="1:13" ht="11.1" customHeight="1" x14ac:dyDescent="0.2">
      <c r="A44" s="422" t="s">
        <v>389</v>
      </c>
      <c r="B44" s="115">
        <v>216287</v>
      </c>
      <c r="C44" s="114">
        <v>120362</v>
      </c>
      <c r="D44" s="114">
        <v>95925</v>
      </c>
      <c r="E44" s="114">
        <v>168422</v>
      </c>
      <c r="F44" s="114">
        <v>47865</v>
      </c>
      <c r="G44" s="114">
        <v>27559</v>
      </c>
      <c r="H44" s="114">
        <v>71981</v>
      </c>
      <c r="I44" s="115">
        <v>61023</v>
      </c>
      <c r="J44" s="114">
        <v>33441</v>
      </c>
      <c r="K44" s="114">
        <v>27582</v>
      </c>
      <c r="L44" s="423">
        <v>20976</v>
      </c>
      <c r="M44" s="424">
        <v>17970</v>
      </c>
    </row>
    <row r="45" spans="1:13" s="110" customFormat="1" ht="11.1" customHeight="1" x14ac:dyDescent="0.2">
      <c r="A45" s="422" t="s">
        <v>390</v>
      </c>
      <c r="B45" s="115">
        <v>215837</v>
      </c>
      <c r="C45" s="114">
        <v>119852</v>
      </c>
      <c r="D45" s="114">
        <v>95985</v>
      </c>
      <c r="E45" s="114">
        <v>167633</v>
      </c>
      <c r="F45" s="114">
        <v>48204</v>
      </c>
      <c r="G45" s="114">
        <v>26988</v>
      </c>
      <c r="H45" s="114">
        <v>72259</v>
      </c>
      <c r="I45" s="115">
        <v>60667</v>
      </c>
      <c r="J45" s="114">
        <v>33331</v>
      </c>
      <c r="K45" s="114">
        <v>27336</v>
      </c>
      <c r="L45" s="423">
        <v>13129</v>
      </c>
      <c r="M45" s="424">
        <v>13645</v>
      </c>
    </row>
    <row r="46" spans="1:13" ht="15" customHeight="1" x14ac:dyDescent="0.2">
      <c r="A46" s="422" t="s">
        <v>399</v>
      </c>
      <c r="B46" s="115">
        <v>215302</v>
      </c>
      <c r="C46" s="114">
        <v>119624</v>
      </c>
      <c r="D46" s="114">
        <v>95678</v>
      </c>
      <c r="E46" s="114">
        <v>167041</v>
      </c>
      <c r="F46" s="114">
        <v>48261</v>
      </c>
      <c r="G46" s="114">
        <v>26079</v>
      </c>
      <c r="H46" s="114">
        <v>72588</v>
      </c>
      <c r="I46" s="115">
        <v>60765</v>
      </c>
      <c r="J46" s="114">
        <v>33394</v>
      </c>
      <c r="K46" s="114">
        <v>27371</v>
      </c>
      <c r="L46" s="423">
        <v>14683</v>
      </c>
      <c r="M46" s="424">
        <v>15339</v>
      </c>
    </row>
    <row r="47" spans="1:13" ht="11.1" customHeight="1" x14ac:dyDescent="0.2">
      <c r="A47" s="422" t="s">
        <v>388</v>
      </c>
      <c r="B47" s="115">
        <v>215254</v>
      </c>
      <c r="C47" s="114">
        <v>119671</v>
      </c>
      <c r="D47" s="114">
        <v>95583</v>
      </c>
      <c r="E47" s="114">
        <v>166673</v>
      </c>
      <c r="F47" s="114">
        <v>48581</v>
      </c>
      <c r="G47" s="114">
        <v>25273</v>
      </c>
      <c r="H47" s="114">
        <v>73118</v>
      </c>
      <c r="I47" s="115">
        <v>61569</v>
      </c>
      <c r="J47" s="114">
        <v>33733</v>
      </c>
      <c r="K47" s="114">
        <v>27836</v>
      </c>
      <c r="L47" s="423">
        <v>12038</v>
      </c>
      <c r="M47" s="424">
        <v>12204</v>
      </c>
    </row>
    <row r="48" spans="1:13" ht="11.1" customHeight="1" x14ac:dyDescent="0.2">
      <c r="A48" s="422" t="s">
        <v>389</v>
      </c>
      <c r="B48" s="115">
        <v>217824</v>
      </c>
      <c r="C48" s="114">
        <v>121129</v>
      </c>
      <c r="D48" s="114">
        <v>96695</v>
      </c>
      <c r="E48" s="114">
        <v>168855</v>
      </c>
      <c r="F48" s="114">
        <v>48969</v>
      </c>
      <c r="G48" s="114">
        <v>27257</v>
      </c>
      <c r="H48" s="114">
        <v>73570</v>
      </c>
      <c r="I48" s="115">
        <v>57529</v>
      </c>
      <c r="J48" s="114">
        <v>30302</v>
      </c>
      <c r="K48" s="114">
        <v>27227</v>
      </c>
      <c r="L48" s="423">
        <v>19669</v>
      </c>
      <c r="M48" s="424">
        <v>17675</v>
      </c>
    </row>
    <row r="49" spans="1:17" s="110" customFormat="1" ht="11.1" customHeight="1" x14ac:dyDescent="0.2">
      <c r="A49" s="422" t="s">
        <v>390</v>
      </c>
      <c r="B49" s="115">
        <v>216377</v>
      </c>
      <c r="C49" s="114">
        <v>119884</v>
      </c>
      <c r="D49" s="114">
        <v>96493</v>
      </c>
      <c r="E49" s="114">
        <v>167010</v>
      </c>
      <c r="F49" s="114">
        <v>49367</v>
      </c>
      <c r="G49" s="114">
        <v>26507</v>
      </c>
      <c r="H49" s="114">
        <v>73654</v>
      </c>
      <c r="I49" s="115">
        <v>57648</v>
      </c>
      <c r="J49" s="114">
        <v>30558</v>
      </c>
      <c r="K49" s="114">
        <v>27090</v>
      </c>
      <c r="L49" s="423">
        <v>11588</v>
      </c>
      <c r="M49" s="424">
        <v>13314</v>
      </c>
    </row>
    <row r="50" spans="1:17" ht="15" customHeight="1" x14ac:dyDescent="0.2">
      <c r="A50" s="422" t="s">
        <v>400</v>
      </c>
      <c r="B50" s="143">
        <v>214801</v>
      </c>
      <c r="C50" s="144">
        <v>118882</v>
      </c>
      <c r="D50" s="144">
        <v>95919</v>
      </c>
      <c r="E50" s="144">
        <v>165550</v>
      </c>
      <c r="F50" s="144">
        <v>49251</v>
      </c>
      <c r="G50" s="144">
        <v>25535</v>
      </c>
      <c r="H50" s="144">
        <v>73544</v>
      </c>
      <c r="I50" s="143">
        <v>55827</v>
      </c>
      <c r="J50" s="144">
        <v>29655</v>
      </c>
      <c r="K50" s="144">
        <v>26172</v>
      </c>
      <c r="L50" s="426">
        <v>14102</v>
      </c>
      <c r="M50" s="427">
        <v>15833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-0.23269639854715701</v>
      </c>
      <c r="C6" s="480">
        <f>'Tabelle 3.3'!J11</f>
        <v>-8.1263885460380152</v>
      </c>
      <c r="D6" s="481">
        <f t="shared" ref="D6:E9" si="0">IF(OR(AND(B6&gt;=-50,B6&lt;=50),ISNUMBER(B6)=FALSE),B6,"")</f>
        <v>-0.23269639854715701</v>
      </c>
      <c r="E6" s="481">
        <f t="shared" si="0"/>
        <v>-8.1263885460380152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-0.23269639854715701</v>
      </c>
      <c r="C14" s="480">
        <f>'Tabelle 3.3'!J11</f>
        <v>-8.1263885460380152</v>
      </c>
      <c r="D14" s="481">
        <f>IF(OR(AND(B14&gt;=-50,B14&lt;=50),ISNUMBER(B14)=FALSE),B14,"")</f>
        <v>-0.23269639854715701</v>
      </c>
      <c r="E14" s="481">
        <f>IF(OR(AND(C14&gt;=-50,C14&lt;=50),ISNUMBER(C14)=FALSE),C14,"")</f>
        <v>-8.1263885460380152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2.5263157894736841</v>
      </c>
      <c r="C15" s="480">
        <f>'Tabelle 3.3'!J12</f>
        <v>11.371841155234657</v>
      </c>
      <c r="D15" s="481">
        <f t="shared" ref="D15:E45" si="3">IF(OR(AND(B15&gt;=-50,B15&lt;=50),ISNUMBER(B15)=FALSE),B15,"")</f>
        <v>2.5263157894736841</v>
      </c>
      <c r="E15" s="481">
        <f t="shared" si="3"/>
        <v>11.371841155234657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3.58945597307908</v>
      </c>
      <c r="C16" s="480">
        <f>'Tabelle 3.3'!J13</f>
        <v>-3.6253776435045317</v>
      </c>
      <c r="D16" s="481">
        <f t="shared" si="3"/>
        <v>3.58945597307908</v>
      </c>
      <c r="E16" s="481">
        <f t="shared" si="3"/>
        <v>-3.6253776435045317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-1.4427662957074723</v>
      </c>
      <c r="C17" s="480">
        <f>'Tabelle 3.3'!J14</f>
        <v>-9.2148877734633956</v>
      </c>
      <c r="D17" s="481">
        <f t="shared" si="3"/>
        <v>-1.4427662957074723</v>
      </c>
      <c r="E17" s="481">
        <f t="shared" si="3"/>
        <v>-9.2148877734633956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-1.1122881355932204</v>
      </c>
      <c r="C18" s="480">
        <f>'Tabelle 3.3'!J15</f>
        <v>-0.79096045197740117</v>
      </c>
      <c r="D18" s="481">
        <f t="shared" si="3"/>
        <v>-1.1122881355932204</v>
      </c>
      <c r="E18" s="481">
        <f t="shared" si="3"/>
        <v>-0.79096045197740117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-1.33953702108105</v>
      </c>
      <c r="C19" s="480">
        <f>'Tabelle 3.3'!J16</f>
        <v>-10.795676520380258</v>
      </c>
      <c r="D19" s="481">
        <f t="shared" si="3"/>
        <v>-1.33953702108105</v>
      </c>
      <c r="E19" s="481">
        <f t="shared" si="3"/>
        <v>-10.795676520380258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-2.8117513554406757</v>
      </c>
      <c r="C20" s="480">
        <f>'Tabelle 3.3'!J17</f>
        <v>-11.711711711711711</v>
      </c>
      <c r="D20" s="481">
        <f t="shared" si="3"/>
        <v>-2.8117513554406757</v>
      </c>
      <c r="E20" s="481">
        <f t="shared" si="3"/>
        <v>-11.711711711711711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2.5953634432437425</v>
      </c>
      <c r="C21" s="480">
        <f>'Tabelle 3.3'!J18</f>
        <v>3.0455034037979218</v>
      </c>
      <c r="D21" s="481">
        <f t="shared" si="3"/>
        <v>2.5953634432437425</v>
      </c>
      <c r="E21" s="481">
        <f t="shared" si="3"/>
        <v>3.0455034037979218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1.640611578766535</v>
      </c>
      <c r="C22" s="480">
        <f>'Tabelle 3.3'!J19</f>
        <v>1.5171425158284553</v>
      </c>
      <c r="D22" s="481">
        <f t="shared" si="3"/>
        <v>1.640611578766535</v>
      </c>
      <c r="E22" s="481">
        <f t="shared" si="3"/>
        <v>1.5171425158284553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2.4782235308551099</v>
      </c>
      <c r="C23" s="480">
        <f>'Tabelle 3.3'!J20</f>
        <v>-2.459016393442623</v>
      </c>
      <c r="D23" s="481">
        <f t="shared" si="3"/>
        <v>2.4782235308551099</v>
      </c>
      <c r="E23" s="481">
        <f t="shared" si="3"/>
        <v>-2.459016393442623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-0.67883895131086147</v>
      </c>
      <c r="C24" s="480">
        <f>'Tabelle 3.3'!J21</f>
        <v>-7.0805369127516782</v>
      </c>
      <c r="D24" s="481">
        <f t="shared" si="3"/>
        <v>-0.67883895131086147</v>
      </c>
      <c r="E24" s="481">
        <f t="shared" si="3"/>
        <v>-7.0805369127516782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5.9351276742581094</v>
      </c>
      <c r="C25" s="480">
        <f>'Tabelle 3.3'!J22</f>
        <v>-1.9841269841269842</v>
      </c>
      <c r="D25" s="481">
        <f t="shared" si="3"/>
        <v>5.9351276742581094</v>
      </c>
      <c r="E25" s="481">
        <f t="shared" si="3"/>
        <v>-1.9841269841269842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2.7270248159258249E-2</v>
      </c>
      <c r="C26" s="480">
        <f>'Tabelle 3.3'!J23</f>
        <v>2.8662420382165603</v>
      </c>
      <c r="D26" s="481">
        <f t="shared" si="3"/>
        <v>2.7270248159258249E-2</v>
      </c>
      <c r="E26" s="481">
        <f t="shared" si="3"/>
        <v>2.8662420382165603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-4.8646528050215769</v>
      </c>
      <c r="C27" s="480">
        <f>'Tabelle 3.3'!J24</f>
        <v>-35.622486019817522</v>
      </c>
      <c r="D27" s="481">
        <f t="shared" si="3"/>
        <v>-4.8646528050215769</v>
      </c>
      <c r="E27" s="481">
        <f t="shared" si="3"/>
        <v>-35.622486019817522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4.4473684210526319</v>
      </c>
      <c r="C28" s="480">
        <f>'Tabelle 3.3'!J25</f>
        <v>1.6736401673640166E-2</v>
      </c>
      <c r="D28" s="481">
        <f t="shared" si="3"/>
        <v>4.4473684210526319</v>
      </c>
      <c r="E28" s="481">
        <f t="shared" si="3"/>
        <v>1.6736401673640166E-2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-17.472030468935969</v>
      </c>
      <c r="C29" s="480">
        <f>'Tabelle 3.3'!J26</f>
        <v>7.5</v>
      </c>
      <c r="D29" s="481">
        <f t="shared" si="3"/>
        <v>-17.472030468935969</v>
      </c>
      <c r="E29" s="481">
        <f t="shared" si="3"/>
        <v>7.5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1.1251758087201125</v>
      </c>
      <c r="C30" s="480">
        <f>'Tabelle 3.3'!J27</f>
        <v>6.9300069300069295E-2</v>
      </c>
      <c r="D30" s="481">
        <f t="shared" si="3"/>
        <v>1.1251758087201125</v>
      </c>
      <c r="E30" s="481">
        <f t="shared" si="3"/>
        <v>6.9300069300069295E-2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4.4713831478537358</v>
      </c>
      <c r="C31" s="480">
        <f>'Tabelle 3.3'!J28</f>
        <v>-1.3500482160077145</v>
      </c>
      <c r="D31" s="481">
        <f t="shared" si="3"/>
        <v>4.4713831478537358</v>
      </c>
      <c r="E31" s="481">
        <f t="shared" si="3"/>
        <v>-1.3500482160077145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2.1667662881052001</v>
      </c>
      <c r="C32" s="480">
        <f>'Tabelle 3.3'!J29</f>
        <v>-0.60198300283286121</v>
      </c>
      <c r="D32" s="481">
        <f t="shared" si="3"/>
        <v>2.1667662881052001</v>
      </c>
      <c r="E32" s="481">
        <f t="shared" si="3"/>
        <v>-0.60198300283286121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1.8552278820375334</v>
      </c>
      <c r="C33" s="480">
        <f>'Tabelle 3.3'!J30</f>
        <v>3.4550195567144719</v>
      </c>
      <c r="D33" s="481">
        <f t="shared" si="3"/>
        <v>1.8552278820375334</v>
      </c>
      <c r="E33" s="481">
        <f t="shared" si="3"/>
        <v>3.4550195567144719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-0.19845644983461963</v>
      </c>
      <c r="C34" s="480">
        <f>'Tabelle 3.3'!J31</f>
        <v>-3.0762835169403449</v>
      </c>
      <c r="D34" s="481">
        <f t="shared" si="3"/>
        <v>-0.19845644983461963</v>
      </c>
      <c r="E34" s="481">
        <f t="shared" si="3"/>
        <v>-3.0762835169403449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2.5263157894736841</v>
      </c>
      <c r="C37" s="480">
        <f>'Tabelle 3.3'!J34</f>
        <v>11.371841155234657</v>
      </c>
      <c r="D37" s="481">
        <f t="shared" si="3"/>
        <v>2.5263157894736841</v>
      </c>
      <c r="E37" s="481">
        <f t="shared" si="3"/>
        <v>11.371841155234657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-0.97748344370860929</v>
      </c>
      <c r="C38" s="480">
        <f>'Tabelle 3.3'!J35</f>
        <v>-6.5784664863679554</v>
      </c>
      <c r="D38" s="481">
        <f t="shared" si="3"/>
        <v>-0.97748344370860929</v>
      </c>
      <c r="E38" s="481">
        <f t="shared" si="3"/>
        <v>-6.5784664863679554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0.58874492970503678</v>
      </c>
      <c r="C39" s="480">
        <f>'Tabelle 3.3'!J36</f>
        <v>-8.8158177519879644</v>
      </c>
      <c r="D39" s="481">
        <f t="shared" si="3"/>
        <v>0.58874492970503678</v>
      </c>
      <c r="E39" s="481">
        <f t="shared" si="3"/>
        <v>-8.8158177519879644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0.58874492970503678</v>
      </c>
      <c r="C45" s="480">
        <f>'Tabelle 3.3'!J36</f>
        <v>-8.8158177519879644</v>
      </c>
      <c r="D45" s="481">
        <f t="shared" si="3"/>
        <v>0.58874492970503678</v>
      </c>
      <c r="E45" s="481">
        <f t="shared" si="3"/>
        <v>-8.8158177519879644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191897</v>
      </c>
      <c r="C51" s="487">
        <v>33181</v>
      </c>
      <c r="D51" s="487">
        <v>22634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193190</v>
      </c>
      <c r="C52" s="487">
        <v>34151</v>
      </c>
      <c r="D52" s="487">
        <v>23178</v>
      </c>
      <c r="E52" s="488">
        <f t="shared" ref="E52:G70" si="11">IF($A$51=37802,IF(COUNTBLANK(B$51:B$70)&gt;0,#N/A,B52/B$51*100),IF(COUNTBLANK(B$51:B$75)&gt;0,#N/A,B52/B$51*100))</f>
        <v>100.67379896506981</v>
      </c>
      <c r="F52" s="488">
        <f t="shared" si="11"/>
        <v>102.92335975407613</v>
      </c>
      <c r="G52" s="488">
        <f t="shared" si="11"/>
        <v>102.40346381549881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196143</v>
      </c>
      <c r="C53" s="487">
        <v>33734</v>
      </c>
      <c r="D53" s="487">
        <v>23819</v>
      </c>
      <c r="E53" s="488">
        <f t="shared" si="11"/>
        <v>102.21264532535683</v>
      </c>
      <c r="F53" s="488">
        <f t="shared" si="11"/>
        <v>101.66661643711763</v>
      </c>
      <c r="G53" s="488">
        <f t="shared" si="11"/>
        <v>105.23548643633471</v>
      </c>
      <c r="H53" s="489">
        <f>IF(ISERROR(L53)=TRUE,IF(MONTH(A53)=MONTH(MAX(A$51:A$75)),A53,""),"")</f>
        <v>41883</v>
      </c>
      <c r="I53" s="488">
        <f t="shared" si="12"/>
        <v>102.21264532535683</v>
      </c>
      <c r="J53" s="488">
        <f t="shared" si="10"/>
        <v>101.66661643711763</v>
      </c>
      <c r="K53" s="488">
        <f t="shared" si="10"/>
        <v>105.23548643633471</v>
      </c>
      <c r="L53" s="488" t="e">
        <f t="shared" si="13"/>
        <v>#N/A</v>
      </c>
    </row>
    <row r="54" spans="1:14" ht="15" customHeight="1" x14ac:dyDescent="0.2">
      <c r="A54" s="490" t="s">
        <v>463</v>
      </c>
      <c r="B54" s="487">
        <v>195130</v>
      </c>
      <c r="C54" s="487">
        <v>34154</v>
      </c>
      <c r="D54" s="487">
        <v>23636</v>
      </c>
      <c r="E54" s="488">
        <f t="shared" si="11"/>
        <v>101.68475796911885</v>
      </c>
      <c r="F54" s="488">
        <f t="shared" si="11"/>
        <v>102.93240107290316</v>
      </c>
      <c r="G54" s="488">
        <f t="shared" si="11"/>
        <v>104.42696827781215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196143</v>
      </c>
      <c r="C55" s="487">
        <v>32944</v>
      </c>
      <c r="D55" s="487">
        <v>23266</v>
      </c>
      <c r="E55" s="488">
        <f t="shared" si="11"/>
        <v>102.21264532535683</v>
      </c>
      <c r="F55" s="488">
        <f t="shared" si="11"/>
        <v>99.285735812663873</v>
      </c>
      <c r="G55" s="488">
        <f t="shared" si="11"/>
        <v>102.79225943271184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197432</v>
      </c>
      <c r="C56" s="487">
        <v>33616</v>
      </c>
      <c r="D56" s="487">
        <v>23704</v>
      </c>
      <c r="E56" s="488">
        <f t="shared" si="11"/>
        <v>102.8843598388719</v>
      </c>
      <c r="F56" s="488">
        <f t="shared" si="11"/>
        <v>101.31099122992073</v>
      </c>
      <c r="G56" s="488">
        <f t="shared" si="11"/>
        <v>104.72740125474948</v>
      </c>
      <c r="H56" s="489" t="str">
        <f t="shared" si="14"/>
        <v/>
      </c>
      <c r="I56" s="488" t="str">
        <f t="shared" si="12"/>
        <v/>
      </c>
      <c r="J56" s="488" t="str">
        <f t="shared" si="10"/>
        <v/>
      </c>
      <c r="K56" s="488" t="str">
        <f t="shared" si="10"/>
        <v/>
      </c>
      <c r="L56" s="488" t="e">
        <f t="shared" si="13"/>
        <v>#N/A</v>
      </c>
    </row>
    <row r="57" spans="1:14" ht="15" customHeight="1" x14ac:dyDescent="0.2">
      <c r="A57" s="490">
        <v>42248</v>
      </c>
      <c r="B57" s="487">
        <v>200868</v>
      </c>
      <c r="C57" s="487">
        <v>32594</v>
      </c>
      <c r="D57" s="487">
        <v>24246</v>
      </c>
      <c r="E57" s="488">
        <f t="shared" si="11"/>
        <v>104.67490372439381</v>
      </c>
      <c r="F57" s="488">
        <f t="shared" si="11"/>
        <v>98.230915282842588</v>
      </c>
      <c r="G57" s="488">
        <f t="shared" si="11"/>
        <v>107.12202880622073</v>
      </c>
      <c r="H57" s="489">
        <f t="shared" si="14"/>
        <v>42248</v>
      </c>
      <c r="I57" s="488">
        <f t="shared" si="12"/>
        <v>104.67490372439381</v>
      </c>
      <c r="J57" s="488">
        <f t="shared" si="10"/>
        <v>98.230915282842588</v>
      </c>
      <c r="K57" s="488">
        <f t="shared" si="10"/>
        <v>107.12202880622073</v>
      </c>
      <c r="L57" s="488" t="e">
        <f t="shared" si="13"/>
        <v>#N/A</v>
      </c>
    </row>
    <row r="58" spans="1:14" ht="15" customHeight="1" x14ac:dyDescent="0.2">
      <c r="A58" s="490" t="s">
        <v>466</v>
      </c>
      <c r="B58" s="487">
        <v>199887</v>
      </c>
      <c r="C58" s="487">
        <v>33062</v>
      </c>
      <c r="D58" s="487">
        <v>24207</v>
      </c>
      <c r="E58" s="488">
        <f t="shared" si="11"/>
        <v>104.16369198059377</v>
      </c>
      <c r="F58" s="488">
        <f t="shared" si="11"/>
        <v>99.641361019860767</v>
      </c>
      <c r="G58" s="488">
        <f t="shared" si="11"/>
        <v>106.94972165768313</v>
      </c>
      <c r="H58" s="489" t="str">
        <f t="shared" si="14"/>
        <v/>
      </c>
      <c r="I58" s="488" t="str">
        <f t="shared" si="12"/>
        <v/>
      </c>
      <c r="J58" s="488" t="str">
        <f t="shared" si="10"/>
        <v/>
      </c>
      <c r="K58" s="488" t="str">
        <f t="shared" si="10"/>
        <v/>
      </c>
      <c r="L58" s="488" t="e">
        <f t="shared" si="13"/>
        <v>#N/A</v>
      </c>
    </row>
    <row r="59" spans="1:14" ht="15" customHeight="1" x14ac:dyDescent="0.2">
      <c r="A59" s="490" t="s">
        <v>467</v>
      </c>
      <c r="B59" s="487">
        <v>199884</v>
      </c>
      <c r="C59" s="487">
        <v>33100</v>
      </c>
      <c r="D59" s="487">
        <v>23866</v>
      </c>
      <c r="E59" s="488">
        <f t="shared" si="11"/>
        <v>104.16212864192771</v>
      </c>
      <c r="F59" s="488">
        <f t="shared" si="11"/>
        <v>99.755884391669937</v>
      </c>
      <c r="G59" s="488">
        <f t="shared" si="11"/>
        <v>105.4431386409826</v>
      </c>
      <c r="H59" s="489" t="str">
        <f t="shared" si="14"/>
        <v/>
      </c>
      <c r="I59" s="488" t="str">
        <f t="shared" si="12"/>
        <v/>
      </c>
      <c r="J59" s="488" t="str">
        <f t="shared" si="10"/>
        <v/>
      </c>
      <c r="K59" s="488" t="str">
        <f t="shared" si="10"/>
        <v/>
      </c>
      <c r="L59" s="488" t="e">
        <f t="shared" si="13"/>
        <v>#N/A</v>
      </c>
    </row>
    <row r="60" spans="1:14" ht="15" customHeight="1" x14ac:dyDescent="0.2">
      <c r="A60" s="490" t="s">
        <v>468</v>
      </c>
      <c r="B60" s="487">
        <v>200921</v>
      </c>
      <c r="C60" s="487">
        <v>33772</v>
      </c>
      <c r="D60" s="487">
        <v>24134</v>
      </c>
      <c r="E60" s="488">
        <f t="shared" si="11"/>
        <v>104.70252270749411</v>
      </c>
      <c r="F60" s="488">
        <f t="shared" si="11"/>
        <v>101.7811398089268</v>
      </c>
      <c r="G60" s="488">
        <f t="shared" si="11"/>
        <v>106.62719802067686</v>
      </c>
      <c r="H60" s="489" t="str">
        <f t="shared" si="14"/>
        <v/>
      </c>
      <c r="I60" s="488" t="str">
        <f t="shared" si="12"/>
        <v/>
      </c>
      <c r="J60" s="488" t="str">
        <f t="shared" si="10"/>
        <v/>
      </c>
      <c r="K60" s="488" t="str">
        <f t="shared" si="10"/>
        <v/>
      </c>
      <c r="L60" s="488" t="e">
        <f t="shared" si="13"/>
        <v>#N/A</v>
      </c>
    </row>
    <row r="61" spans="1:14" ht="15" customHeight="1" x14ac:dyDescent="0.2">
      <c r="A61" s="490">
        <v>42614</v>
      </c>
      <c r="B61" s="487">
        <v>204613</v>
      </c>
      <c r="C61" s="487">
        <v>32914</v>
      </c>
      <c r="D61" s="487">
        <v>24964</v>
      </c>
      <c r="E61" s="488">
        <f t="shared" si="11"/>
        <v>106.62647149251943</v>
      </c>
      <c r="F61" s="488">
        <f t="shared" si="11"/>
        <v>99.195322624393484</v>
      </c>
      <c r="G61" s="488">
        <f t="shared" si="11"/>
        <v>110.29424759211805</v>
      </c>
      <c r="H61" s="489">
        <f t="shared" si="14"/>
        <v>42614</v>
      </c>
      <c r="I61" s="488">
        <f t="shared" si="12"/>
        <v>106.62647149251943</v>
      </c>
      <c r="J61" s="488">
        <f t="shared" si="10"/>
        <v>99.195322624393484</v>
      </c>
      <c r="K61" s="488">
        <f t="shared" si="10"/>
        <v>110.29424759211805</v>
      </c>
      <c r="L61" s="488" t="e">
        <f t="shared" si="13"/>
        <v>#N/A</v>
      </c>
    </row>
    <row r="62" spans="1:14" ht="15" customHeight="1" x14ac:dyDescent="0.2">
      <c r="A62" s="490" t="s">
        <v>469</v>
      </c>
      <c r="B62" s="487">
        <v>204126</v>
      </c>
      <c r="C62" s="487">
        <v>33404</v>
      </c>
      <c r="D62" s="487">
        <v>24952</v>
      </c>
      <c r="E62" s="488">
        <f t="shared" si="11"/>
        <v>106.3726895157298</v>
      </c>
      <c r="F62" s="488">
        <f t="shared" si="11"/>
        <v>100.67207136614327</v>
      </c>
      <c r="G62" s="488">
        <f t="shared" si="11"/>
        <v>110.24123000795262</v>
      </c>
      <c r="H62" s="489" t="str">
        <f t="shared" si="14"/>
        <v/>
      </c>
      <c r="I62" s="488" t="str">
        <f t="shared" si="12"/>
        <v/>
      </c>
      <c r="J62" s="488" t="str">
        <f t="shared" si="10"/>
        <v/>
      </c>
      <c r="K62" s="488" t="str">
        <f t="shared" si="10"/>
        <v/>
      </c>
      <c r="L62" s="488" t="e">
        <f t="shared" si="13"/>
        <v>#N/A</v>
      </c>
    </row>
    <row r="63" spans="1:14" ht="15" customHeight="1" x14ac:dyDescent="0.2">
      <c r="A63" s="490" t="s">
        <v>470</v>
      </c>
      <c r="B63" s="487">
        <v>204741</v>
      </c>
      <c r="C63" s="487">
        <v>34079</v>
      </c>
      <c r="D63" s="487">
        <v>24912</v>
      </c>
      <c r="E63" s="488">
        <f t="shared" si="11"/>
        <v>106.69317394227112</v>
      </c>
      <c r="F63" s="488">
        <f t="shared" si="11"/>
        <v>102.70636810222717</v>
      </c>
      <c r="G63" s="488">
        <f t="shared" si="11"/>
        <v>110.06450472740126</v>
      </c>
      <c r="H63" s="489" t="str">
        <f t="shared" si="14"/>
        <v/>
      </c>
      <c r="I63" s="488" t="str">
        <f t="shared" si="12"/>
        <v/>
      </c>
      <c r="J63" s="488" t="str">
        <f t="shared" si="10"/>
        <v/>
      </c>
      <c r="K63" s="488" t="str">
        <f t="shared" si="10"/>
        <v/>
      </c>
      <c r="L63" s="488" t="e">
        <f t="shared" si="13"/>
        <v>#N/A</v>
      </c>
    </row>
    <row r="64" spans="1:14" ht="15" customHeight="1" x14ac:dyDescent="0.2">
      <c r="A64" s="490" t="s">
        <v>471</v>
      </c>
      <c r="B64" s="487">
        <v>206183</v>
      </c>
      <c r="C64" s="487">
        <v>34421</v>
      </c>
      <c r="D64" s="487">
        <v>25379</v>
      </c>
      <c r="E64" s="488">
        <f t="shared" si="11"/>
        <v>107.444618727755</v>
      </c>
      <c r="F64" s="488">
        <f t="shared" si="11"/>
        <v>103.73707844850968</v>
      </c>
      <c r="G64" s="488">
        <f t="shared" si="11"/>
        <v>112.12777237783864</v>
      </c>
      <c r="H64" s="489" t="str">
        <f t="shared" si="14"/>
        <v/>
      </c>
      <c r="I64" s="488" t="str">
        <f t="shared" si="12"/>
        <v/>
      </c>
      <c r="J64" s="488" t="str">
        <f t="shared" si="10"/>
        <v/>
      </c>
      <c r="K64" s="488" t="str">
        <f t="shared" si="10"/>
        <v/>
      </c>
      <c r="L64" s="488" t="e">
        <f t="shared" si="13"/>
        <v>#N/A</v>
      </c>
    </row>
    <row r="65" spans="1:12" ht="15" customHeight="1" x14ac:dyDescent="0.2">
      <c r="A65" s="490">
        <v>42979</v>
      </c>
      <c r="B65" s="487">
        <v>210362</v>
      </c>
      <c r="C65" s="487">
        <v>33761</v>
      </c>
      <c r="D65" s="487">
        <v>26218</v>
      </c>
      <c r="E65" s="488">
        <f t="shared" si="11"/>
        <v>109.62234948956993</v>
      </c>
      <c r="F65" s="488">
        <f t="shared" si="11"/>
        <v>101.74798830656098</v>
      </c>
      <c r="G65" s="488">
        <f t="shared" si="11"/>
        <v>115.83458513740391</v>
      </c>
      <c r="H65" s="489">
        <f t="shared" si="14"/>
        <v>42979</v>
      </c>
      <c r="I65" s="488">
        <f t="shared" si="12"/>
        <v>109.62234948956993</v>
      </c>
      <c r="J65" s="488">
        <f t="shared" si="10"/>
        <v>101.74798830656098</v>
      </c>
      <c r="K65" s="488">
        <f t="shared" si="10"/>
        <v>115.83458513740391</v>
      </c>
      <c r="L65" s="488" t="e">
        <f t="shared" si="13"/>
        <v>#N/A</v>
      </c>
    </row>
    <row r="66" spans="1:12" ht="15" customHeight="1" x14ac:dyDescent="0.2">
      <c r="A66" s="490" t="s">
        <v>472</v>
      </c>
      <c r="B66" s="487">
        <v>210496</v>
      </c>
      <c r="C66" s="487">
        <v>34141</v>
      </c>
      <c r="D66" s="487">
        <v>26253</v>
      </c>
      <c r="E66" s="488">
        <f t="shared" si="11"/>
        <v>109.69217861665372</v>
      </c>
      <c r="F66" s="488">
        <f t="shared" si="11"/>
        <v>102.89322202465266</v>
      </c>
      <c r="G66" s="488">
        <f t="shared" si="11"/>
        <v>115.98921975788636</v>
      </c>
      <c r="H66" s="489" t="str">
        <f t="shared" si="14"/>
        <v/>
      </c>
      <c r="I66" s="488" t="str">
        <f t="shared" si="12"/>
        <v/>
      </c>
      <c r="J66" s="488" t="str">
        <f t="shared" si="10"/>
        <v/>
      </c>
      <c r="K66" s="488" t="str">
        <f t="shared" si="10"/>
        <v/>
      </c>
      <c r="L66" s="488" t="e">
        <f t="shared" si="13"/>
        <v>#N/A</v>
      </c>
    </row>
    <row r="67" spans="1:12" ht="15" customHeight="1" x14ac:dyDescent="0.2">
      <c r="A67" s="490" t="s">
        <v>473</v>
      </c>
      <c r="B67" s="487">
        <v>211244</v>
      </c>
      <c r="C67" s="487">
        <v>34018</v>
      </c>
      <c r="D67" s="487">
        <v>26202</v>
      </c>
      <c r="E67" s="488">
        <f t="shared" si="11"/>
        <v>110.08197105739018</v>
      </c>
      <c r="F67" s="488">
        <f t="shared" si="11"/>
        <v>102.52252795274404</v>
      </c>
      <c r="G67" s="488">
        <f t="shared" si="11"/>
        <v>115.76389502518336</v>
      </c>
      <c r="H67" s="489" t="str">
        <f t="shared" si="14"/>
        <v/>
      </c>
      <c r="I67" s="488" t="str">
        <f t="shared" si="12"/>
        <v/>
      </c>
      <c r="J67" s="488" t="str">
        <f t="shared" si="12"/>
        <v/>
      </c>
      <c r="K67" s="488" t="str">
        <f t="shared" si="12"/>
        <v/>
      </c>
      <c r="L67" s="488" t="e">
        <f t="shared" si="13"/>
        <v>#N/A</v>
      </c>
    </row>
    <row r="68" spans="1:12" ht="15" customHeight="1" x14ac:dyDescent="0.2">
      <c r="A68" s="490" t="s">
        <v>474</v>
      </c>
      <c r="B68" s="487">
        <v>212477</v>
      </c>
      <c r="C68" s="487">
        <v>34617</v>
      </c>
      <c r="D68" s="487">
        <v>26855</v>
      </c>
      <c r="E68" s="488">
        <f t="shared" si="11"/>
        <v>110.72450324913885</v>
      </c>
      <c r="F68" s="488">
        <f t="shared" si="11"/>
        <v>104.3277779452096</v>
      </c>
      <c r="G68" s="488">
        <f t="shared" si="11"/>
        <v>118.64893523018468</v>
      </c>
      <c r="H68" s="489" t="str">
        <f t="shared" si="14"/>
        <v/>
      </c>
      <c r="I68" s="488" t="str">
        <f t="shared" si="12"/>
        <v/>
      </c>
      <c r="J68" s="488" t="str">
        <f t="shared" si="12"/>
        <v/>
      </c>
      <c r="K68" s="488" t="str">
        <f t="shared" si="12"/>
        <v/>
      </c>
      <c r="L68" s="488" t="e">
        <f t="shared" si="13"/>
        <v>#N/A</v>
      </c>
    </row>
    <row r="69" spans="1:12" ht="15" customHeight="1" x14ac:dyDescent="0.2">
      <c r="A69" s="490">
        <v>43344</v>
      </c>
      <c r="B69" s="487">
        <v>216287</v>
      </c>
      <c r="C69" s="487">
        <v>33441</v>
      </c>
      <c r="D69" s="487">
        <v>27582</v>
      </c>
      <c r="E69" s="488">
        <f t="shared" si="11"/>
        <v>112.709943355029</v>
      </c>
      <c r="F69" s="488">
        <f t="shared" si="11"/>
        <v>100.7835809650101</v>
      </c>
      <c r="G69" s="488">
        <f t="shared" si="11"/>
        <v>121.86091720420606</v>
      </c>
      <c r="H69" s="489">
        <f t="shared" si="14"/>
        <v>43344</v>
      </c>
      <c r="I69" s="488">
        <f t="shared" si="12"/>
        <v>112.709943355029</v>
      </c>
      <c r="J69" s="488">
        <f t="shared" si="12"/>
        <v>100.7835809650101</v>
      </c>
      <c r="K69" s="488">
        <f t="shared" si="12"/>
        <v>121.86091720420606</v>
      </c>
      <c r="L69" s="488" t="e">
        <f t="shared" si="13"/>
        <v>#N/A</v>
      </c>
    </row>
    <row r="70" spans="1:12" ht="15" customHeight="1" x14ac:dyDescent="0.2">
      <c r="A70" s="490" t="s">
        <v>475</v>
      </c>
      <c r="B70" s="487">
        <v>215837</v>
      </c>
      <c r="C70" s="487">
        <v>33331</v>
      </c>
      <c r="D70" s="487">
        <v>27336</v>
      </c>
      <c r="E70" s="488">
        <f t="shared" si="11"/>
        <v>112.47544255512072</v>
      </c>
      <c r="F70" s="488">
        <f t="shared" si="11"/>
        <v>100.45206594135199</v>
      </c>
      <c r="G70" s="488">
        <f t="shared" si="11"/>
        <v>120.77405672881505</v>
      </c>
      <c r="H70" s="489" t="str">
        <f t="shared" si="14"/>
        <v/>
      </c>
      <c r="I70" s="488" t="str">
        <f t="shared" si="12"/>
        <v/>
      </c>
      <c r="J70" s="488" t="str">
        <f t="shared" si="12"/>
        <v/>
      </c>
      <c r="K70" s="488" t="str">
        <f t="shared" si="12"/>
        <v/>
      </c>
      <c r="L70" s="488" t="e">
        <f t="shared" si="13"/>
        <v>#N/A</v>
      </c>
    </row>
    <row r="71" spans="1:12" ht="15" customHeight="1" x14ac:dyDescent="0.2">
      <c r="A71" s="490" t="s">
        <v>476</v>
      </c>
      <c r="B71" s="487">
        <v>215302</v>
      </c>
      <c r="C71" s="487">
        <v>33394</v>
      </c>
      <c r="D71" s="487">
        <v>27371</v>
      </c>
      <c r="E71" s="491">
        <f t="shared" ref="E71:G75" si="15">IF($A$51=37802,IF(COUNTBLANK(B$51:B$70)&gt;0,#N/A,IF(ISBLANK(B71)=FALSE,B71/B$51*100,#N/A)),IF(COUNTBLANK(B$51:B$75)&gt;0,#N/A,B71/B$51*100))</f>
        <v>112.19664715967419</v>
      </c>
      <c r="F71" s="491">
        <f t="shared" si="15"/>
        <v>100.6419336367198</v>
      </c>
      <c r="G71" s="491">
        <f t="shared" si="15"/>
        <v>120.92869134929751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215254</v>
      </c>
      <c r="C72" s="487">
        <v>33733</v>
      </c>
      <c r="D72" s="487">
        <v>27836</v>
      </c>
      <c r="E72" s="491">
        <f t="shared" si="15"/>
        <v>112.1716337410173</v>
      </c>
      <c r="F72" s="491">
        <f t="shared" si="15"/>
        <v>101.66360266417529</v>
      </c>
      <c r="G72" s="491">
        <f t="shared" si="15"/>
        <v>122.98312273570735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217824</v>
      </c>
      <c r="C73" s="487">
        <v>30302</v>
      </c>
      <c r="D73" s="487">
        <v>27227</v>
      </c>
      <c r="E73" s="491">
        <f t="shared" si="15"/>
        <v>113.51089386493796</v>
      </c>
      <c r="F73" s="491">
        <f t="shared" si="15"/>
        <v>91.323347698984364</v>
      </c>
      <c r="G73" s="491">
        <f t="shared" si="15"/>
        <v>120.29248033931255</v>
      </c>
      <c r="H73" s="492">
        <f>IF(A$51=37802,IF(ISERROR(L73)=TRUE,IF(ISBLANK(A73)=FALSE,IF(MONTH(A73)=MONTH(MAX(A$51:A$75)),A73,""),""),""),IF(ISERROR(L73)=TRUE,IF(MONTH(A73)=MONTH(MAX(A$51:A$75)),A73,""),""))</f>
        <v>43709</v>
      </c>
      <c r="I73" s="488">
        <f t="shared" si="12"/>
        <v>113.51089386493796</v>
      </c>
      <c r="J73" s="488">
        <f t="shared" si="12"/>
        <v>91.323347698984364</v>
      </c>
      <c r="K73" s="488">
        <f t="shared" si="12"/>
        <v>120.29248033931255</v>
      </c>
      <c r="L73" s="488" t="e">
        <f t="shared" si="13"/>
        <v>#N/A</v>
      </c>
    </row>
    <row r="74" spans="1:12" ht="15" customHeight="1" x14ac:dyDescent="0.2">
      <c r="A74" s="490" t="s">
        <v>478</v>
      </c>
      <c r="B74" s="487">
        <v>216377</v>
      </c>
      <c r="C74" s="487">
        <v>30558</v>
      </c>
      <c r="D74" s="487">
        <v>27090</v>
      </c>
      <c r="E74" s="491">
        <f t="shared" si="15"/>
        <v>112.75684351501066</v>
      </c>
      <c r="F74" s="491">
        <f t="shared" si="15"/>
        <v>92.094873572225069</v>
      </c>
      <c r="G74" s="491">
        <f t="shared" si="15"/>
        <v>119.68719625342405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214801</v>
      </c>
      <c r="C75" s="493">
        <v>29655</v>
      </c>
      <c r="D75" s="493">
        <v>26172</v>
      </c>
      <c r="E75" s="491">
        <f t="shared" si="15"/>
        <v>111.93556960244297</v>
      </c>
      <c r="F75" s="491">
        <f t="shared" si="15"/>
        <v>89.373436605286159</v>
      </c>
      <c r="G75" s="491">
        <f t="shared" si="15"/>
        <v>115.6313510647698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113.51089386493796</v>
      </c>
      <c r="J77" s="488">
        <f>IF(J75&lt;&gt;"",J75,IF(J74&lt;&gt;"",J74,IF(J73&lt;&gt;"",J73,IF(J72&lt;&gt;"",J72,IF(J71&lt;&gt;"",J71,IF(J70&lt;&gt;"",J70,""))))))</f>
        <v>91.323347698984364</v>
      </c>
      <c r="K77" s="488">
        <f>IF(K75&lt;&gt;"",K75,IF(K74&lt;&gt;"",K74,IF(K73&lt;&gt;"",K73,IF(K72&lt;&gt;"",K72,IF(K71&lt;&gt;"",K71,IF(K70&lt;&gt;"",K70,""))))))</f>
        <v>120.29248033931255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+13,5%</v>
      </c>
      <c r="J79" s="488" t="str">
        <f>"GeB - ausschließlich: "&amp;IF(J77&gt;100,"+","")&amp;TEXT(J77-100,"0,0")&amp;"%"</f>
        <v>GeB - ausschließlich: -8,7%</v>
      </c>
      <c r="K79" s="488" t="str">
        <f>"GeB - im Nebenjob: "&amp;IF(K77&gt;100,"+","")&amp;TEXT(K77-100,"0,0")&amp;"%"</f>
        <v>GeB - im Nebenjob: +20,3%</v>
      </c>
    </row>
    <row r="81" spans="9:9" ht="15" customHeight="1" x14ac:dyDescent="0.2">
      <c r="I81" s="488" t="str">
        <f>IF(ISERROR(HLOOKUP(1,I$78:K$79,2,FALSE)),"",HLOOKUP(1,I$78:K$79,2,FALSE))</f>
        <v>GeB - im Nebenjob: +20,3%</v>
      </c>
    </row>
    <row r="82" spans="9:9" ht="15" customHeight="1" x14ac:dyDescent="0.2">
      <c r="I82" s="488" t="str">
        <f>IF(ISERROR(HLOOKUP(2,I$78:K$79,2,FALSE)),"",HLOOKUP(2,I$78:K$79,2,FALSE))</f>
        <v>SvB: +13,5%</v>
      </c>
    </row>
    <row r="83" spans="9:9" ht="15" customHeight="1" x14ac:dyDescent="0.2">
      <c r="I83" s="488" t="str">
        <f>IF(ISERROR(HLOOKUP(3,I$78:K$79,2,FALSE)),"",HLOOKUP(3,I$78:K$79,2,FALSE))</f>
        <v>GeB - ausschließlich: -8,7%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214801</v>
      </c>
      <c r="E12" s="114">
        <v>216377</v>
      </c>
      <c r="F12" s="114">
        <v>217824</v>
      </c>
      <c r="G12" s="114">
        <v>215254</v>
      </c>
      <c r="H12" s="114">
        <v>215302</v>
      </c>
      <c r="I12" s="115">
        <v>-501</v>
      </c>
      <c r="J12" s="116">
        <v>-0.23269639854715701</v>
      </c>
      <c r="N12" s="117"/>
    </row>
    <row r="13" spans="1:15" s="110" customFormat="1" ht="13.5" customHeight="1" x14ac:dyDescent="0.2">
      <c r="A13" s="118" t="s">
        <v>105</v>
      </c>
      <c r="B13" s="119" t="s">
        <v>106</v>
      </c>
      <c r="C13" s="113">
        <v>55.345179957262772</v>
      </c>
      <c r="D13" s="114">
        <v>118882</v>
      </c>
      <c r="E13" s="114">
        <v>119884</v>
      </c>
      <c r="F13" s="114">
        <v>121129</v>
      </c>
      <c r="G13" s="114">
        <v>119671</v>
      </c>
      <c r="H13" s="114">
        <v>119624</v>
      </c>
      <c r="I13" s="115">
        <v>-742</v>
      </c>
      <c r="J13" s="116">
        <v>-0.62027686751822375</v>
      </c>
    </row>
    <row r="14" spans="1:15" s="110" customFormat="1" ht="13.5" customHeight="1" x14ac:dyDescent="0.2">
      <c r="A14" s="120"/>
      <c r="B14" s="119" t="s">
        <v>107</v>
      </c>
      <c r="C14" s="113">
        <v>44.654820042737228</v>
      </c>
      <c r="D14" s="114">
        <v>95919</v>
      </c>
      <c r="E14" s="114">
        <v>96493</v>
      </c>
      <c r="F14" s="114">
        <v>96695</v>
      </c>
      <c r="G14" s="114">
        <v>95583</v>
      </c>
      <c r="H14" s="114">
        <v>95678</v>
      </c>
      <c r="I14" s="115">
        <v>241</v>
      </c>
      <c r="J14" s="116">
        <v>0.25188653608980122</v>
      </c>
    </row>
    <row r="15" spans="1:15" s="110" customFormat="1" ht="13.5" customHeight="1" x14ac:dyDescent="0.2">
      <c r="A15" s="118" t="s">
        <v>105</v>
      </c>
      <c r="B15" s="121" t="s">
        <v>108</v>
      </c>
      <c r="C15" s="113">
        <v>11.887747263746444</v>
      </c>
      <c r="D15" s="114">
        <v>25535</v>
      </c>
      <c r="E15" s="114">
        <v>26507</v>
      </c>
      <c r="F15" s="114">
        <v>27257</v>
      </c>
      <c r="G15" s="114">
        <v>25273</v>
      </c>
      <c r="H15" s="114">
        <v>26079</v>
      </c>
      <c r="I15" s="115">
        <v>-544</v>
      </c>
      <c r="J15" s="116">
        <v>-2.0859695540473178</v>
      </c>
    </row>
    <row r="16" spans="1:15" s="110" customFormat="1" ht="13.5" customHeight="1" x14ac:dyDescent="0.2">
      <c r="A16" s="118"/>
      <c r="B16" s="121" t="s">
        <v>109</v>
      </c>
      <c r="C16" s="113">
        <v>66.004813757850286</v>
      </c>
      <c r="D16" s="114">
        <v>141779</v>
      </c>
      <c r="E16" s="114">
        <v>142557</v>
      </c>
      <c r="F16" s="114">
        <v>143486</v>
      </c>
      <c r="G16" s="114">
        <v>143447</v>
      </c>
      <c r="H16" s="114">
        <v>143529</v>
      </c>
      <c r="I16" s="115">
        <v>-1750</v>
      </c>
      <c r="J16" s="116">
        <v>-1.2192657929756356</v>
      </c>
    </row>
    <row r="17" spans="1:10" s="110" customFormat="1" ht="13.5" customHeight="1" x14ac:dyDescent="0.2">
      <c r="A17" s="118"/>
      <c r="B17" s="121" t="s">
        <v>110</v>
      </c>
      <c r="C17" s="113">
        <v>20.868617930084124</v>
      </c>
      <c r="D17" s="114">
        <v>44826</v>
      </c>
      <c r="E17" s="114">
        <v>44642</v>
      </c>
      <c r="F17" s="114">
        <v>44436</v>
      </c>
      <c r="G17" s="114">
        <v>43903</v>
      </c>
      <c r="H17" s="114">
        <v>43184</v>
      </c>
      <c r="I17" s="115">
        <v>1642</v>
      </c>
      <c r="J17" s="116">
        <v>3.8023341978510561</v>
      </c>
    </row>
    <row r="18" spans="1:10" s="110" customFormat="1" ht="13.5" customHeight="1" x14ac:dyDescent="0.2">
      <c r="A18" s="120"/>
      <c r="B18" s="121" t="s">
        <v>111</v>
      </c>
      <c r="C18" s="113">
        <v>1.238821048319142</v>
      </c>
      <c r="D18" s="114">
        <v>2661</v>
      </c>
      <c r="E18" s="114">
        <v>2671</v>
      </c>
      <c r="F18" s="114">
        <v>2645</v>
      </c>
      <c r="G18" s="114">
        <v>2631</v>
      </c>
      <c r="H18" s="114">
        <v>2510</v>
      </c>
      <c r="I18" s="115">
        <v>151</v>
      </c>
      <c r="J18" s="116">
        <v>6.0159362549800797</v>
      </c>
    </row>
    <row r="19" spans="1:10" s="110" customFormat="1" ht="13.5" customHeight="1" x14ac:dyDescent="0.2">
      <c r="A19" s="120"/>
      <c r="B19" s="121" t="s">
        <v>112</v>
      </c>
      <c r="C19" s="113">
        <v>0.34497046103137324</v>
      </c>
      <c r="D19" s="114">
        <v>741</v>
      </c>
      <c r="E19" s="114">
        <v>699</v>
      </c>
      <c r="F19" s="114">
        <v>749</v>
      </c>
      <c r="G19" s="114">
        <v>658</v>
      </c>
      <c r="H19" s="114">
        <v>617</v>
      </c>
      <c r="I19" s="115">
        <v>124</v>
      </c>
      <c r="J19" s="116">
        <v>20.097244732576986</v>
      </c>
    </row>
    <row r="20" spans="1:10" s="110" customFormat="1" ht="13.5" customHeight="1" x14ac:dyDescent="0.2">
      <c r="A20" s="118" t="s">
        <v>113</v>
      </c>
      <c r="B20" s="122" t="s">
        <v>114</v>
      </c>
      <c r="C20" s="113">
        <v>77.071335794526092</v>
      </c>
      <c r="D20" s="114">
        <v>165550</v>
      </c>
      <c r="E20" s="114">
        <v>167010</v>
      </c>
      <c r="F20" s="114">
        <v>168855</v>
      </c>
      <c r="G20" s="114">
        <v>166673</v>
      </c>
      <c r="H20" s="114">
        <v>167041</v>
      </c>
      <c r="I20" s="115">
        <v>-1491</v>
      </c>
      <c r="J20" s="116">
        <v>-0.89259523111092487</v>
      </c>
    </row>
    <row r="21" spans="1:10" s="110" customFormat="1" ht="13.5" customHeight="1" x14ac:dyDescent="0.2">
      <c r="A21" s="120"/>
      <c r="B21" s="122" t="s">
        <v>115</v>
      </c>
      <c r="C21" s="113">
        <v>22.928664205473904</v>
      </c>
      <c r="D21" s="114">
        <v>49251</v>
      </c>
      <c r="E21" s="114">
        <v>49367</v>
      </c>
      <c r="F21" s="114">
        <v>48969</v>
      </c>
      <c r="G21" s="114">
        <v>48581</v>
      </c>
      <c r="H21" s="114">
        <v>48261</v>
      </c>
      <c r="I21" s="115">
        <v>990</v>
      </c>
      <c r="J21" s="116">
        <v>2.0513458071734942</v>
      </c>
    </row>
    <row r="22" spans="1:10" s="110" customFormat="1" ht="13.5" customHeight="1" x14ac:dyDescent="0.2">
      <c r="A22" s="118" t="s">
        <v>113</v>
      </c>
      <c r="B22" s="122" t="s">
        <v>116</v>
      </c>
      <c r="C22" s="113">
        <v>84.201656416869568</v>
      </c>
      <c r="D22" s="114">
        <v>180866</v>
      </c>
      <c r="E22" s="114">
        <v>182690</v>
      </c>
      <c r="F22" s="114">
        <v>183761</v>
      </c>
      <c r="G22" s="114">
        <v>181835</v>
      </c>
      <c r="H22" s="114">
        <v>182343</v>
      </c>
      <c r="I22" s="115">
        <v>-1477</v>
      </c>
      <c r="J22" s="116">
        <v>-0.81001190064877726</v>
      </c>
    </row>
    <row r="23" spans="1:10" s="110" customFormat="1" ht="13.5" customHeight="1" x14ac:dyDescent="0.2">
      <c r="A23" s="123"/>
      <c r="B23" s="124" t="s">
        <v>117</v>
      </c>
      <c r="C23" s="125">
        <v>15.777393959990876</v>
      </c>
      <c r="D23" s="114">
        <v>33890</v>
      </c>
      <c r="E23" s="114">
        <v>33638</v>
      </c>
      <c r="F23" s="114">
        <v>34013</v>
      </c>
      <c r="G23" s="114">
        <v>33363</v>
      </c>
      <c r="H23" s="114">
        <v>32903</v>
      </c>
      <c r="I23" s="115">
        <v>987</v>
      </c>
      <c r="J23" s="116">
        <v>2.9997264687110596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55827</v>
      </c>
      <c r="E26" s="114">
        <v>57648</v>
      </c>
      <c r="F26" s="114">
        <v>57529</v>
      </c>
      <c r="G26" s="114">
        <v>61569</v>
      </c>
      <c r="H26" s="140">
        <v>60765</v>
      </c>
      <c r="I26" s="115">
        <v>-4938</v>
      </c>
      <c r="J26" s="116">
        <v>-8.1263885460380152</v>
      </c>
    </row>
    <row r="27" spans="1:10" s="110" customFormat="1" ht="13.5" customHeight="1" x14ac:dyDescent="0.2">
      <c r="A27" s="118" t="s">
        <v>105</v>
      </c>
      <c r="B27" s="119" t="s">
        <v>106</v>
      </c>
      <c r="C27" s="113">
        <v>43.471796800831136</v>
      </c>
      <c r="D27" s="115">
        <v>24269</v>
      </c>
      <c r="E27" s="114">
        <v>24912</v>
      </c>
      <c r="F27" s="114">
        <v>24800</v>
      </c>
      <c r="G27" s="114">
        <v>26887</v>
      </c>
      <c r="H27" s="140">
        <v>26368</v>
      </c>
      <c r="I27" s="115">
        <v>-2099</v>
      </c>
      <c r="J27" s="116">
        <v>-7.9604065533980579</v>
      </c>
    </row>
    <row r="28" spans="1:10" s="110" customFormat="1" ht="13.5" customHeight="1" x14ac:dyDescent="0.2">
      <c r="A28" s="120"/>
      <c r="B28" s="119" t="s">
        <v>107</v>
      </c>
      <c r="C28" s="113">
        <v>56.528203199168864</v>
      </c>
      <c r="D28" s="115">
        <v>31558</v>
      </c>
      <c r="E28" s="114">
        <v>32736</v>
      </c>
      <c r="F28" s="114">
        <v>32729</v>
      </c>
      <c r="G28" s="114">
        <v>34682</v>
      </c>
      <c r="H28" s="140">
        <v>34397</v>
      </c>
      <c r="I28" s="115">
        <v>-2839</v>
      </c>
      <c r="J28" s="116">
        <v>-8.2536267697764334</v>
      </c>
    </row>
    <row r="29" spans="1:10" s="110" customFormat="1" ht="13.5" customHeight="1" x14ac:dyDescent="0.2">
      <c r="A29" s="118" t="s">
        <v>105</v>
      </c>
      <c r="B29" s="121" t="s">
        <v>108</v>
      </c>
      <c r="C29" s="113">
        <v>18.215200530209398</v>
      </c>
      <c r="D29" s="115">
        <v>10169</v>
      </c>
      <c r="E29" s="114">
        <v>10726</v>
      </c>
      <c r="F29" s="114">
        <v>10529</v>
      </c>
      <c r="G29" s="114">
        <v>12551</v>
      </c>
      <c r="H29" s="140">
        <v>12167</v>
      </c>
      <c r="I29" s="115">
        <v>-1998</v>
      </c>
      <c r="J29" s="116">
        <v>-16.421467904988905</v>
      </c>
    </row>
    <row r="30" spans="1:10" s="110" customFormat="1" ht="13.5" customHeight="1" x14ac:dyDescent="0.2">
      <c r="A30" s="118"/>
      <c r="B30" s="121" t="s">
        <v>109</v>
      </c>
      <c r="C30" s="113">
        <v>48.745230802299965</v>
      </c>
      <c r="D30" s="115">
        <v>27213</v>
      </c>
      <c r="E30" s="114">
        <v>28120</v>
      </c>
      <c r="F30" s="114">
        <v>28097</v>
      </c>
      <c r="G30" s="114">
        <v>29253</v>
      </c>
      <c r="H30" s="140">
        <v>28983</v>
      </c>
      <c r="I30" s="115">
        <v>-1770</v>
      </c>
      <c r="J30" s="116">
        <v>-6.1070282579443118</v>
      </c>
    </row>
    <row r="31" spans="1:10" s="110" customFormat="1" ht="13.5" customHeight="1" x14ac:dyDescent="0.2">
      <c r="A31" s="118"/>
      <c r="B31" s="121" t="s">
        <v>110</v>
      </c>
      <c r="C31" s="113">
        <v>16.929084493166389</v>
      </c>
      <c r="D31" s="115">
        <v>9451</v>
      </c>
      <c r="E31" s="114">
        <v>9592</v>
      </c>
      <c r="F31" s="114">
        <v>9730</v>
      </c>
      <c r="G31" s="114">
        <v>10238</v>
      </c>
      <c r="H31" s="140">
        <v>10218</v>
      </c>
      <c r="I31" s="115">
        <v>-767</v>
      </c>
      <c r="J31" s="116">
        <v>-7.5063613231552164</v>
      </c>
    </row>
    <row r="32" spans="1:10" s="110" customFormat="1" ht="13.5" customHeight="1" x14ac:dyDescent="0.2">
      <c r="A32" s="120"/>
      <c r="B32" s="121" t="s">
        <v>111</v>
      </c>
      <c r="C32" s="113">
        <v>16.110484174324252</v>
      </c>
      <c r="D32" s="115">
        <v>8994</v>
      </c>
      <c r="E32" s="114">
        <v>9210</v>
      </c>
      <c r="F32" s="114">
        <v>9173</v>
      </c>
      <c r="G32" s="114">
        <v>9527</v>
      </c>
      <c r="H32" s="140">
        <v>9397</v>
      </c>
      <c r="I32" s="115">
        <v>-403</v>
      </c>
      <c r="J32" s="116">
        <v>-4.2886027455570925</v>
      </c>
    </row>
    <row r="33" spans="1:10" s="110" customFormat="1" ht="13.5" customHeight="1" x14ac:dyDescent="0.2">
      <c r="A33" s="120"/>
      <c r="B33" s="121" t="s">
        <v>112</v>
      </c>
      <c r="C33" s="113">
        <v>1.5082307843874827</v>
      </c>
      <c r="D33" s="115">
        <v>842</v>
      </c>
      <c r="E33" s="114">
        <v>845</v>
      </c>
      <c r="F33" s="114">
        <v>870</v>
      </c>
      <c r="G33" s="114">
        <v>795</v>
      </c>
      <c r="H33" s="140">
        <v>751</v>
      </c>
      <c r="I33" s="115">
        <v>91</v>
      </c>
      <c r="J33" s="116">
        <v>12.117177097203728</v>
      </c>
    </row>
    <row r="34" spans="1:10" s="110" customFormat="1" ht="13.5" customHeight="1" x14ac:dyDescent="0.2">
      <c r="A34" s="118" t="s">
        <v>113</v>
      </c>
      <c r="B34" s="122" t="s">
        <v>116</v>
      </c>
      <c r="C34" s="113">
        <v>85.327887939527471</v>
      </c>
      <c r="D34" s="115">
        <v>47636</v>
      </c>
      <c r="E34" s="114">
        <v>49247</v>
      </c>
      <c r="F34" s="114">
        <v>49306</v>
      </c>
      <c r="G34" s="114">
        <v>53022</v>
      </c>
      <c r="H34" s="140">
        <v>52500</v>
      </c>
      <c r="I34" s="115">
        <v>-4864</v>
      </c>
      <c r="J34" s="116">
        <v>-9.2647619047619045</v>
      </c>
    </row>
    <row r="35" spans="1:10" s="110" customFormat="1" ht="13.5" customHeight="1" x14ac:dyDescent="0.2">
      <c r="A35" s="118"/>
      <c r="B35" s="119" t="s">
        <v>117</v>
      </c>
      <c r="C35" s="113">
        <v>14.575384670499938</v>
      </c>
      <c r="D35" s="115">
        <v>8137</v>
      </c>
      <c r="E35" s="114">
        <v>8345</v>
      </c>
      <c r="F35" s="114">
        <v>8175</v>
      </c>
      <c r="G35" s="114">
        <v>8498</v>
      </c>
      <c r="H35" s="140">
        <v>8206</v>
      </c>
      <c r="I35" s="115">
        <v>-69</v>
      </c>
      <c r="J35" s="116">
        <v>-0.84084815988301242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29655</v>
      </c>
      <c r="E37" s="114">
        <v>30558</v>
      </c>
      <c r="F37" s="114">
        <v>30302</v>
      </c>
      <c r="G37" s="114">
        <v>33733</v>
      </c>
      <c r="H37" s="140">
        <v>33394</v>
      </c>
      <c r="I37" s="115">
        <v>-3739</v>
      </c>
      <c r="J37" s="116">
        <v>-11.196622147691203</v>
      </c>
    </row>
    <row r="38" spans="1:10" s="110" customFormat="1" ht="13.5" customHeight="1" x14ac:dyDescent="0.2">
      <c r="A38" s="118" t="s">
        <v>105</v>
      </c>
      <c r="B38" s="119" t="s">
        <v>106</v>
      </c>
      <c r="C38" s="113">
        <v>39.588602259315458</v>
      </c>
      <c r="D38" s="115">
        <v>11740</v>
      </c>
      <c r="E38" s="114">
        <v>12029</v>
      </c>
      <c r="F38" s="114">
        <v>11781</v>
      </c>
      <c r="G38" s="114">
        <v>13570</v>
      </c>
      <c r="H38" s="140">
        <v>13337</v>
      </c>
      <c r="I38" s="115">
        <v>-1597</v>
      </c>
      <c r="J38" s="116">
        <v>-11.974207093049412</v>
      </c>
    </row>
    <row r="39" spans="1:10" s="110" customFormat="1" ht="13.5" customHeight="1" x14ac:dyDescent="0.2">
      <c r="A39" s="120"/>
      <c r="B39" s="119" t="s">
        <v>107</v>
      </c>
      <c r="C39" s="113">
        <v>60.411397740684542</v>
      </c>
      <c r="D39" s="115">
        <v>17915</v>
      </c>
      <c r="E39" s="114">
        <v>18529</v>
      </c>
      <c r="F39" s="114">
        <v>18521</v>
      </c>
      <c r="G39" s="114">
        <v>20163</v>
      </c>
      <c r="H39" s="140">
        <v>20057</v>
      </c>
      <c r="I39" s="115">
        <v>-2142</v>
      </c>
      <c r="J39" s="116">
        <v>-10.679563244752455</v>
      </c>
    </row>
    <row r="40" spans="1:10" s="110" customFormat="1" ht="13.5" customHeight="1" x14ac:dyDescent="0.2">
      <c r="A40" s="118" t="s">
        <v>105</v>
      </c>
      <c r="B40" s="121" t="s">
        <v>108</v>
      </c>
      <c r="C40" s="113">
        <v>23.08211094250548</v>
      </c>
      <c r="D40" s="115">
        <v>6845</v>
      </c>
      <c r="E40" s="114">
        <v>7029</v>
      </c>
      <c r="F40" s="114">
        <v>6743</v>
      </c>
      <c r="G40" s="114">
        <v>9031</v>
      </c>
      <c r="H40" s="140">
        <v>8659</v>
      </c>
      <c r="I40" s="115">
        <v>-1814</v>
      </c>
      <c r="J40" s="116">
        <v>-20.949301305000578</v>
      </c>
    </row>
    <row r="41" spans="1:10" s="110" customFormat="1" ht="13.5" customHeight="1" x14ac:dyDescent="0.2">
      <c r="A41" s="118"/>
      <c r="B41" s="121" t="s">
        <v>109</v>
      </c>
      <c r="C41" s="113">
        <v>30.143314786713876</v>
      </c>
      <c r="D41" s="115">
        <v>8939</v>
      </c>
      <c r="E41" s="114">
        <v>9348</v>
      </c>
      <c r="F41" s="114">
        <v>9279</v>
      </c>
      <c r="G41" s="114">
        <v>9785</v>
      </c>
      <c r="H41" s="140">
        <v>9861</v>
      </c>
      <c r="I41" s="115">
        <v>-922</v>
      </c>
      <c r="J41" s="116">
        <v>-9.349964506642328</v>
      </c>
    </row>
    <row r="42" spans="1:10" s="110" customFormat="1" ht="13.5" customHeight="1" x14ac:dyDescent="0.2">
      <c r="A42" s="118"/>
      <c r="B42" s="121" t="s">
        <v>110</v>
      </c>
      <c r="C42" s="113">
        <v>17.315798347664813</v>
      </c>
      <c r="D42" s="115">
        <v>5135</v>
      </c>
      <c r="E42" s="114">
        <v>5240</v>
      </c>
      <c r="F42" s="114">
        <v>5386</v>
      </c>
      <c r="G42" s="114">
        <v>5666</v>
      </c>
      <c r="H42" s="140">
        <v>5734</v>
      </c>
      <c r="I42" s="115">
        <v>-599</v>
      </c>
      <c r="J42" s="116">
        <v>-10.446459713986746</v>
      </c>
    </row>
    <row r="43" spans="1:10" s="110" customFormat="1" ht="13.5" customHeight="1" x14ac:dyDescent="0.2">
      <c r="A43" s="120"/>
      <c r="B43" s="121" t="s">
        <v>111</v>
      </c>
      <c r="C43" s="113">
        <v>29.458775923115834</v>
      </c>
      <c r="D43" s="115">
        <v>8736</v>
      </c>
      <c r="E43" s="114">
        <v>8941</v>
      </c>
      <c r="F43" s="114">
        <v>8894</v>
      </c>
      <c r="G43" s="114">
        <v>9251</v>
      </c>
      <c r="H43" s="140">
        <v>9140</v>
      </c>
      <c r="I43" s="115">
        <v>-404</v>
      </c>
      <c r="J43" s="116">
        <v>-4.4201312910284463</v>
      </c>
    </row>
    <row r="44" spans="1:10" s="110" customFormat="1" ht="13.5" customHeight="1" x14ac:dyDescent="0.2">
      <c r="A44" s="120"/>
      <c r="B44" s="121" t="s">
        <v>112</v>
      </c>
      <c r="C44" s="113">
        <v>2.5931546113640196</v>
      </c>
      <c r="D44" s="115">
        <v>769</v>
      </c>
      <c r="E44" s="114">
        <v>780</v>
      </c>
      <c r="F44" s="114">
        <v>793</v>
      </c>
      <c r="G44" s="114">
        <v>735</v>
      </c>
      <c r="H44" s="140">
        <v>701</v>
      </c>
      <c r="I44" s="115">
        <v>68</v>
      </c>
      <c r="J44" s="116">
        <v>9.7004279600570609</v>
      </c>
    </row>
    <row r="45" spans="1:10" s="110" customFormat="1" ht="13.5" customHeight="1" x14ac:dyDescent="0.2">
      <c r="A45" s="118" t="s">
        <v>113</v>
      </c>
      <c r="B45" s="122" t="s">
        <v>116</v>
      </c>
      <c r="C45" s="113">
        <v>86.619457089866799</v>
      </c>
      <c r="D45" s="115">
        <v>25687</v>
      </c>
      <c r="E45" s="114">
        <v>26467</v>
      </c>
      <c r="F45" s="114">
        <v>26341</v>
      </c>
      <c r="G45" s="114">
        <v>29469</v>
      </c>
      <c r="H45" s="140">
        <v>29224</v>
      </c>
      <c r="I45" s="115">
        <v>-3537</v>
      </c>
      <c r="J45" s="116">
        <v>-12.103065973172734</v>
      </c>
    </row>
    <row r="46" spans="1:10" s="110" customFormat="1" ht="13.5" customHeight="1" x14ac:dyDescent="0.2">
      <c r="A46" s="118"/>
      <c r="B46" s="119" t="s">
        <v>117</v>
      </c>
      <c r="C46" s="113">
        <v>13.201820940819424</v>
      </c>
      <c r="D46" s="115">
        <v>3915</v>
      </c>
      <c r="E46" s="114">
        <v>4036</v>
      </c>
      <c r="F46" s="114">
        <v>3914</v>
      </c>
      <c r="G46" s="114">
        <v>4217</v>
      </c>
      <c r="H46" s="140">
        <v>4114</v>
      </c>
      <c r="I46" s="115">
        <v>-199</v>
      </c>
      <c r="J46" s="116">
        <v>-4.8371414681575109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26172</v>
      </c>
      <c r="E48" s="114">
        <v>27090</v>
      </c>
      <c r="F48" s="114">
        <v>27227</v>
      </c>
      <c r="G48" s="114">
        <v>27836</v>
      </c>
      <c r="H48" s="140">
        <v>27371</v>
      </c>
      <c r="I48" s="115">
        <v>-1199</v>
      </c>
      <c r="J48" s="116">
        <v>-4.3805487559826091</v>
      </c>
    </row>
    <row r="49" spans="1:12" s="110" customFormat="1" ht="13.5" customHeight="1" x14ac:dyDescent="0.2">
      <c r="A49" s="118" t="s">
        <v>105</v>
      </c>
      <c r="B49" s="119" t="s">
        <v>106</v>
      </c>
      <c r="C49" s="113">
        <v>47.87177135870396</v>
      </c>
      <c r="D49" s="115">
        <v>12529</v>
      </c>
      <c r="E49" s="114">
        <v>12883</v>
      </c>
      <c r="F49" s="114">
        <v>13019</v>
      </c>
      <c r="G49" s="114">
        <v>13317</v>
      </c>
      <c r="H49" s="140">
        <v>13031</v>
      </c>
      <c r="I49" s="115">
        <v>-502</v>
      </c>
      <c r="J49" s="116">
        <v>-3.8523520834932086</v>
      </c>
    </row>
    <row r="50" spans="1:12" s="110" customFormat="1" ht="13.5" customHeight="1" x14ac:dyDescent="0.2">
      <c r="A50" s="120"/>
      <c r="B50" s="119" t="s">
        <v>107</v>
      </c>
      <c r="C50" s="113">
        <v>52.12822864129604</v>
      </c>
      <c r="D50" s="115">
        <v>13643</v>
      </c>
      <c r="E50" s="114">
        <v>14207</v>
      </c>
      <c r="F50" s="114">
        <v>14208</v>
      </c>
      <c r="G50" s="114">
        <v>14519</v>
      </c>
      <c r="H50" s="140">
        <v>14340</v>
      </c>
      <c r="I50" s="115">
        <v>-697</v>
      </c>
      <c r="J50" s="116">
        <v>-4.8605299860529989</v>
      </c>
    </row>
    <row r="51" spans="1:12" s="110" customFormat="1" ht="13.5" customHeight="1" x14ac:dyDescent="0.2">
      <c r="A51" s="118" t="s">
        <v>105</v>
      </c>
      <c r="B51" s="121" t="s">
        <v>108</v>
      </c>
      <c r="C51" s="113">
        <v>12.700596056854653</v>
      </c>
      <c r="D51" s="115">
        <v>3324</v>
      </c>
      <c r="E51" s="114">
        <v>3697</v>
      </c>
      <c r="F51" s="114">
        <v>3786</v>
      </c>
      <c r="G51" s="114">
        <v>3520</v>
      </c>
      <c r="H51" s="140">
        <v>3508</v>
      </c>
      <c r="I51" s="115">
        <v>-184</v>
      </c>
      <c r="J51" s="116">
        <v>-5.24515393386545</v>
      </c>
    </row>
    <row r="52" spans="1:12" s="110" customFormat="1" ht="13.5" customHeight="1" x14ac:dyDescent="0.2">
      <c r="A52" s="118"/>
      <c r="B52" s="121" t="s">
        <v>109</v>
      </c>
      <c r="C52" s="113">
        <v>69.822711294513226</v>
      </c>
      <c r="D52" s="115">
        <v>18274</v>
      </c>
      <c r="E52" s="114">
        <v>18772</v>
      </c>
      <c r="F52" s="114">
        <v>18818</v>
      </c>
      <c r="G52" s="114">
        <v>19468</v>
      </c>
      <c r="H52" s="140">
        <v>19122</v>
      </c>
      <c r="I52" s="115">
        <v>-848</v>
      </c>
      <c r="J52" s="116">
        <v>-4.4346825645852945</v>
      </c>
    </row>
    <row r="53" spans="1:12" s="110" customFormat="1" ht="13.5" customHeight="1" x14ac:dyDescent="0.2">
      <c r="A53" s="118"/>
      <c r="B53" s="121" t="s">
        <v>110</v>
      </c>
      <c r="C53" s="113">
        <v>16.490906312089255</v>
      </c>
      <c r="D53" s="115">
        <v>4316</v>
      </c>
      <c r="E53" s="114">
        <v>4352</v>
      </c>
      <c r="F53" s="114">
        <v>4344</v>
      </c>
      <c r="G53" s="114">
        <v>4572</v>
      </c>
      <c r="H53" s="140">
        <v>4484</v>
      </c>
      <c r="I53" s="115">
        <v>-168</v>
      </c>
      <c r="J53" s="116">
        <v>-3.7466547725245318</v>
      </c>
    </row>
    <row r="54" spans="1:12" s="110" customFormat="1" ht="13.5" customHeight="1" x14ac:dyDescent="0.2">
      <c r="A54" s="120"/>
      <c r="B54" s="121" t="s">
        <v>111</v>
      </c>
      <c r="C54" s="113">
        <v>0.98578633654287029</v>
      </c>
      <c r="D54" s="115">
        <v>258</v>
      </c>
      <c r="E54" s="114">
        <v>269</v>
      </c>
      <c r="F54" s="114">
        <v>279</v>
      </c>
      <c r="G54" s="114">
        <v>276</v>
      </c>
      <c r="H54" s="140">
        <v>257</v>
      </c>
      <c r="I54" s="115">
        <v>1</v>
      </c>
      <c r="J54" s="116">
        <v>0.38910505836575876</v>
      </c>
    </row>
    <row r="55" spans="1:12" s="110" customFormat="1" ht="13.5" customHeight="1" x14ac:dyDescent="0.2">
      <c r="A55" s="120"/>
      <c r="B55" s="121" t="s">
        <v>112</v>
      </c>
      <c r="C55" s="113">
        <v>0.27892404095980439</v>
      </c>
      <c r="D55" s="115">
        <v>73</v>
      </c>
      <c r="E55" s="114">
        <v>65</v>
      </c>
      <c r="F55" s="114">
        <v>77</v>
      </c>
      <c r="G55" s="114">
        <v>60</v>
      </c>
      <c r="H55" s="140">
        <v>50</v>
      </c>
      <c r="I55" s="115">
        <v>23</v>
      </c>
      <c r="J55" s="116">
        <v>46</v>
      </c>
    </row>
    <row r="56" spans="1:12" s="110" customFormat="1" ht="13.5" customHeight="1" x14ac:dyDescent="0.2">
      <c r="A56" s="118" t="s">
        <v>113</v>
      </c>
      <c r="B56" s="122" t="s">
        <v>116</v>
      </c>
      <c r="C56" s="113">
        <v>83.864435274338987</v>
      </c>
      <c r="D56" s="115">
        <v>21949</v>
      </c>
      <c r="E56" s="114">
        <v>22780</v>
      </c>
      <c r="F56" s="114">
        <v>22965</v>
      </c>
      <c r="G56" s="114">
        <v>23553</v>
      </c>
      <c r="H56" s="140">
        <v>23276</v>
      </c>
      <c r="I56" s="115">
        <v>-1327</v>
      </c>
      <c r="J56" s="116">
        <v>-5.7011514005842931</v>
      </c>
    </row>
    <row r="57" spans="1:12" s="110" customFormat="1" ht="13.5" customHeight="1" x14ac:dyDescent="0.2">
      <c r="A57" s="142"/>
      <c r="B57" s="124" t="s">
        <v>117</v>
      </c>
      <c r="C57" s="125">
        <v>16.13174384838759</v>
      </c>
      <c r="D57" s="143">
        <v>4222</v>
      </c>
      <c r="E57" s="144">
        <v>4309</v>
      </c>
      <c r="F57" s="144">
        <v>4261</v>
      </c>
      <c r="G57" s="144">
        <v>4281</v>
      </c>
      <c r="H57" s="145">
        <v>4092</v>
      </c>
      <c r="I57" s="143">
        <v>130</v>
      </c>
      <c r="J57" s="146">
        <v>3.1769305962854348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214801</v>
      </c>
      <c r="E12" s="236">
        <v>216377</v>
      </c>
      <c r="F12" s="114">
        <v>217824</v>
      </c>
      <c r="G12" s="114">
        <v>215254</v>
      </c>
      <c r="H12" s="140">
        <v>215302</v>
      </c>
      <c r="I12" s="115">
        <v>-501</v>
      </c>
      <c r="J12" s="116">
        <v>-0.23269639854715701</v>
      </c>
    </row>
    <row r="13" spans="1:15" s="110" customFormat="1" ht="12" customHeight="1" x14ac:dyDescent="0.2">
      <c r="A13" s="118" t="s">
        <v>105</v>
      </c>
      <c r="B13" s="119" t="s">
        <v>106</v>
      </c>
      <c r="C13" s="113">
        <v>55.345179957262772</v>
      </c>
      <c r="D13" s="115">
        <v>118882</v>
      </c>
      <c r="E13" s="114">
        <v>119884</v>
      </c>
      <c r="F13" s="114">
        <v>121129</v>
      </c>
      <c r="G13" s="114">
        <v>119671</v>
      </c>
      <c r="H13" s="140">
        <v>119624</v>
      </c>
      <c r="I13" s="115">
        <v>-742</v>
      </c>
      <c r="J13" s="116">
        <v>-0.62027686751822375</v>
      </c>
    </row>
    <row r="14" spans="1:15" s="110" customFormat="1" ht="12" customHeight="1" x14ac:dyDescent="0.2">
      <c r="A14" s="118"/>
      <c r="B14" s="119" t="s">
        <v>107</v>
      </c>
      <c r="C14" s="113">
        <v>44.654820042737228</v>
      </c>
      <c r="D14" s="115">
        <v>95919</v>
      </c>
      <c r="E14" s="114">
        <v>96493</v>
      </c>
      <c r="F14" s="114">
        <v>96695</v>
      </c>
      <c r="G14" s="114">
        <v>95583</v>
      </c>
      <c r="H14" s="140">
        <v>95678</v>
      </c>
      <c r="I14" s="115">
        <v>241</v>
      </c>
      <c r="J14" s="116">
        <v>0.25188653608980122</v>
      </c>
    </row>
    <row r="15" spans="1:15" s="110" customFormat="1" ht="12" customHeight="1" x14ac:dyDescent="0.2">
      <c r="A15" s="118" t="s">
        <v>105</v>
      </c>
      <c r="B15" s="121" t="s">
        <v>108</v>
      </c>
      <c r="C15" s="113">
        <v>11.887747263746444</v>
      </c>
      <c r="D15" s="115">
        <v>25535</v>
      </c>
      <c r="E15" s="114">
        <v>26507</v>
      </c>
      <c r="F15" s="114">
        <v>27257</v>
      </c>
      <c r="G15" s="114">
        <v>25273</v>
      </c>
      <c r="H15" s="140">
        <v>26079</v>
      </c>
      <c r="I15" s="115">
        <v>-544</v>
      </c>
      <c r="J15" s="116">
        <v>-2.0859695540473178</v>
      </c>
    </row>
    <row r="16" spans="1:15" s="110" customFormat="1" ht="12" customHeight="1" x14ac:dyDescent="0.2">
      <c r="A16" s="118"/>
      <c r="B16" s="121" t="s">
        <v>109</v>
      </c>
      <c r="C16" s="113">
        <v>66.004813757850286</v>
      </c>
      <c r="D16" s="115">
        <v>141779</v>
      </c>
      <c r="E16" s="114">
        <v>142557</v>
      </c>
      <c r="F16" s="114">
        <v>143486</v>
      </c>
      <c r="G16" s="114">
        <v>143447</v>
      </c>
      <c r="H16" s="140">
        <v>143529</v>
      </c>
      <c r="I16" s="115">
        <v>-1750</v>
      </c>
      <c r="J16" s="116">
        <v>-1.2192657929756356</v>
      </c>
    </row>
    <row r="17" spans="1:10" s="110" customFormat="1" ht="12" customHeight="1" x14ac:dyDescent="0.2">
      <c r="A17" s="118"/>
      <c r="B17" s="121" t="s">
        <v>110</v>
      </c>
      <c r="C17" s="113">
        <v>20.868617930084124</v>
      </c>
      <c r="D17" s="115">
        <v>44826</v>
      </c>
      <c r="E17" s="114">
        <v>44642</v>
      </c>
      <c r="F17" s="114">
        <v>44436</v>
      </c>
      <c r="G17" s="114">
        <v>43903</v>
      </c>
      <c r="H17" s="140">
        <v>43184</v>
      </c>
      <c r="I17" s="115">
        <v>1642</v>
      </c>
      <c r="J17" s="116">
        <v>3.8023341978510561</v>
      </c>
    </row>
    <row r="18" spans="1:10" s="110" customFormat="1" ht="12" customHeight="1" x14ac:dyDescent="0.2">
      <c r="A18" s="120"/>
      <c r="B18" s="121" t="s">
        <v>111</v>
      </c>
      <c r="C18" s="113">
        <v>1.238821048319142</v>
      </c>
      <c r="D18" s="115">
        <v>2661</v>
      </c>
      <c r="E18" s="114">
        <v>2671</v>
      </c>
      <c r="F18" s="114">
        <v>2645</v>
      </c>
      <c r="G18" s="114">
        <v>2631</v>
      </c>
      <c r="H18" s="140">
        <v>2510</v>
      </c>
      <c r="I18" s="115">
        <v>151</v>
      </c>
      <c r="J18" s="116">
        <v>6.0159362549800797</v>
      </c>
    </row>
    <row r="19" spans="1:10" s="110" customFormat="1" ht="12" customHeight="1" x14ac:dyDescent="0.2">
      <c r="A19" s="120"/>
      <c r="B19" s="121" t="s">
        <v>112</v>
      </c>
      <c r="C19" s="113">
        <v>0.34497046103137324</v>
      </c>
      <c r="D19" s="115">
        <v>741</v>
      </c>
      <c r="E19" s="114">
        <v>699</v>
      </c>
      <c r="F19" s="114">
        <v>749</v>
      </c>
      <c r="G19" s="114">
        <v>658</v>
      </c>
      <c r="H19" s="140">
        <v>617</v>
      </c>
      <c r="I19" s="115">
        <v>124</v>
      </c>
      <c r="J19" s="116">
        <v>20.097244732576986</v>
      </c>
    </row>
    <row r="20" spans="1:10" s="110" customFormat="1" ht="12" customHeight="1" x14ac:dyDescent="0.2">
      <c r="A20" s="118" t="s">
        <v>113</v>
      </c>
      <c r="B20" s="119" t="s">
        <v>181</v>
      </c>
      <c r="C20" s="113">
        <v>77.071335794526092</v>
      </c>
      <c r="D20" s="115">
        <v>165550</v>
      </c>
      <c r="E20" s="114">
        <v>167010</v>
      </c>
      <c r="F20" s="114">
        <v>168855</v>
      </c>
      <c r="G20" s="114">
        <v>166673</v>
      </c>
      <c r="H20" s="140">
        <v>167041</v>
      </c>
      <c r="I20" s="115">
        <v>-1491</v>
      </c>
      <c r="J20" s="116">
        <v>-0.89259523111092487</v>
      </c>
    </row>
    <row r="21" spans="1:10" s="110" customFormat="1" ht="12" customHeight="1" x14ac:dyDescent="0.2">
      <c r="A21" s="118"/>
      <c r="B21" s="119" t="s">
        <v>182</v>
      </c>
      <c r="C21" s="113">
        <v>22.928664205473904</v>
      </c>
      <c r="D21" s="115">
        <v>49251</v>
      </c>
      <c r="E21" s="114">
        <v>49367</v>
      </c>
      <c r="F21" s="114">
        <v>48969</v>
      </c>
      <c r="G21" s="114">
        <v>48581</v>
      </c>
      <c r="H21" s="140">
        <v>48261</v>
      </c>
      <c r="I21" s="115">
        <v>990</v>
      </c>
      <c r="J21" s="116">
        <v>2.0513458071734942</v>
      </c>
    </row>
    <row r="22" spans="1:10" s="110" customFormat="1" ht="12" customHeight="1" x14ac:dyDescent="0.2">
      <c r="A22" s="118" t="s">
        <v>113</v>
      </c>
      <c r="B22" s="119" t="s">
        <v>116</v>
      </c>
      <c r="C22" s="113">
        <v>84.201656416869568</v>
      </c>
      <c r="D22" s="115">
        <v>180866</v>
      </c>
      <c r="E22" s="114">
        <v>182690</v>
      </c>
      <c r="F22" s="114">
        <v>183761</v>
      </c>
      <c r="G22" s="114">
        <v>181835</v>
      </c>
      <c r="H22" s="140">
        <v>182343</v>
      </c>
      <c r="I22" s="115">
        <v>-1477</v>
      </c>
      <c r="J22" s="116">
        <v>-0.81001190064877726</v>
      </c>
    </row>
    <row r="23" spans="1:10" s="110" customFormat="1" ht="12" customHeight="1" x14ac:dyDescent="0.2">
      <c r="A23" s="118"/>
      <c r="B23" s="119" t="s">
        <v>117</v>
      </c>
      <c r="C23" s="113">
        <v>15.777393959990876</v>
      </c>
      <c r="D23" s="115">
        <v>33890</v>
      </c>
      <c r="E23" s="114">
        <v>33638</v>
      </c>
      <c r="F23" s="114">
        <v>34013</v>
      </c>
      <c r="G23" s="114">
        <v>33363</v>
      </c>
      <c r="H23" s="140">
        <v>32903</v>
      </c>
      <c r="I23" s="115">
        <v>987</v>
      </c>
      <c r="J23" s="116">
        <v>2.9997264687110596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211343</v>
      </c>
      <c r="E64" s="236">
        <v>212725</v>
      </c>
      <c r="F64" s="236">
        <v>213938</v>
      </c>
      <c r="G64" s="236">
        <v>211195</v>
      </c>
      <c r="H64" s="140">
        <v>211221</v>
      </c>
      <c r="I64" s="115">
        <v>122</v>
      </c>
      <c r="J64" s="116">
        <v>5.7759408392157978E-2</v>
      </c>
    </row>
    <row r="65" spans="1:12" s="110" customFormat="1" ht="12" customHeight="1" x14ac:dyDescent="0.2">
      <c r="A65" s="118" t="s">
        <v>105</v>
      </c>
      <c r="B65" s="119" t="s">
        <v>106</v>
      </c>
      <c r="C65" s="113">
        <v>54.824148422233051</v>
      </c>
      <c r="D65" s="235">
        <v>115867</v>
      </c>
      <c r="E65" s="236">
        <v>116693</v>
      </c>
      <c r="F65" s="236">
        <v>117698</v>
      </c>
      <c r="G65" s="236">
        <v>116258</v>
      </c>
      <c r="H65" s="140">
        <v>116126</v>
      </c>
      <c r="I65" s="115">
        <v>-259</v>
      </c>
      <c r="J65" s="116">
        <v>-0.2230336014329263</v>
      </c>
    </row>
    <row r="66" spans="1:12" s="110" customFormat="1" ht="12" customHeight="1" x14ac:dyDescent="0.2">
      <c r="A66" s="118"/>
      <c r="B66" s="119" t="s">
        <v>107</v>
      </c>
      <c r="C66" s="113">
        <v>45.175851577766949</v>
      </c>
      <c r="D66" s="235">
        <v>95476</v>
      </c>
      <c r="E66" s="236">
        <v>96032</v>
      </c>
      <c r="F66" s="236">
        <v>96240</v>
      </c>
      <c r="G66" s="236">
        <v>94937</v>
      </c>
      <c r="H66" s="140">
        <v>95095</v>
      </c>
      <c r="I66" s="115">
        <v>381</v>
      </c>
      <c r="J66" s="116">
        <v>0.40065197959934801</v>
      </c>
    </row>
    <row r="67" spans="1:12" s="110" customFormat="1" ht="12" customHeight="1" x14ac:dyDescent="0.2">
      <c r="A67" s="118" t="s">
        <v>105</v>
      </c>
      <c r="B67" s="121" t="s">
        <v>108</v>
      </c>
      <c r="C67" s="113">
        <v>12.006548596357581</v>
      </c>
      <c r="D67" s="235">
        <v>25375</v>
      </c>
      <c r="E67" s="236">
        <v>26363</v>
      </c>
      <c r="F67" s="236">
        <v>26968</v>
      </c>
      <c r="G67" s="236">
        <v>25075</v>
      </c>
      <c r="H67" s="140">
        <v>25872</v>
      </c>
      <c r="I67" s="115">
        <v>-497</v>
      </c>
      <c r="J67" s="116">
        <v>-1.920995670995671</v>
      </c>
    </row>
    <row r="68" spans="1:12" s="110" customFormat="1" ht="12" customHeight="1" x14ac:dyDescent="0.2">
      <c r="A68" s="118"/>
      <c r="B68" s="121" t="s">
        <v>109</v>
      </c>
      <c r="C68" s="113">
        <v>65.752355176182789</v>
      </c>
      <c r="D68" s="235">
        <v>138963</v>
      </c>
      <c r="E68" s="236">
        <v>139610</v>
      </c>
      <c r="F68" s="236">
        <v>140490</v>
      </c>
      <c r="G68" s="236">
        <v>140331</v>
      </c>
      <c r="H68" s="140">
        <v>140321</v>
      </c>
      <c r="I68" s="115">
        <v>-1358</v>
      </c>
      <c r="J68" s="116">
        <v>-0.96778101638386271</v>
      </c>
    </row>
    <row r="69" spans="1:12" s="110" customFormat="1" ht="12" customHeight="1" x14ac:dyDescent="0.2">
      <c r="A69" s="118"/>
      <c r="B69" s="121" t="s">
        <v>110</v>
      </c>
      <c r="C69" s="113">
        <v>20.974908087800401</v>
      </c>
      <c r="D69" s="235">
        <v>44329</v>
      </c>
      <c r="E69" s="236">
        <v>44074</v>
      </c>
      <c r="F69" s="236">
        <v>43817</v>
      </c>
      <c r="G69" s="236">
        <v>43210</v>
      </c>
      <c r="H69" s="140">
        <v>42577</v>
      </c>
      <c r="I69" s="115">
        <v>1752</v>
      </c>
      <c r="J69" s="116">
        <v>4.1148977147286097</v>
      </c>
    </row>
    <row r="70" spans="1:12" s="110" customFormat="1" ht="12" customHeight="1" x14ac:dyDescent="0.2">
      <c r="A70" s="120"/>
      <c r="B70" s="121" t="s">
        <v>111</v>
      </c>
      <c r="C70" s="113">
        <v>1.2661881396592269</v>
      </c>
      <c r="D70" s="235">
        <v>2676</v>
      </c>
      <c r="E70" s="236">
        <v>2678</v>
      </c>
      <c r="F70" s="236">
        <v>2663</v>
      </c>
      <c r="G70" s="236">
        <v>2579</v>
      </c>
      <c r="H70" s="140">
        <v>2451</v>
      </c>
      <c r="I70" s="115">
        <v>225</v>
      </c>
      <c r="J70" s="116">
        <v>9.179926560587516</v>
      </c>
    </row>
    <row r="71" spans="1:12" s="110" customFormat="1" ht="12" customHeight="1" x14ac:dyDescent="0.2">
      <c r="A71" s="120"/>
      <c r="B71" s="121" t="s">
        <v>112</v>
      </c>
      <c r="C71" s="113">
        <v>0.34115158770340159</v>
      </c>
      <c r="D71" s="235">
        <v>721</v>
      </c>
      <c r="E71" s="236">
        <v>684</v>
      </c>
      <c r="F71" s="236">
        <v>737</v>
      </c>
      <c r="G71" s="236">
        <v>638</v>
      </c>
      <c r="H71" s="140">
        <v>581</v>
      </c>
      <c r="I71" s="115">
        <v>140</v>
      </c>
      <c r="J71" s="116">
        <v>24.096385542168676</v>
      </c>
    </row>
    <row r="72" spans="1:12" s="110" customFormat="1" ht="12" customHeight="1" x14ac:dyDescent="0.2">
      <c r="A72" s="118" t="s">
        <v>113</v>
      </c>
      <c r="B72" s="119" t="s">
        <v>181</v>
      </c>
      <c r="C72" s="113">
        <v>76.377736665042136</v>
      </c>
      <c r="D72" s="235">
        <v>161419</v>
      </c>
      <c r="E72" s="236">
        <v>162663</v>
      </c>
      <c r="F72" s="236">
        <v>164225</v>
      </c>
      <c r="G72" s="236">
        <v>162143</v>
      </c>
      <c r="H72" s="140">
        <v>162502</v>
      </c>
      <c r="I72" s="115">
        <v>-1083</v>
      </c>
      <c r="J72" s="116">
        <v>-0.66645333595894207</v>
      </c>
    </row>
    <row r="73" spans="1:12" s="110" customFormat="1" ht="12" customHeight="1" x14ac:dyDescent="0.2">
      <c r="A73" s="118"/>
      <c r="B73" s="119" t="s">
        <v>182</v>
      </c>
      <c r="C73" s="113">
        <v>23.622263334957864</v>
      </c>
      <c r="D73" s="115">
        <v>49924</v>
      </c>
      <c r="E73" s="114">
        <v>50062</v>
      </c>
      <c r="F73" s="114">
        <v>49713</v>
      </c>
      <c r="G73" s="114">
        <v>49052</v>
      </c>
      <c r="H73" s="140">
        <v>48719</v>
      </c>
      <c r="I73" s="115">
        <v>1205</v>
      </c>
      <c r="J73" s="116">
        <v>2.4733676799605901</v>
      </c>
    </row>
    <row r="74" spans="1:12" s="110" customFormat="1" ht="12" customHeight="1" x14ac:dyDescent="0.2">
      <c r="A74" s="118" t="s">
        <v>113</v>
      </c>
      <c r="B74" s="119" t="s">
        <v>116</v>
      </c>
      <c r="C74" s="113">
        <v>84.07470320758199</v>
      </c>
      <c r="D74" s="115">
        <v>177686</v>
      </c>
      <c r="E74" s="114">
        <v>179229</v>
      </c>
      <c r="F74" s="114">
        <v>180156</v>
      </c>
      <c r="G74" s="114">
        <v>178109</v>
      </c>
      <c r="H74" s="140">
        <v>178581</v>
      </c>
      <c r="I74" s="115">
        <v>-895</v>
      </c>
      <c r="J74" s="116">
        <v>-0.50117313711985034</v>
      </c>
    </row>
    <row r="75" spans="1:12" s="110" customFormat="1" ht="12" customHeight="1" x14ac:dyDescent="0.2">
      <c r="A75" s="142"/>
      <c r="B75" s="124" t="s">
        <v>117</v>
      </c>
      <c r="C75" s="125">
        <v>15.901638568582825</v>
      </c>
      <c r="D75" s="143">
        <v>33607</v>
      </c>
      <c r="E75" s="144">
        <v>33445</v>
      </c>
      <c r="F75" s="144">
        <v>33729</v>
      </c>
      <c r="G75" s="144">
        <v>33031</v>
      </c>
      <c r="H75" s="145">
        <v>32585</v>
      </c>
      <c r="I75" s="143">
        <v>1022</v>
      </c>
      <c r="J75" s="146">
        <v>3.1364124597207304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214801</v>
      </c>
      <c r="G11" s="114">
        <v>216377</v>
      </c>
      <c r="H11" s="114">
        <v>217824</v>
      </c>
      <c r="I11" s="114">
        <v>215254</v>
      </c>
      <c r="J11" s="140">
        <v>215302</v>
      </c>
      <c r="K11" s="114">
        <v>-501</v>
      </c>
      <c r="L11" s="116">
        <v>-0.23269639854715701</v>
      </c>
    </row>
    <row r="12" spans="1:17" s="110" customFormat="1" ht="24.95" customHeight="1" x14ac:dyDescent="0.2">
      <c r="A12" s="604" t="s">
        <v>185</v>
      </c>
      <c r="B12" s="605"/>
      <c r="C12" s="605"/>
      <c r="D12" s="606"/>
      <c r="E12" s="113">
        <v>55.345179957262772</v>
      </c>
      <c r="F12" s="115">
        <v>118882</v>
      </c>
      <c r="G12" s="114">
        <v>119884</v>
      </c>
      <c r="H12" s="114">
        <v>121129</v>
      </c>
      <c r="I12" s="114">
        <v>119671</v>
      </c>
      <c r="J12" s="140">
        <v>119624</v>
      </c>
      <c r="K12" s="114">
        <v>-742</v>
      </c>
      <c r="L12" s="116">
        <v>-0.62027686751822375</v>
      </c>
    </row>
    <row r="13" spans="1:17" s="110" customFormat="1" ht="15" customHeight="1" x14ac:dyDescent="0.2">
      <c r="A13" s="120"/>
      <c r="B13" s="612" t="s">
        <v>107</v>
      </c>
      <c r="C13" s="612"/>
      <c r="E13" s="113">
        <v>44.654820042737228</v>
      </c>
      <c r="F13" s="115">
        <v>95919</v>
      </c>
      <c r="G13" s="114">
        <v>96493</v>
      </c>
      <c r="H13" s="114">
        <v>96695</v>
      </c>
      <c r="I13" s="114">
        <v>95583</v>
      </c>
      <c r="J13" s="140">
        <v>95678</v>
      </c>
      <c r="K13" s="114">
        <v>241</v>
      </c>
      <c r="L13" s="116">
        <v>0.25188653608980122</v>
      </c>
    </row>
    <row r="14" spans="1:17" s="110" customFormat="1" ht="24.95" customHeight="1" x14ac:dyDescent="0.2">
      <c r="A14" s="604" t="s">
        <v>186</v>
      </c>
      <c r="B14" s="605"/>
      <c r="C14" s="605"/>
      <c r="D14" s="606"/>
      <c r="E14" s="113">
        <v>11.887747263746444</v>
      </c>
      <c r="F14" s="115">
        <v>25535</v>
      </c>
      <c r="G14" s="114">
        <v>26507</v>
      </c>
      <c r="H14" s="114">
        <v>27257</v>
      </c>
      <c r="I14" s="114">
        <v>25273</v>
      </c>
      <c r="J14" s="140">
        <v>26079</v>
      </c>
      <c r="K14" s="114">
        <v>-544</v>
      </c>
      <c r="L14" s="116">
        <v>-2.0859695540473178</v>
      </c>
    </row>
    <row r="15" spans="1:17" s="110" customFormat="1" ht="15" customHeight="1" x14ac:dyDescent="0.2">
      <c r="A15" s="120"/>
      <c r="B15" s="119"/>
      <c r="C15" s="258" t="s">
        <v>106</v>
      </c>
      <c r="E15" s="113">
        <v>58.601918934795378</v>
      </c>
      <c r="F15" s="115">
        <v>14964</v>
      </c>
      <c r="G15" s="114">
        <v>15489</v>
      </c>
      <c r="H15" s="114">
        <v>16072</v>
      </c>
      <c r="I15" s="114">
        <v>14826</v>
      </c>
      <c r="J15" s="140">
        <v>15313</v>
      </c>
      <c r="K15" s="114">
        <v>-349</v>
      </c>
      <c r="L15" s="116">
        <v>-2.2791092535753936</v>
      </c>
    </row>
    <row r="16" spans="1:17" s="110" customFormat="1" ht="15" customHeight="1" x14ac:dyDescent="0.2">
      <c r="A16" s="120"/>
      <c r="B16" s="119"/>
      <c r="C16" s="258" t="s">
        <v>107</v>
      </c>
      <c r="E16" s="113">
        <v>41.398081065204622</v>
      </c>
      <c r="F16" s="115">
        <v>10571</v>
      </c>
      <c r="G16" s="114">
        <v>11018</v>
      </c>
      <c r="H16" s="114">
        <v>11185</v>
      </c>
      <c r="I16" s="114">
        <v>10447</v>
      </c>
      <c r="J16" s="140">
        <v>10766</v>
      </c>
      <c r="K16" s="114">
        <v>-195</v>
      </c>
      <c r="L16" s="116">
        <v>-1.8112576630131896</v>
      </c>
    </row>
    <row r="17" spans="1:12" s="110" customFormat="1" ht="15" customHeight="1" x14ac:dyDescent="0.2">
      <c r="A17" s="120"/>
      <c r="B17" s="121" t="s">
        <v>109</v>
      </c>
      <c r="C17" s="258"/>
      <c r="E17" s="113">
        <v>66.004813757850286</v>
      </c>
      <c r="F17" s="115">
        <v>141779</v>
      </c>
      <c r="G17" s="114">
        <v>142557</v>
      </c>
      <c r="H17" s="114">
        <v>143486</v>
      </c>
      <c r="I17" s="114">
        <v>143447</v>
      </c>
      <c r="J17" s="140">
        <v>143529</v>
      </c>
      <c r="K17" s="114">
        <v>-1750</v>
      </c>
      <c r="L17" s="116">
        <v>-1.2192657929756356</v>
      </c>
    </row>
    <row r="18" spans="1:12" s="110" customFormat="1" ht="15" customHeight="1" x14ac:dyDescent="0.2">
      <c r="A18" s="120"/>
      <c r="B18" s="119"/>
      <c r="C18" s="258" t="s">
        <v>106</v>
      </c>
      <c r="E18" s="113">
        <v>55.327657833670713</v>
      </c>
      <c r="F18" s="115">
        <v>78443</v>
      </c>
      <c r="G18" s="114">
        <v>79023</v>
      </c>
      <c r="H18" s="114">
        <v>79749</v>
      </c>
      <c r="I18" s="114">
        <v>79808</v>
      </c>
      <c r="J18" s="140">
        <v>79782</v>
      </c>
      <c r="K18" s="114">
        <v>-1339</v>
      </c>
      <c r="L18" s="116">
        <v>-1.6783234313504298</v>
      </c>
    </row>
    <row r="19" spans="1:12" s="110" customFormat="1" ht="15" customHeight="1" x14ac:dyDescent="0.2">
      <c r="A19" s="120"/>
      <c r="B19" s="119"/>
      <c r="C19" s="258" t="s">
        <v>107</v>
      </c>
      <c r="E19" s="113">
        <v>44.672342166329287</v>
      </c>
      <c r="F19" s="115">
        <v>63336</v>
      </c>
      <c r="G19" s="114">
        <v>63534</v>
      </c>
      <c r="H19" s="114">
        <v>63737</v>
      </c>
      <c r="I19" s="114">
        <v>63639</v>
      </c>
      <c r="J19" s="140">
        <v>63747</v>
      </c>
      <c r="K19" s="114">
        <v>-411</v>
      </c>
      <c r="L19" s="116">
        <v>-0.64473622288107679</v>
      </c>
    </row>
    <row r="20" spans="1:12" s="110" customFormat="1" ht="15" customHeight="1" x14ac:dyDescent="0.2">
      <c r="A20" s="120"/>
      <c r="B20" s="121" t="s">
        <v>110</v>
      </c>
      <c r="C20" s="258"/>
      <c r="E20" s="113">
        <v>20.868617930084124</v>
      </c>
      <c r="F20" s="115">
        <v>44826</v>
      </c>
      <c r="G20" s="114">
        <v>44642</v>
      </c>
      <c r="H20" s="114">
        <v>44436</v>
      </c>
      <c r="I20" s="114">
        <v>43903</v>
      </c>
      <c r="J20" s="140">
        <v>43184</v>
      </c>
      <c r="K20" s="114">
        <v>1642</v>
      </c>
      <c r="L20" s="116">
        <v>3.8023341978510561</v>
      </c>
    </row>
    <row r="21" spans="1:12" s="110" customFormat="1" ht="15" customHeight="1" x14ac:dyDescent="0.2">
      <c r="A21" s="120"/>
      <c r="B21" s="119"/>
      <c r="C21" s="258" t="s">
        <v>106</v>
      </c>
      <c r="E21" s="113">
        <v>53.11203319502075</v>
      </c>
      <c r="F21" s="115">
        <v>23808</v>
      </c>
      <c r="G21" s="114">
        <v>23699</v>
      </c>
      <c r="H21" s="114">
        <v>23644</v>
      </c>
      <c r="I21" s="114">
        <v>23371</v>
      </c>
      <c r="J21" s="140">
        <v>22935</v>
      </c>
      <c r="K21" s="114">
        <v>873</v>
      </c>
      <c r="L21" s="116">
        <v>3.8064094179202095</v>
      </c>
    </row>
    <row r="22" spans="1:12" s="110" customFormat="1" ht="15" customHeight="1" x14ac:dyDescent="0.2">
      <c r="A22" s="120"/>
      <c r="B22" s="119"/>
      <c r="C22" s="258" t="s">
        <v>107</v>
      </c>
      <c r="E22" s="113">
        <v>46.88796680497925</v>
      </c>
      <c r="F22" s="115">
        <v>21018</v>
      </c>
      <c r="G22" s="114">
        <v>20943</v>
      </c>
      <c r="H22" s="114">
        <v>20792</v>
      </c>
      <c r="I22" s="114">
        <v>20532</v>
      </c>
      <c r="J22" s="140">
        <v>20249</v>
      </c>
      <c r="K22" s="114">
        <v>769</v>
      </c>
      <c r="L22" s="116">
        <v>3.7977184058472022</v>
      </c>
    </row>
    <row r="23" spans="1:12" s="110" customFormat="1" ht="15" customHeight="1" x14ac:dyDescent="0.2">
      <c r="A23" s="120"/>
      <c r="B23" s="121" t="s">
        <v>111</v>
      </c>
      <c r="C23" s="258"/>
      <c r="E23" s="113">
        <v>1.238821048319142</v>
      </c>
      <c r="F23" s="115">
        <v>2661</v>
      </c>
      <c r="G23" s="114">
        <v>2671</v>
      </c>
      <c r="H23" s="114">
        <v>2645</v>
      </c>
      <c r="I23" s="114">
        <v>2631</v>
      </c>
      <c r="J23" s="140">
        <v>2510</v>
      </c>
      <c r="K23" s="114">
        <v>151</v>
      </c>
      <c r="L23" s="116">
        <v>6.0159362549800797</v>
      </c>
    </row>
    <row r="24" spans="1:12" s="110" customFormat="1" ht="15" customHeight="1" x14ac:dyDescent="0.2">
      <c r="A24" s="120"/>
      <c r="B24" s="119"/>
      <c r="C24" s="258" t="s">
        <v>106</v>
      </c>
      <c r="E24" s="113">
        <v>62.645621946636602</v>
      </c>
      <c r="F24" s="115">
        <v>1667</v>
      </c>
      <c r="G24" s="114">
        <v>1673</v>
      </c>
      <c r="H24" s="114">
        <v>1664</v>
      </c>
      <c r="I24" s="114">
        <v>1666</v>
      </c>
      <c r="J24" s="140">
        <v>1594</v>
      </c>
      <c r="K24" s="114">
        <v>73</v>
      </c>
      <c r="L24" s="116">
        <v>4.5796737766624842</v>
      </c>
    </row>
    <row r="25" spans="1:12" s="110" customFormat="1" ht="15" customHeight="1" x14ac:dyDescent="0.2">
      <c r="A25" s="120"/>
      <c r="B25" s="119"/>
      <c r="C25" s="258" t="s">
        <v>107</v>
      </c>
      <c r="E25" s="113">
        <v>37.354378053363398</v>
      </c>
      <c r="F25" s="115">
        <v>994</v>
      </c>
      <c r="G25" s="114">
        <v>998</v>
      </c>
      <c r="H25" s="114">
        <v>981</v>
      </c>
      <c r="I25" s="114">
        <v>965</v>
      </c>
      <c r="J25" s="140">
        <v>916</v>
      </c>
      <c r="K25" s="114">
        <v>78</v>
      </c>
      <c r="L25" s="116">
        <v>8.5152838427947604</v>
      </c>
    </row>
    <row r="26" spans="1:12" s="110" customFormat="1" ht="15" customHeight="1" x14ac:dyDescent="0.2">
      <c r="A26" s="120"/>
      <c r="C26" s="121" t="s">
        <v>187</v>
      </c>
      <c r="D26" s="110" t="s">
        <v>188</v>
      </c>
      <c r="E26" s="113">
        <v>0.34497046103137324</v>
      </c>
      <c r="F26" s="115">
        <v>741</v>
      </c>
      <c r="G26" s="114">
        <v>699</v>
      </c>
      <c r="H26" s="114">
        <v>749</v>
      </c>
      <c r="I26" s="114">
        <v>658</v>
      </c>
      <c r="J26" s="140">
        <v>617</v>
      </c>
      <c r="K26" s="114">
        <v>124</v>
      </c>
      <c r="L26" s="116">
        <v>20.097244732576986</v>
      </c>
    </row>
    <row r="27" spans="1:12" s="110" customFormat="1" ht="15" customHeight="1" x14ac:dyDescent="0.2">
      <c r="A27" s="120"/>
      <c r="B27" s="119"/>
      <c r="D27" s="259" t="s">
        <v>106</v>
      </c>
      <c r="E27" s="113">
        <v>56.815114709851549</v>
      </c>
      <c r="F27" s="115">
        <v>421</v>
      </c>
      <c r="G27" s="114">
        <v>390</v>
      </c>
      <c r="H27" s="114">
        <v>431</v>
      </c>
      <c r="I27" s="114">
        <v>375</v>
      </c>
      <c r="J27" s="140">
        <v>350</v>
      </c>
      <c r="K27" s="114">
        <v>71</v>
      </c>
      <c r="L27" s="116">
        <v>20.285714285714285</v>
      </c>
    </row>
    <row r="28" spans="1:12" s="110" customFormat="1" ht="15" customHeight="1" x14ac:dyDescent="0.2">
      <c r="A28" s="120"/>
      <c r="B28" s="119"/>
      <c r="D28" s="259" t="s">
        <v>107</v>
      </c>
      <c r="E28" s="113">
        <v>43.184885290148451</v>
      </c>
      <c r="F28" s="115">
        <v>320</v>
      </c>
      <c r="G28" s="114">
        <v>309</v>
      </c>
      <c r="H28" s="114">
        <v>318</v>
      </c>
      <c r="I28" s="114">
        <v>283</v>
      </c>
      <c r="J28" s="140">
        <v>267</v>
      </c>
      <c r="K28" s="114">
        <v>53</v>
      </c>
      <c r="L28" s="116">
        <v>19.850187265917604</v>
      </c>
    </row>
    <row r="29" spans="1:12" s="110" customFormat="1" ht="24.95" customHeight="1" x14ac:dyDescent="0.2">
      <c r="A29" s="604" t="s">
        <v>189</v>
      </c>
      <c r="B29" s="605"/>
      <c r="C29" s="605"/>
      <c r="D29" s="606"/>
      <c r="E29" s="113">
        <v>84.201656416869568</v>
      </c>
      <c r="F29" s="115">
        <v>180866</v>
      </c>
      <c r="G29" s="114">
        <v>182690</v>
      </c>
      <c r="H29" s="114">
        <v>183761</v>
      </c>
      <c r="I29" s="114">
        <v>181835</v>
      </c>
      <c r="J29" s="140">
        <v>182343</v>
      </c>
      <c r="K29" s="114">
        <v>-1477</v>
      </c>
      <c r="L29" s="116">
        <v>-0.81001190064877726</v>
      </c>
    </row>
    <row r="30" spans="1:12" s="110" customFormat="1" ht="15" customHeight="1" x14ac:dyDescent="0.2">
      <c r="A30" s="120"/>
      <c r="B30" s="119"/>
      <c r="C30" s="258" t="s">
        <v>106</v>
      </c>
      <c r="E30" s="113">
        <v>53.7364678822996</v>
      </c>
      <c r="F30" s="115">
        <v>97191</v>
      </c>
      <c r="G30" s="114">
        <v>98361</v>
      </c>
      <c r="H30" s="114">
        <v>99245</v>
      </c>
      <c r="I30" s="114">
        <v>98157</v>
      </c>
      <c r="J30" s="140">
        <v>98430</v>
      </c>
      <c r="K30" s="114">
        <v>-1239</v>
      </c>
      <c r="L30" s="116">
        <v>-1.2587625723864675</v>
      </c>
    </row>
    <row r="31" spans="1:12" s="110" customFormat="1" ht="15" customHeight="1" x14ac:dyDescent="0.2">
      <c r="A31" s="120"/>
      <c r="B31" s="119"/>
      <c r="C31" s="258" t="s">
        <v>107</v>
      </c>
      <c r="E31" s="113">
        <v>46.2635321177004</v>
      </c>
      <c r="F31" s="115">
        <v>83675</v>
      </c>
      <c r="G31" s="114">
        <v>84329</v>
      </c>
      <c r="H31" s="114">
        <v>84516</v>
      </c>
      <c r="I31" s="114">
        <v>83678</v>
      </c>
      <c r="J31" s="140">
        <v>83913</v>
      </c>
      <c r="K31" s="114">
        <v>-238</v>
      </c>
      <c r="L31" s="116">
        <v>-0.2836270899622228</v>
      </c>
    </row>
    <row r="32" spans="1:12" s="110" customFormat="1" ht="15" customHeight="1" x14ac:dyDescent="0.2">
      <c r="A32" s="120"/>
      <c r="B32" s="119" t="s">
        <v>117</v>
      </c>
      <c r="C32" s="258"/>
      <c r="E32" s="113">
        <v>15.777393959990876</v>
      </c>
      <c r="F32" s="115">
        <v>33890</v>
      </c>
      <c r="G32" s="114">
        <v>33638</v>
      </c>
      <c r="H32" s="114">
        <v>34013</v>
      </c>
      <c r="I32" s="114">
        <v>33363</v>
      </c>
      <c r="J32" s="140">
        <v>32903</v>
      </c>
      <c r="K32" s="114">
        <v>987</v>
      </c>
      <c r="L32" s="116">
        <v>2.9997264687110596</v>
      </c>
    </row>
    <row r="33" spans="1:12" s="110" customFormat="1" ht="15" customHeight="1" x14ac:dyDescent="0.2">
      <c r="A33" s="120"/>
      <c r="B33" s="119"/>
      <c r="C33" s="258" t="s">
        <v>106</v>
      </c>
      <c r="E33" s="113">
        <v>63.909707878430218</v>
      </c>
      <c r="F33" s="115">
        <v>21659</v>
      </c>
      <c r="G33" s="114">
        <v>21488</v>
      </c>
      <c r="H33" s="114">
        <v>21850</v>
      </c>
      <c r="I33" s="114">
        <v>21474</v>
      </c>
      <c r="J33" s="140">
        <v>21154</v>
      </c>
      <c r="K33" s="114">
        <v>505</v>
      </c>
      <c r="L33" s="116">
        <v>2.3872553654155242</v>
      </c>
    </row>
    <row r="34" spans="1:12" s="110" customFormat="1" ht="15" customHeight="1" x14ac:dyDescent="0.2">
      <c r="A34" s="120"/>
      <c r="B34" s="119"/>
      <c r="C34" s="258" t="s">
        <v>107</v>
      </c>
      <c r="E34" s="113">
        <v>36.090292121569782</v>
      </c>
      <c r="F34" s="115">
        <v>12231</v>
      </c>
      <c r="G34" s="114">
        <v>12150</v>
      </c>
      <c r="H34" s="114">
        <v>12163</v>
      </c>
      <c r="I34" s="114">
        <v>11889</v>
      </c>
      <c r="J34" s="140">
        <v>11749</v>
      </c>
      <c r="K34" s="114">
        <v>482</v>
      </c>
      <c r="L34" s="116">
        <v>4.1024768065367265</v>
      </c>
    </row>
    <row r="35" spans="1:12" s="110" customFormat="1" ht="24.95" customHeight="1" x14ac:dyDescent="0.2">
      <c r="A35" s="604" t="s">
        <v>190</v>
      </c>
      <c r="B35" s="605"/>
      <c r="C35" s="605"/>
      <c r="D35" s="606"/>
      <c r="E35" s="113">
        <v>77.071335794526092</v>
      </c>
      <c r="F35" s="115">
        <v>165550</v>
      </c>
      <c r="G35" s="114">
        <v>167010</v>
      </c>
      <c r="H35" s="114">
        <v>168855</v>
      </c>
      <c r="I35" s="114">
        <v>166673</v>
      </c>
      <c r="J35" s="140">
        <v>167041</v>
      </c>
      <c r="K35" s="114">
        <v>-1491</v>
      </c>
      <c r="L35" s="116">
        <v>-0.89259523111092487</v>
      </c>
    </row>
    <row r="36" spans="1:12" s="110" customFormat="1" ht="15" customHeight="1" x14ac:dyDescent="0.2">
      <c r="A36" s="120"/>
      <c r="B36" s="119"/>
      <c r="C36" s="258" t="s">
        <v>106</v>
      </c>
      <c r="E36" s="113">
        <v>67.608577469042586</v>
      </c>
      <c r="F36" s="115">
        <v>111926</v>
      </c>
      <c r="G36" s="114">
        <v>112826</v>
      </c>
      <c r="H36" s="114">
        <v>114086</v>
      </c>
      <c r="I36" s="114">
        <v>112604</v>
      </c>
      <c r="J36" s="140">
        <v>112716</v>
      </c>
      <c r="K36" s="114">
        <v>-790</v>
      </c>
      <c r="L36" s="116">
        <v>-0.70087653926682991</v>
      </c>
    </row>
    <row r="37" spans="1:12" s="110" customFormat="1" ht="15" customHeight="1" x14ac:dyDescent="0.2">
      <c r="A37" s="120"/>
      <c r="B37" s="119"/>
      <c r="C37" s="258" t="s">
        <v>107</v>
      </c>
      <c r="E37" s="113">
        <v>32.391422530957414</v>
      </c>
      <c r="F37" s="115">
        <v>53624</v>
      </c>
      <c r="G37" s="114">
        <v>54184</v>
      </c>
      <c r="H37" s="114">
        <v>54769</v>
      </c>
      <c r="I37" s="114">
        <v>54069</v>
      </c>
      <c r="J37" s="140">
        <v>54325</v>
      </c>
      <c r="K37" s="114">
        <v>-701</v>
      </c>
      <c r="L37" s="116">
        <v>-1.2903819604233777</v>
      </c>
    </row>
    <row r="38" spans="1:12" s="110" customFormat="1" ht="15" customHeight="1" x14ac:dyDescent="0.2">
      <c r="A38" s="120"/>
      <c r="B38" s="119" t="s">
        <v>182</v>
      </c>
      <c r="C38" s="258"/>
      <c r="E38" s="113">
        <v>22.928664205473904</v>
      </c>
      <c r="F38" s="115">
        <v>49251</v>
      </c>
      <c r="G38" s="114">
        <v>49367</v>
      </c>
      <c r="H38" s="114">
        <v>48969</v>
      </c>
      <c r="I38" s="114">
        <v>48581</v>
      </c>
      <c r="J38" s="140">
        <v>48261</v>
      </c>
      <c r="K38" s="114">
        <v>990</v>
      </c>
      <c r="L38" s="116">
        <v>2.0513458071734942</v>
      </c>
    </row>
    <row r="39" spans="1:12" s="110" customFormat="1" ht="15" customHeight="1" x14ac:dyDescent="0.2">
      <c r="A39" s="120"/>
      <c r="B39" s="119"/>
      <c r="C39" s="258" t="s">
        <v>106</v>
      </c>
      <c r="E39" s="113">
        <v>14.123571095003147</v>
      </c>
      <c r="F39" s="115">
        <v>6956</v>
      </c>
      <c r="G39" s="114">
        <v>7058</v>
      </c>
      <c r="H39" s="114">
        <v>7043</v>
      </c>
      <c r="I39" s="114">
        <v>7067</v>
      </c>
      <c r="J39" s="140">
        <v>6908</v>
      </c>
      <c r="K39" s="114">
        <v>48</v>
      </c>
      <c r="L39" s="116">
        <v>0.69484655471916623</v>
      </c>
    </row>
    <row r="40" spans="1:12" s="110" customFormat="1" ht="15" customHeight="1" x14ac:dyDescent="0.2">
      <c r="A40" s="120"/>
      <c r="B40" s="119"/>
      <c r="C40" s="258" t="s">
        <v>107</v>
      </c>
      <c r="E40" s="113">
        <v>85.876428904996857</v>
      </c>
      <c r="F40" s="115">
        <v>42295</v>
      </c>
      <c r="G40" s="114">
        <v>42309</v>
      </c>
      <c r="H40" s="114">
        <v>41926</v>
      </c>
      <c r="I40" s="114">
        <v>41514</v>
      </c>
      <c r="J40" s="140">
        <v>41353</v>
      </c>
      <c r="K40" s="114">
        <v>942</v>
      </c>
      <c r="L40" s="116">
        <v>2.2779483955214856</v>
      </c>
    </row>
    <row r="41" spans="1:12" s="110" customFormat="1" ht="24.75" customHeight="1" x14ac:dyDescent="0.2">
      <c r="A41" s="604" t="s">
        <v>518</v>
      </c>
      <c r="B41" s="605"/>
      <c r="C41" s="605"/>
      <c r="D41" s="606"/>
      <c r="E41" s="113">
        <v>5.4278145818687991</v>
      </c>
      <c r="F41" s="115">
        <v>11659</v>
      </c>
      <c r="G41" s="114">
        <v>12984</v>
      </c>
      <c r="H41" s="114">
        <v>13100</v>
      </c>
      <c r="I41" s="114">
        <v>11217</v>
      </c>
      <c r="J41" s="140">
        <v>11558</v>
      </c>
      <c r="K41" s="114">
        <v>101</v>
      </c>
      <c r="L41" s="116">
        <v>0.87385360789063848</v>
      </c>
    </row>
    <row r="42" spans="1:12" s="110" customFormat="1" ht="15" customHeight="1" x14ac:dyDescent="0.2">
      <c r="A42" s="120"/>
      <c r="B42" s="119"/>
      <c r="C42" s="258" t="s">
        <v>106</v>
      </c>
      <c r="E42" s="113">
        <v>58.375503902564546</v>
      </c>
      <c r="F42" s="115">
        <v>6806</v>
      </c>
      <c r="G42" s="114">
        <v>7835</v>
      </c>
      <c r="H42" s="114">
        <v>7921</v>
      </c>
      <c r="I42" s="114">
        <v>6510</v>
      </c>
      <c r="J42" s="140">
        <v>6704</v>
      </c>
      <c r="K42" s="114">
        <v>102</v>
      </c>
      <c r="L42" s="116">
        <v>1.5214797136038185</v>
      </c>
    </row>
    <row r="43" spans="1:12" s="110" customFormat="1" ht="15" customHeight="1" x14ac:dyDescent="0.2">
      <c r="A43" s="123"/>
      <c r="B43" s="124"/>
      <c r="C43" s="260" t="s">
        <v>107</v>
      </c>
      <c r="D43" s="261"/>
      <c r="E43" s="125">
        <v>41.624496097435454</v>
      </c>
      <c r="F43" s="143">
        <v>4853</v>
      </c>
      <c r="G43" s="144">
        <v>5149</v>
      </c>
      <c r="H43" s="144">
        <v>5179</v>
      </c>
      <c r="I43" s="144">
        <v>4707</v>
      </c>
      <c r="J43" s="145">
        <v>4854</v>
      </c>
      <c r="K43" s="144">
        <v>-1</v>
      </c>
      <c r="L43" s="146">
        <v>-2.0601565718994644E-2</v>
      </c>
    </row>
    <row r="44" spans="1:12" s="110" customFormat="1" ht="45.75" customHeight="1" x14ac:dyDescent="0.2">
      <c r="A44" s="604" t="s">
        <v>191</v>
      </c>
      <c r="B44" s="605"/>
      <c r="C44" s="605"/>
      <c r="D44" s="606"/>
      <c r="E44" s="113">
        <v>0.49348001173178896</v>
      </c>
      <c r="F44" s="115">
        <v>1060</v>
      </c>
      <c r="G44" s="114">
        <v>1065</v>
      </c>
      <c r="H44" s="114">
        <v>1073</v>
      </c>
      <c r="I44" s="114">
        <v>1079</v>
      </c>
      <c r="J44" s="140">
        <v>1098</v>
      </c>
      <c r="K44" s="114">
        <v>-38</v>
      </c>
      <c r="L44" s="116">
        <v>-3.4608378870673953</v>
      </c>
    </row>
    <row r="45" spans="1:12" s="110" customFormat="1" ht="15" customHeight="1" x14ac:dyDescent="0.2">
      <c r="A45" s="120"/>
      <c r="B45" s="119"/>
      <c r="C45" s="258" t="s">
        <v>106</v>
      </c>
      <c r="E45" s="113">
        <v>56.320754716981135</v>
      </c>
      <c r="F45" s="115">
        <v>597</v>
      </c>
      <c r="G45" s="114">
        <v>595</v>
      </c>
      <c r="H45" s="114">
        <v>599</v>
      </c>
      <c r="I45" s="114">
        <v>610</v>
      </c>
      <c r="J45" s="140">
        <v>621</v>
      </c>
      <c r="K45" s="114">
        <v>-24</v>
      </c>
      <c r="L45" s="116">
        <v>-3.8647342995169081</v>
      </c>
    </row>
    <row r="46" spans="1:12" s="110" customFormat="1" ht="15" customHeight="1" x14ac:dyDescent="0.2">
      <c r="A46" s="123"/>
      <c r="B46" s="124"/>
      <c r="C46" s="260" t="s">
        <v>107</v>
      </c>
      <c r="D46" s="261"/>
      <c r="E46" s="125">
        <v>43.679245283018865</v>
      </c>
      <c r="F46" s="143">
        <v>463</v>
      </c>
      <c r="G46" s="144">
        <v>470</v>
      </c>
      <c r="H46" s="144">
        <v>474</v>
      </c>
      <c r="I46" s="144">
        <v>469</v>
      </c>
      <c r="J46" s="145">
        <v>477</v>
      </c>
      <c r="K46" s="144">
        <v>-14</v>
      </c>
      <c r="L46" s="146">
        <v>-2.9350104821802936</v>
      </c>
    </row>
    <row r="47" spans="1:12" s="110" customFormat="1" ht="39" customHeight="1" x14ac:dyDescent="0.2">
      <c r="A47" s="604" t="s">
        <v>519</v>
      </c>
      <c r="B47" s="607"/>
      <c r="C47" s="607"/>
      <c r="D47" s="608"/>
      <c r="E47" s="113">
        <v>0.17690792873403755</v>
      </c>
      <c r="F47" s="115">
        <v>380</v>
      </c>
      <c r="G47" s="114">
        <v>401</v>
      </c>
      <c r="H47" s="114">
        <v>363</v>
      </c>
      <c r="I47" s="114">
        <v>383</v>
      </c>
      <c r="J47" s="140">
        <v>411</v>
      </c>
      <c r="K47" s="114">
        <v>-31</v>
      </c>
      <c r="L47" s="116">
        <v>-7.5425790754257909</v>
      </c>
    </row>
    <row r="48" spans="1:12" s="110" customFormat="1" ht="15" customHeight="1" x14ac:dyDescent="0.2">
      <c r="A48" s="120"/>
      <c r="B48" s="119"/>
      <c r="C48" s="258" t="s">
        <v>106</v>
      </c>
      <c r="E48" s="113">
        <v>30.526315789473685</v>
      </c>
      <c r="F48" s="115">
        <v>116</v>
      </c>
      <c r="G48" s="114">
        <v>121</v>
      </c>
      <c r="H48" s="114">
        <v>98</v>
      </c>
      <c r="I48" s="114">
        <v>123</v>
      </c>
      <c r="J48" s="140">
        <v>130</v>
      </c>
      <c r="K48" s="114">
        <v>-14</v>
      </c>
      <c r="L48" s="116">
        <v>-10.76923076923077</v>
      </c>
    </row>
    <row r="49" spans="1:12" s="110" customFormat="1" ht="15" customHeight="1" x14ac:dyDescent="0.2">
      <c r="A49" s="123"/>
      <c r="B49" s="124"/>
      <c r="C49" s="260" t="s">
        <v>107</v>
      </c>
      <c r="D49" s="261"/>
      <c r="E49" s="125">
        <v>69.473684210526315</v>
      </c>
      <c r="F49" s="143">
        <v>264</v>
      </c>
      <c r="G49" s="144">
        <v>280</v>
      </c>
      <c r="H49" s="144">
        <v>265</v>
      </c>
      <c r="I49" s="144">
        <v>260</v>
      </c>
      <c r="J49" s="145">
        <v>281</v>
      </c>
      <c r="K49" s="144">
        <v>-17</v>
      </c>
      <c r="L49" s="146">
        <v>-6.0498220640569391</v>
      </c>
    </row>
    <row r="50" spans="1:12" s="110" customFormat="1" ht="24.95" customHeight="1" x14ac:dyDescent="0.2">
      <c r="A50" s="609" t="s">
        <v>192</v>
      </c>
      <c r="B50" s="610"/>
      <c r="C50" s="610"/>
      <c r="D50" s="611"/>
      <c r="E50" s="262">
        <v>16.230836914167067</v>
      </c>
      <c r="F50" s="263">
        <v>34864</v>
      </c>
      <c r="G50" s="264">
        <v>36197</v>
      </c>
      <c r="H50" s="264">
        <v>36817</v>
      </c>
      <c r="I50" s="264">
        <v>34742</v>
      </c>
      <c r="J50" s="265">
        <v>35452</v>
      </c>
      <c r="K50" s="263">
        <v>-588</v>
      </c>
      <c r="L50" s="266">
        <v>-1.6585806160442289</v>
      </c>
    </row>
    <row r="51" spans="1:12" s="110" customFormat="1" ht="15" customHeight="1" x14ac:dyDescent="0.2">
      <c r="A51" s="120"/>
      <c r="B51" s="119"/>
      <c r="C51" s="258" t="s">
        <v>106</v>
      </c>
      <c r="E51" s="113">
        <v>54.594997705369437</v>
      </c>
      <c r="F51" s="115">
        <v>19034</v>
      </c>
      <c r="G51" s="114">
        <v>19605</v>
      </c>
      <c r="H51" s="114">
        <v>20131</v>
      </c>
      <c r="I51" s="114">
        <v>18947</v>
      </c>
      <c r="J51" s="140">
        <v>19271</v>
      </c>
      <c r="K51" s="114">
        <v>-237</v>
      </c>
      <c r="L51" s="116">
        <v>-1.2298272014944736</v>
      </c>
    </row>
    <row r="52" spans="1:12" s="110" customFormat="1" ht="15" customHeight="1" x14ac:dyDescent="0.2">
      <c r="A52" s="120"/>
      <c r="B52" s="119"/>
      <c r="C52" s="258" t="s">
        <v>107</v>
      </c>
      <c r="E52" s="113">
        <v>45.405002294630563</v>
      </c>
      <c r="F52" s="115">
        <v>15830</v>
      </c>
      <c r="G52" s="114">
        <v>16592</v>
      </c>
      <c r="H52" s="114">
        <v>16686</v>
      </c>
      <c r="I52" s="114">
        <v>15795</v>
      </c>
      <c r="J52" s="140">
        <v>16181</v>
      </c>
      <c r="K52" s="114">
        <v>-351</v>
      </c>
      <c r="L52" s="116">
        <v>-2.1692108027933998</v>
      </c>
    </row>
    <row r="53" spans="1:12" s="110" customFormat="1" ht="15" customHeight="1" x14ac:dyDescent="0.2">
      <c r="A53" s="120"/>
      <c r="B53" s="119"/>
      <c r="C53" s="258" t="s">
        <v>187</v>
      </c>
      <c r="D53" s="110" t="s">
        <v>193</v>
      </c>
      <c r="E53" s="113">
        <v>24.239903625516291</v>
      </c>
      <c r="F53" s="115">
        <v>8451</v>
      </c>
      <c r="G53" s="114">
        <v>9660</v>
      </c>
      <c r="H53" s="114">
        <v>9840</v>
      </c>
      <c r="I53" s="114">
        <v>7621</v>
      </c>
      <c r="J53" s="140">
        <v>8274</v>
      </c>
      <c r="K53" s="114">
        <v>177</v>
      </c>
      <c r="L53" s="116">
        <v>2.1392313270485861</v>
      </c>
    </row>
    <row r="54" spans="1:12" s="110" customFormat="1" ht="15" customHeight="1" x14ac:dyDescent="0.2">
      <c r="A54" s="120"/>
      <c r="B54" s="119"/>
      <c r="D54" s="267" t="s">
        <v>194</v>
      </c>
      <c r="E54" s="113">
        <v>60.667376641817533</v>
      </c>
      <c r="F54" s="115">
        <v>5127</v>
      </c>
      <c r="G54" s="114">
        <v>5772</v>
      </c>
      <c r="H54" s="114">
        <v>6020</v>
      </c>
      <c r="I54" s="114">
        <v>4648</v>
      </c>
      <c r="J54" s="140">
        <v>4984</v>
      </c>
      <c r="K54" s="114">
        <v>143</v>
      </c>
      <c r="L54" s="116">
        <v>2.8691813804173356</v>
      </c>
    </row>
    <row r="55" spans="1:12" s="110" customFormat="1" ht="15" customHeight="1" x14ac:dyDescent="0.2">
      <c r="A55" s="120"/>
      <c r="B55" s="119"/>
      <c r="D55" s="267" t="s">
        <v>195</v>
      </c>
      <c r="E55" s="113">
        <v>39.332623358182467</v>
      </c>
      <c r="F55" s="115">
        <v>3324</v>
      </c>
      <c r="G55" s="114">
        <v>3888</v>
      </c>
      <c r="H55" s="114">
        <v>3820</v>
      </c>
      <c r="I55" s="114">
        <v>2973</v>
      </c>
      <c r="J55" s="140">
        <v>3290</v>
      </c>
      <c r="K55" s="114">
        <v>34</v>
      </c>
      <c r="L55" s="116">
        <v>1.0334346504559271</v>
      </c>
    </row>
    <row r="56" spans="1:12" s="110" customFormat="1" ht="15" customHeight="1" x14ac:dyDescent="0.2">
      <c r="A56" s="120"/>
      <c r="B56" s="119" t="s">
        <v>196</v>
      </c>
      <c r="C56" s="258"/>
      <c r="E56" s="113">
        <v>65.988054059338637</v>
      </c>
      <c r="F56" s="115">
        <v>141743</v>
      </c>
      <c r="G56" s="114">
        <v>142063</v>
      </c>
      <c r="H56" s="114">
        <v>142809</v>
      </c>
      <c r="I56" s="114">
        <v>142598</v>
      </c>
      <c r="J56" s="140">
        <v>142354</v>
      </c>
      <c r="K56" s="114">
        <v>-611</v>
      </c>
      <c r="L56" s="116">
        <v>-0.42921168354946121</v>
      </c>
    </row>
    <row r="57" spans="1:12" s="110" customFormat="1" ht="15" customHeight="1" x14ac:dyDescent="0.2">
      <c r="A57" s="120"/>
      <c r="B57" s="119"/>
      <c r="C57" s="258" t="s">
        <v>106</v>
      </c>
      <c r="E57" s="113">
        <v>54.561424550065965</v>
      </c>
      <c r="F57" s="115">
        <v>77337</v>
      </c>
      <c r="G57" s="114">
        <v>77757</v>
      </c>
      <c r="H57" s="114">
        <v>78311</v>
      </c>
      <c r="I57" s="114">
        <v>78209</v>
      </c>
      <c r="J57" s="140">
        <v>78042</v>
      </c>
      <c r="K57" s="114">
        <v>-705</v>
      </c>
      <c r="L57" s="116">
        <v>-0.90335972937648956</v>
      </c>
    </row>
    <row r="58" spans="1:12" s="110" customFormat="1" ht="15" customHeight="1" x14ac:dyDescent="0.2">
      <c r="A58" s="120"/>
      <c r="B58" s="119"/>
      <c r="C58" s="258" t="s">
        <v>107</v>
      </c>
      <c r="E58" s="113">
        <v>45.438575449934035</v>
      </c>
      <c r="F58" s="115">
        <v>64406</v>
      </c>
      <c r="G58" s="114">
        <v>64306</v>
      </c>
      <c r="H58" s="114">
        <v>64498</v>
      </c>
      <c r="I58" s="114">
        <v>64389</v>
      </c>
      <c r="J58" s="140">
        <v>64312</v>
      </c>
      <c r="K58" s="114">
        <v>94</v>
      </c>
      <c r="L58" s="116">
        <v>0.14616245801716632</v>
      </c>
    </row>
    <row r="59" spans="1:12" s="110" customFormat="1" ht="15" customHeight="1" x14ac:dyDescent="0.2">
      <c r="A59" s="120"/>
      <c r="B59" s="119"/>
      <c r="C59" s="258" t="s">
        <v>105</v>
      </c>
      <c r="D59" s="110" t="s">
        <v>197</v>
      </c>
      <c r="E59" s="113">
        <v>88.962417897180103</v>
      </c>
      <c r="F59" s="115">
        <v>126098</v>
      </c>
      <c r="G59" s="114">
        <v>126362</v>
      </c>
      <c r="H59" s="114">
        <v>127100</v>
      </c>
      <c r="I59" s="114">
        <v>127089</v>
      </c>
      <c r="J59" s="140">
        <v>126990</v>
      </c>
      <c r="K59" s="114">
        <v>-892</v>
      </c>
      <c r="L59" s="116">
        <v>-0.702417513190015</v>
      </c>
    </row>
    <row r="60" spans="1:12" s="110" customFormat="1" ht="15" customHeight="1" x14ac:dyDescent="0.2">
      <c r="A60" s="120"/>
      <c r="B60" s="119"/>
      <c r="C60" s="258"/>
      <c r="D60" s="267" t="s">
        <v>198</v>
      </c>
      <c r="E60" s="113">
        <v>51.378293073641139</v>
      </c>
      <c r="F60" s="115">
        <v>64787</v>
      </c>
      <c r="G60" s="114">
        <v>65142</v>
      </c>
      <c r="H60" s="114">
        <v>65659</v>
      </c>
      <c r="I60" s="114">
        <v>65706</v>
      </c>
      <c r="J60" s="140">
        <v>65629</v>
      </c>
      <c r="K60" s="114">
        <v>-842</v>
      </c>
      <c r="L60" s="116">
        <v>-1.2829694190068415</v>
      </c>
    </row>
    <row r="61" spans="1:12" s="110" customFormat="1" ht="15" customHeight="1" x14ac:dyDescent="0.2">
      <c r="A61" s="120"/>
      <c r="B61" s="119"/>
      <c r="C61" s="258"/>
      <c r="D61" s="267" t="s">
        <v>199</v>
      </c>
      <c r="E61" s="113">
        <v>48.621706926358861</v>
      </c>
      <c r="F61" s="115">
        <v>61311</v>
      </c>
      <c r="G61" s="114">
        <v>61220</v>
      </c>
      <c r="H61" s="114">
        <v>61441</v>
      </c>
      <c r="I61" s="114">
        <v>61383</v>
      </c>
      <c r="J61" s="140">
        <v>61361</v>
      </c>
      <c r="K61" s="114">
        <v>-50</v>
      </c>
      <c r="L61" s="116">
        <v>-8.1484982317758831E-2</v>
      </c>
    </row>
    <row r="62" spans="1:12" s="110" customFormat="1" ht="15" customHeight="1" x14ac:dyDescent="0.2">
      <c r="A62" s="120"/>
      <c r="B62" s="119"/>
      <c r="C62" s="258"/>
      <c r="D62" s="258" t="s">
        <v>200</v>
      </c>
      <c r="E62" s="113">
        <v>11.037582102819892</v>
      </c>
      <c r="F62" s="115">
        <v>15645</v>
      </c>
      <c r="G62" s="114">
        <v>15701</v>
      </c>
      <c r="H62" s="114">
        <v>15709</v>
      </c>
      <c r="I62" s="114">
        <v>15509</v>
      </c>
      <c r="J62" s="140">
        <v>15364</v>
      </c>
      <c r="K62" s="114">
        <v>281</v>
      </c>
      <c r="L62" s="116">
        <v>1.8289507940640459</v>
      </c>
    </row>
    <row r="63" spans="1:12" s="110" customFormat="1" ht="15" customHeight="1" x14ac:dyDescent="0.2">
      <c r="A63" s="120"/>
      <c r="B63" s="119"/>
      <c r="C63" s="258"/>
      <c r="D63" s="267" t="s">
        <v>198</v>
      </c>
      <c r="E63" s="113">
        <v>80.217321828060079</v>
      </c>
      <c r="F63" s="115">
        <v>12550</v>
      </c>
      <c r="G63" s="114">
        <v>12615</v>
      </c>
      <c r="H63" s="114">
        <v>12652</v>
      </c>
      <c r="I63" s="114">
        <v>12503</v>
      </c>
      <c r="J63" s="140">
        <v>12413</v>
      </c>
      <c r="K63" s="114">
        <v>137</v>
      </c>
      <c r="L63" s="116">
        <v>1.1036816241037621</v>
      </c>
    </row>
    <row r="64" spans="1:12" s="110" customFormat="1" ht="15" customHeight="1" x14ac:dyDescent="0.2">
      <c r="A64" s="120"/>
      <c r="B64" s="119"/>
      <c r="C64" s="258"/>
      <c r="D64" s="267" t="s">
        <v>199</v>
      </c>
      <c r="E64" s="113">
        <v>19.782678171939917</v>
      </c>
      <c r="F64" s="115">
        <v>3095</v>
      </c>
      <c r="G64" s="114">
        <v>3086</v>
      </c>
      <c r="H64" s="114">
        <v>3057</v>
      </c>
      <c r="I64" s="114">
        <v>3006</v>
      </c>
      <c r="J64" s="140">
        <v>2951</v>
      </c>
      <c r="K64" s="114">
        <v>144</v>
      </c>
      <c r="L64" s="116">
        <v>4.8797017960013553</v>
      </c>
    </row>
    <row r="65" spans="1:12" s="110" customFormat="1" ht="15" customHeight="1" x14ac:dyDescent="0.2">
      <c r="A65" s="120"/>
      <c r="B65" s="119" t="s">
        <v>201</v>
      </c>
      <c r="C65" s="258"/>
      <c r="E65" s="113">
        <v>11.55860540686496</v>
      </c>
      <c r="F65" s="115">
        <v>24828</v>
      </c>
      <c r="G65" s="114">
        <v>24679</v>
      </c>
      <c r="H65" s="114">
        <v>24520</v>
      </c>
      <c r="I65" s="114">
        <v>24274</v>
      </c>
      <c r="J65" s="140">
        <v>23786</v>
      </c>
      <c r="K65" s="114">
        <v>1042</v>
      </c>
      <c r="L65" s="116">
        <v>4.3807281594215084</v>
      </c>
    </row>
    <row r="66" spans="1:12" s="110" customFormat="1" ht="15" customHeight="1" x14ac:dyDescent="0.2">
      <c r="A66" s="120"/>
      <c r="B66" s="119"/>
      <c r="C66" s="258" t="s">
        <v>106</v>
      </c>
      <c r="E66" s="113">
        <v>58.905268245529243</v>
      </c>
      <c r="F66" s="115">
        <v>14625</v>
      </c>
      <c r="G66" s="114">
        <v>14602</v>
      </c>
      <c r="H66" s="114">
        <v>14573</v>
      </c>
      <c r="I66" s="114">
        <v>14486</v>
      </c>
      <c r="J66" s="140">
        <v>14261</v>
      </c>
      <c r="K66" s="114">
        <v>364</v>
      </c>
      <c r="L66" s="116">
        <v>2.552415679124886</v>
      </c>
    </row>
    <row r="67" spans="1:12" s="110" customFormat="1" ht="15" customHeight="1" x14ac:dyDescent="0.2">
      <c r="A67" s="120"/>
      <c r="B67" s="119"/>
      <c r="C67" s="258" t="s">
        <v>107</v>
      </c>
      <c r="E67" s="113">
        <v>41.094731754470757</v>
      </c>
      <c r="F67" s="115">
        <v>10203</v>
      </c>
      <c r="G67" s="114">
        <v>10077</v>
      </c>
      <c r="H67" s="114">
        <v>9947</v>
      </c>
      <c r="I67" s="114">
        <v>9788</v>
      </c>
      <c r="J67" s="140">
        <v>9525</v>
      </c>
      <c r="K67" s="114">
        <v>678</v>
      </c>
      <c r="L67" s="116">
        <v>7.1181102362204722</v>
      </c>
    </row>
    <row r="68" spans="1:12" s="110" customFormat="1" ht="15" customHeight="1" x14ac:dyDescent="0.2">
      <c r="A68" s="120"/>
      <c r="B68" s="119"/>
      <c r="C68" s="258" t="s">
        <v>105</v>
      </c>
      <c r="D68" s="110" t="s">
        <v>202</v>
      </c>
      <c r="E68" s="113">
        <v>27.899951667472209</v>
      </c>
      <c r="F68" s="115">
        <v>6927</v>
      </c>
      <c r="G68" s="114">
        <v>6851</v>
      </c>
      <c r="H68" s="114">
        <v>6785</v>
      </c>
      <c r="I68" s="114">
        <v>6629</v>
      </c>
      <c r="J68" s="140">
        <v>6292</v>
      </c>
      <c r="K68" s="114">
        <v>635</v>
      </c>
      <c r="L68" s="116">
        <v>10.092180546726</v>
      </c>
    </row>
    <row r="69" spans="1:12" s="110" customFormat="1" ht="15" customHeight="1" x14ac:dyDescent="0.2">
      <c r="A69" s="120"/>
      <c r="B69" s="119"/>
      <c r="C69" s="258"/>
      <c r="D69" s="267" t="s">
        <v>198</v>
      </c>
      <c r="E69" s="113">
        <v>54.597950050526926</v>
      </c>
      <c r="F69" s="115">
        <v>3782</v>
      </c>
      <c r="G69" s="114">
        <v>3763</v>
      </c>
      <c r="H69" s="114">
        <v>3739</v>
      </c>
      <c r="I69" s="114">
        <v>3673</v>
      </c>
      <c r="J69" s="140">
        <v>3507</v>
      </c>
      <c r="K69" s="114">
        <v>275</v>
      </c>
      <c r="L69" s="116">
        <v>7.8414599372683202</v>
      </c>
    </row>
    <row r="70" spans="1:12" s="110" customFormat="1" ht="15" customHeight="1" x14ac:dyDescent="0.2">
      <c r="A70" s="120"/>
      <c r="B70" s="119"/>
      <c r="C70" s="258"/>
      <c r="D70" s="267" t="s">
        <v>199</v>
      </c>
      <c r="E70" s="113">
        <v>45.402049949473074</v>
      </c>
      <c r="F70" s="115">
        <v>3145</v>
      </c>
      <c r="G70" s="114">
        <v>3088</v>
      </c>
      <c r="H70" s="114">
        <v>3046</v>
      </c>
      <c r="I70" s="114">
        <v>2956</v>
      </c>
      <c r="J70" s="140">
        <v>2785</v>
      </c>
      <c r="K70" s="114">
        <v>360</v>
      </c>
      <c r="L70" s="116">
        <v>12.926391382405745</v>
      </c>
    </row>
    <row r="71" spans="1:12" s="110" customFormat="1" ht="15" customHeight="1" x14ac:dyDescent="0.2">
      <c r="A71" s="120"/>
      <c r="B71" s="119"/>
      <c r="C71" s="258"/>
      <c r="D71" s="110" t="s">
        <v>203</v>
      </c>
      <c r="E71" s="113">
        <v>66.70291606251007</v>
      </c>
      <c r="F71" s="115">
        <v>16561</v>
      </c>
      <c r="G71" s="114">
        <v>16518</v>
      </c>
      <c r="H71" s="114">
        <v>16424</v>
      </c>
      <c r="I71" s="114">
        <v>16352</v>
      </c>
      <c r="J71" s="140">
        <v>16214</v>
      </c>
      <c r="K71" s="114">
        <v>347</v>
      </c>
      <c r="L71" s="116">
        <v>2.1401258171950168</v>
      </c>
    </row>
    <row r="72" spans="1:12" s="110" customFormat="1" ht="15" customHeight="1" x14ac:dyDescent="0.2">
      <c r="A72" s="120"/>
      <c r="B72" s="119"/>
      <c r="C72" s="258"/>
      <c r="D72" s="267" t="s">
        <v>198</v>
      </c>
      <c r="E72" s="113">
        <v>60.419056820240321</v>
      </c>
      <c r="F72" s="115">
        <v>10006</v>
      </c>
      <c r="G72" s="114">
        <v>10018</v>
      </c>
      <c r="H72" s="114">
        <v>10018</v>
      </c>
      <c r="I72" s="114">
        <v>9998</v>
      </c>
      <c r="J72" s="140">
        <v>9945</v>
      </c>
      <c r="K72" s="114">
        <v>61</v>
      </c>
      <c r="L72" s="116">
        <v>0.61337355455002518</v>
      </c>
    </row>
    <row r="73" spans="1:12" s="110" customFormat="1" ht="15" customHeight="1" x14ac:dyDescent="0.2">
      <c r="A73" s="120"/>
      <c r="B73" s="119"/>
      <c r="C73" s="258"/>
      <c r="D73" s="267" t="s">
        <v>199</v>
      </c>
      <c r="E73" s="113">
        <v>39.580943179759679</v>
      </c>
      <c r="F73" s="115">
        <v>6555</v>
      </c>
      <c r="G73" s="114">
        <v>6500</v>
      </c>
      <c r="H73" s="114">
        <v>6406</v>
      </c>
      <c r="I73" s="114">
        <v>6354</v>
      </c>
      <c r="J73" s="140">
        <v>6269</v>
      </c>
      <c r="K73" s="114">
        <v>286</v>
      </c>
      <c r="L73" s="116">
        <v>4.5621311213909719</v>
      </c>
    </row>
    <row r="74" spans="1:12" s="110" customFormat="1" ht="15" customHeight="1" x14ac:dyDescent="0.2">
      <c r="A74" s="120"/>
      <c r="B74" s="119"/>
      <c r="C74" s="258"/>
      <c r="D74" s="110" t="s">
        <v>204</v>
      </c>
      <c r="E74" s="113">
        <v>5.397132270017722</v>
      </c>
      <c r="F74" s="115">
        <v>1340</v>
      </c>
      <c r="G74" s="114">
        <v>1310</v>
      </c>
      <c r="H74" s="114">
        <v>1311</v>
      </c>
      <c r="I74" s="114">
        <v>1293</v>
      </c>
      <c r="J74" s="140">
        <v>1280</v>
      </c>
      <c r="K74" s="114">
        <v>60</v>
      </c>
      <c r="L74" s="116">
        <v>4.6875</v>
      </c>
    </row>
    <row r="75" spans="1:12" s="110" customFormat="1" ht="15" customHeight="1" x14ac:dyDescent="0.2">
      <c r="A75" s="120"/>
      <c r="B75" s="119"/>
      <c r="C75" s="258"/>
      <c r="D75" s="267" t="s">
        <v>198</v>
      </c>
      <c r="E75" s="113">
        <v>62.462686567164177</v>
      </c>
      <c r="F75" s="115">
        <v>837</v>
      </c>
      <c r="G75" s="114">
        <v>821</v>
      </c>
      <c r="H75" s="114">
        <v>816</v>
      </c>
      <c r="I75" s="114">
        <v>815</v>
      </c>
      <c r="J75" s="140">
        <v>809</v>
      </c>
      <c r="K75" s="114">
        <v>28</v>
      </c>
      <c r="L75" s="116">
        <v>3.4610630407911001</v>
      </c>
    </row>
    <row r="76" spans="1:12" s="110" customFormat="1" ht="15" customHeight="1" x14ac:dyDescent="0.2">
      <c r="A76" s="120"/>
      <c r="B76" s="119"/>
      <c r="C76" s="258"/>
      <c r="D76" s="267" t="s">
        <v>199</v>
      </c>
      <c r="E76" s="113">
        <v>37.537313432835823</v>
      </c>
      <c r="F76" s="115">
        <v>503</v>
      </c>
      <c r="G76" s="114">
        <v>489</v>
      </c>
      <c r="H76" s="114">
        <v>495</v>
      </c>
      <c r="I76" s="114">
        <v>478</v>
      </c>
      <c r="J76" s="140">
        <v>471</v>
      </c>
      <c r="K76" s="114">
        <v>32</v>
      </c>
      <c r="L76" s="116">
        <v>6.7940552016985141</v>
      </c>
    </row>
    <row r="77" spans="1:12" s="110" customFormat="1" ht="15" customHeight="1" x14ac:dyDescent="0.2">
      <c r="A77" s="534"/>
      <c r="B77" s="119" t="s">
        <v>205</v>
      </c>
      <c r="C77" s="268"/>
      <c r="D77" s="182"/>
      <c r="E77" s="113">
        <v>6.2225036196293315</v>
      </c>
      <c r="F77" s="115">
        <v>13366</v>
      </c>
      <c r="G77" s="114">
        <v>13438</v>
      </c>
      <c r="H77" s="114">
        <v>13678</v>
      </c>
      <c r="I77" s="114">
        <v>13640</v>
      </c>
      <c r="J77" s="140">
        <v>13710</v>
      </c>
      <c r="K77" s="114">
        <v>-344</v>
      </c>
      <c r="L77" s="116">
        <v>-2.5091174325309993</v>
      </c>
    </row>
    <row r="78" spans="1:12" s="110" customFormat="1" ht="15" customHeight="1" x14ac:dyDescent="0.2">
      <c r="A78" s="120"/>
      <c r="B78" s="119"/>
      <c r="C78" s="268" t="s">
        <v>106</v>
      </c>
      <c r="D78" s="182"/>
      <c r="E78" s="113">
        <v>59.00044890019452</v>
      </c>
      <c r="F78" s="115">
        <v>7886</v>
      </c>
      <c r="G78" s="114">
        <v>7920</v>
      </c>
      <c r="H78" s="114">
        <v>8114</v>
      </c>
      <c r="I78" s="114">
        <v>8029</v>
      </c>
      <c r="J78" s="140">
        <v>8050</v>
      </c>
      <c r="K78" s="114">
        <v>-164</v>
      </c>
      <c r="L78" s="116">
        <v>-2.0372670807453415</v>
      </c>
    </row>
    <row r="79" spans="1:12" s="110" customFormat="1" ht="15" customHeight="1" x14ac:dyDescent="0.2">
      <c r="A79" s="123"/>
      <c r="B79" s="124"/>
      <c r="C79" s="260" t="s">
        <v>107</v>
      </c>
      <c r="D79" s="261"/>
      <c r="E79" s="125">
        <v>40.99955109980548</v>
      </c>
      <c r="F79" s="143">
        <v>5480</v>
      </c>
      <c r="G79" s="144">
        <v>5518</v>
      </c>
      <c r="H79" s="144">
        <v>5564</v>
      </c>
      <c r="I79" s="144">
        <v>5611</v>
      </c>
      <c r="J79" s="145">
        <v>5660</v>
      </c>
      <c r="K79" s="144">
        <v>-180</v>
      </c>
      <c r="L79" s="146">
        <v>-3.1802120141342756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214801</v>
      </c>
      <c r="E11" s="114">
        <v>216377</v>
      </c>
      <c r="F11" s="114">
        <v>217824</v>
      </c>
      <c r="G11" s="114">
        <v>215254</v>
      </c>
      <c r="H11" s="140">
        <v>215302</v>
      </c>
      <c r="I11" s="115">
        <v>-501</v>
      </c>
      <c r="J11" s="116">
        <v>-0.23269639854715701</v>
      </c>
    </row>
    <row r="12" spans="1:15" s="110" customFormat="1" ht="24.95" customHeight="1" x14ac:dyDescent="0.2">
      <c r="A12" s="193" t="s">
        <v>132</v>
      </c>
      <c r="B12" s="194" t="s">
        <v>133</v>
      </c>
      <c r="C12" s="113">
        <v>0.22672147708809548</v>
      </c>
      <c r="D12" s="115">
        <v>487</v>
      </c>
      <c r="E12" s="114">
        <v>460</v>
      </c>
      <c r="F12" s="114">
        <v>490</v>
      </c>
      <c r="G12" s="114">
        <v>488</v>
      </c>
      <c r="H12" s="140">
        <v>475</v>
      </c>
      <c r="I12" s="115">
        <v>12</v>
      </c>
      <c r="J12" s="116">
        <v>2.5263157894736841</v>
      </c>
    </row>
    <row r="13" spans="1:15" s="110" customFormat="1" ht="24.95" customHeight="1" x14ac:dyDescent="0.2">
      <c r="A13" s="193" t="s">
        <v>134</v>
      </c>
      <c r="B13" s="199" t="s">
        <v>214</v>
      </c>
      <c r="C13" s="113">
        <v>0.85986564308359825</v>
      </c>
      <c r="D13" s="115">
        <v>1847</v>
      </c>
      <c r="E13" s="114">
        <v>1836</v>
      </c>
      <c r="F13" s="114">
        <v>1836</v>
      </c>
      <c r="G13" s="114">
        <v>1806</v>
      </c>
      <c r="H13" s="140">
        <v>1783</v>
      </c>
      <c r="I13" s="115">
        <v>64</v>
      </c>
      <c r="J13" s="116">
        <v>3.58945597307908</v>
      </c>
    </row>
    <row r="14" spans="1:15" s="287" customFormat="1" ht="24" customHeight="1" x14ac:dyDescent="0.2">
      <c r="A14" s="193" t="s">
        <v>215</v>
      </c>
      <c r="B14" s="199" t="s">
        <v>137</v>
      </c>
      <c r="C14" s="113">
        <v>46.176693777030835</v>
      </c>
      <c r="D14" s="115">
        <v>99188</v>
      </c>
      <c r="E14" s="114">
        <v>100633</v>
      </c>
      <c r="F14" s="114">
        <v>101547</v>
      </c>
      <c r="G14" s="114">
        <v>100358</v>
      </c>
      <c r="H14" s="140">
        <v>100640</v>
      </c>
      <c r="I14" s="115">
        <v>-1452</v>
      </c>
      <c r="J14" s="116">
        <v>-1.4427662957074723</v>
      </c>
      <c r="K14" s="110"/>
      <c r="L14" s="110"/>
      <c r="M14" s="110"/>
      <c r="N14" s="110"/>
      <c r="O14" s="110"/>
    </row>
    <row r="15" spans="1:15" s="110" customFormat="1" ht="24.75" customHeight="1" x14ac:dyDescent="0.2">
      <c r="A15" s="193" t="s">
        <v>216</v>
      </c>
      <c r="B15" s="199" t="s">
        <v>217</v>
      </c>
      <c r="C15" s="113">
        <v>2.6075297601035379</v>
      </c>
      <c r="D15" s="115">
        <v>5601</v>
      </c>
      <c r="E15" s="114">
        <v>5750</v>
      </c>
      <c r="F15" s="114">
        <v>5762</v>
      </c>
      <c r="G15" s="114">
        <v>5707</v>
      </c>
      <c r="H15" s="140">
        <v>5664</v>
      </c>
      <c r="I15" s="115">
        <v>-63</v>
      </c>
      <c r="J15" s="116">
        <v>-1.1122881355932204</v>
      </c>
    </row>
    <row r="16" spans="1:15" s="287" customFormat="1" ht="24.95" customHeight="1" x14ac:dyDescent="0.2">
      <c r="A16" s="193" t="s">
        <v>218</v>
      </c>
      <c r="B16" s="199" t="s">
        <v>141</v>
      </c>
      <c r="C16" s="113">
        <v>39.980726346711606</v>
      </c>
      <c r="D16" s="115">
        <v>85879</v>
      </c>
      <c r="E16" s="114">
        <v>87089</v>
      </c>
      <c r="F16" s="114">
        <v>87870</v>
      </c>
      <c r="G16" s="114">
        <v>86784</v>
      </c>
      <c r="H16" s="140">
        <v>87045</v>
      </c>
      <c r="I16" s="115">
        <v>-1166</v>
      </c>
      <c r="J16" s="116">
        <v>-1.33953702108105</v>
      </c>
      <c r="K16" s="110"/>
      <c r="L16" s="110"/>
      <c r="M16" s="110"/>
      <c r="N16" s="110"/>
      <c r="O16" s="110"/>
    </row>
    <row r="17" spans="1:15" s="110" customFormat="1" ht="24.95" customHeight="1" x14ac:dyDescent="0.2">
      <c r="A17" s="193" t="s">
        <v>219</v>
      </c>
      <c r="B17" s="199" t="s">
        <v>220</v>
      </c>
      <c r="C17" s="113">
        <v>3.5884376702156882</v>
      </c>
      <c r="D17" s="115">
        <v>7708</v>
      </c>
      <c r="E17" s="114">
        <v>7794</v>
      </c>
      <c r="F17" s="114">
        <v>7915</v>
      </c>
      <c r="G17" s="114">
        <v>7867</v>
      </c>
      <c r="H17" s="140">
        <v>7931</v>
      </c>
      <c r="I17" s="115">
        <v>-223</v>
      </c>
      <c r="J17" s="116">
        <v>-2.8117513554406757</v>
      </c>
    </row>
    <row r="18" spans="1:15" s="287" customFormat="1" ht="24.95" customHeight="1" x14ac:dyDescent="0.2">
      <c r="A18" s="201" t="s">
        <v>144</v>
      </c>
      <c r="B18" s="202" t="s">
        <v>145</v>
      </c>
      <c r="C18" s="113">
        <v>5.1712980852044454</v>
      </c>
      <c r="D18" s="115">
        <v>11108</v>
      </c>
      <c r="E18" s="114">
        <v>11076</v>
      </c>
      <c r="F18" s="114">
        <v>11231</v>
      </c>
      <c r="G18" s="114">
        <v>11081</v>
      </c>
      <c r="H18" s="140">
        <v>10827</v>
      </c>
      <c r="I18" s="115">
        <v>281</v>
      </c>
      <c r="J18" s="116">
        <v>2.5953634432437425</v>
      </c>
      <c r="K18" s="110"/>
      <c r="L18" s="110"/>
      <c r="M18" s="110"/>
      <c r="N18" s="110"/>
      <c r="O18" s="110"/>
    </row>
    <row r="19" spans="1:15" s="110" customFormat="1" ht="24.95" customHeight="1" x14ac:dyDescent="0.2">
      <c r="A19" s="193" t="s">
        <v>146</v>
      </c>
      <c r="B19" s="199" t="s">
        <v>147</v>
      </c>
      <c r="C19" s="113">
        <v>11.017639582683508</v>
      </c>
      <c r="D19" s="115">
        <v>23666</v>
      </c>
      <c r="E19" s="114">
        <v>23750</v>
      </c>
      <c r="F19" s="114">
        <v>23678</v>
      </c>
      <c r="G19" s="114">
        <v>23210</v>
      </c>
      <c r="H19" s="140">
        <v>23284</v>
      </c>
      <c r="I19" s="115">
        <v>382</v>
      </c>
      <c r="J19" s="116">
        <v>1.640611578766535</v>
      </c>
    </row>
    <row r="20" spans="1:15" s="287" customFormat="1" ht="24.95" customHeight="1" x14ac:dyDescent="0.2">
      <c r="A20" s="193" t="s">
        <v>148</v>
      </c>
      <c r="B20" s="199" t="s">
        <v>149</v>
      </c>
      <c r="C20" s="113">
        <v>3.888715601882673</v>
      </c>
      <c r="D20" s="115">
        <v>8353</v>
      </c>
      <c r="E20" s="114">
        <v>8356</v>
      </c>
      <c r="F20" s="114">
        <v>8320</v>
      </c>
      <c r="G20" s="114">
        <v>8163</v>
      </c>
      <c r="H20" s="140">
        <v>8151</v>
      </c>
      <c r="I20" s="115">
        <v>202</v>
      </c>
      <c r="J20" s="116">
        <v>2.4782235308551099</v>
      </c>
      <c r="K20" s="110"/>
      <c r="L20" s="110"/>
      <c r="M20" s="110"/>
      <c r="N20" s="110"/>
      <c r="O20" s="110"/>
    </row>
    <row r="21" spans="1:15" s="110" customFormat="1" ht="24.95" customHeight="1" x14ac:dyDescent="0.2">
      <c r="A21" s="201" t="s">
        <v>150</v>
      </c>
      <c r="B21" s="202" t="s">
        <v>151</v>
      </c>
      <c r="C21" s="113">
        <v>1.975316688469793</v>
      </c>
      <c r="D21" s="115">
        <v>4243</v>
      </c>
      <c r="E21" s="114">
        <v>4271</v>
      </c>
      <c r="F21" s="114">
        <v>4343</v>
      </c>
      <c r="G21" s="114">
        <v>4378</v>
      </c>
      <c r="H21" s="140">
        <v>4272</v>
      </c>
      <c r="I21" s="115">
        <v>-29</v>
      </c>
      <c r="J21" s="116">
        <v>-0.67883895131086147</v>
      </c>
    </row>
    <row r="22" spans="1:15" s="110" customFormat="1" ht="24.95" customHeight="1" x14ac:dyDescent="0.2">
      <c r="A22" s="201" t="s">
        <v>152</v>
      </c>
      <c r="B22" s="199" t="s">
        <v>153</v>
      </c>
      <c r="C22" s="113">
        <v>1.4292298452986718</v>
      </c>
      <c r="D22" s="115">
        <v>3070</v>
      </c>
      <c r="E22" s="114">
        <v>2941</v>
      </c>
      <c r="F22" s="114">
        <v>2947</v>
      </c>
      <c r="G22" s="114">
        <v>2911</v>
      </c>
      <c r="H22" s="140">
        <v>2898</v>
      </c>
      <c r="I22" s="115">
        <v>172</v>
      </c>
      <c r="J22" s="116">
        <v>5.9351276742581094</v>
      </c>
    </row>
    <row r="23" spans="1:15" s="110" customFormat="1" ht="24.95" customHeight="1" x14ac:dyDescent="0.2">
      <c r="A23" s="193" t="s">
        <v>154</v>
      </c>
      <c r="B23" s="199" t="s">
        <v>155</v>
      </c>
      <c r="C23" s="113">
        <v>1.7076270594643415</v>
      </c>
      <c r="D23" s="115">
        <v>3668</v>
      </c>
      <c r="E23" s="114">
        <v>3696</v>
      </c>
      <c r="F23" s="114">
        <v>3731</v>
      </c>
      <c r="G23" s="114">
        <v>3652</v>
      </c>
      <c r="H23" s="140">
        <v>3667</v>
      </c>
      <c r="I23" s="115">
        <v>1</v>
      </c>
      <c r="J23" s="116">
        <v>2.7270248159258249E-2</v>
      </c>
    </row>
    <row r="24" spans="1:15" s="110" customFormat="1" ht="24.95" customHeight="1" x14ac:dyDescent="0.2">
      <c r="A24" s="193" t="s">
        <v>156</v>
      </c>
      <c r="B24" s="199" t="s">
        <v>221</v>
      </c>
      <c r="C24" s="113">
        <v>3.386855740895061</v>
      </c>
      <c r="D24" s="115">
        <v>7275</v>
      </c>
      <c r="E24" s="114">
        <v>7304</v>
      </c>
      <c r="F24" s="114">
        <v>7473</v>
      </c>
      <c r="G24" s="114">
        <v>7664</v>
      </c>
      <c r="H24" s="140">
        <v>7647</v>
      </c>
      <c r="I24" s="115">
        <v>-372</v>
      </c>
      <c r="J24" s="116">
        <v>-4.8646528050215769</v>
      </c>
    </row>
    <row r="25" spans="1:15" s="110" customFormat="1" ht="24.95" customHeight="1" x14ac:dyDescent="0.2">
      <c r="A25" s="193" t="s">
        <v>222</v>
      </c>
      <c r="B25" s="204" t="s">
        <v>159</v>
      </c>
      <c r="C25" s="113">
        <v>1.8477567609089343</v>
      </c>
      <c r="D25" s="115">
        <v>3969</v>
      </c>
      <c r="E25" s="114">
        <v>3921</v>
      </c>
      <c r="F25" s="114">
        <v>4002</v>
      </c>
      <c r="G25" s="114">
        <v>3928</v>
      </c>
      <c r="H25" s="140">
        <v>3800</v>
      </c>
      <c r="I25" s="115">
        <v>169</v>
      </c>
      <c r="J25" s="116">
        <v>4.4473684210526319</v>
      </c>
    </row>
    <row r="26" spans="1:15" s="110" customFormat="1" ht="24.95" customHeight="1" x14ac:dyDescent="0.2">
      <c r="A26" s="201">
        <v>782.78300000000002</v>
      </c>
      <c r="B26" s="203" t="s">
        <v>160</v>
      </c>
      <c r="C26" s="113">
        <v>1.6140520761076531</v>
      </c>
      <c r="D26" s="115">
        <v>3467</v>
      </c>
      <c r="E26" s="114">
        <v>3444</v>
      </c>
      <c r="F26" s="114">
        <v>3825</v>
      </c>
      <c r="G26" s="114">
        <v>3926</v>
      </c>
      <c r="H26" s="140">
        <v>4201</v>
      </c>
      <c r="I26" s="115">
        <v>-734</v>
      </c>
      <c r="J26" s="116">
        <v>-17.472030468935969</v>
      </c>
    </row>
    <row r="27" spans="1:15" s="110" customFormat="1" ht="24.95" customHeight="1" x14ac:dyDescent="0.2">
      <c r="A27" s="193" t="s">
        <v>161</v>
      </c>
      <c r="B27" s="199" t="s">
        <v>223</v>
      </c>
      <c r="C27" s="113">
        <v>5.3556547688325473</v>
      </c>
      <c r="D27" s="115">
        <v>11504</v>
      </c>
      <c r="E27" s="114">
        <v>11685</v>
      </c>
      <c r="F27" s="114">
        <v>11615</v>
      </c>
      <c r="G27" s="114">
        <v>11386</v>
      </c>
      <c r="H27" s="140">
        <v>11376</v>
      </c>
      <c r="I27" s="115">
        <v>128</v>
      </c>
      <c r="J27" s="116">
        <v>1.1251758087201125</v>
      </c>
    </row>
    <row r="28" spans="1:15" s="110" customFormat="1" ht="24.95" customHeight="1" x14ac:dyDescent="0.2">
      <c r="A28" s="193" t="s">
        <v>163</v>
      </c>
      <c r="B28" s="199" t="s">
        <v>164</v>
      </c>
      <c r="C28" s="113">
        <v>2.4473815298811457</v>
      </c>
      <c r="D28" s="115">
        <v>5257</v>
      </c>
      <c r="E28" s="114">
        <v>5236</v>
      </c>
      <c r="F28" s="114">
        <v>5157</v>
      </c>
      <c r="G28" s="114">
        <v>5075</v>
      </c>
      <c r="H28" s="140">
        <v>5032</v>
      </c>
      <c r="I28" s="115">
        <v>225</v>
      </c>
      <c r="J28" s="116">
        <v>4.4713831478537358</v>
      </c>
    </row>
    <row r="29" spans="1:15" s="110" customFormat="1" ht="24.95" customHeight="1" x14ac:dyDescent="0.2">
      <c r="A29" s="193">
        <v>86</v>
      </c>
      <c r="B29" s="199" t="s">
        <v>165</v>
      </c>
      <c r="C29" s="113">
        <v>6.3658921513400779</v>
      </c>
      <c r="D29" s="115">
        <v>13674</v>
      </c>
      <c r="E29" s="114">
        <v>13680</v>
      </c>
      <c r="F29" s="114">
        <v>13615</v>
      </c>
      <c r="G29" s="114">
        <v>13405</v>
      </c>
      <c r="H29" s="140">
        <v>13384</v>
      </c>
      <c r="I29" s="115">
        <v>290</v>
      </c>
      <c r="J29" s="116">
        <v>2.1667662881052001</v>
      </c>
    </row>
    <row r="30" spans="1:15" s="110" customFormat="1" ht="24.95" customHeight="1" x14ac:dyDescent="0.2">
      <c r="A30" s="193">
        <v>87.88</v>
      </c>
      <c r="B30" s="204" t="s">
        <v>166</v>
      </c>
      <c r="C30" s="113">
        <v>4.4217671239891807</v>
      </c>
      <c r="D30" s="115">
        <v>9498</v>
      </c>
      <c r="E30" s="114">
        <v>9539</v>
      </c>
      <c r="F30" s="114">
        <v>9420</v>
      </c>
      <c r="G30" s="114">
        <v>9325</v>
      </c>
      <c r="H30" s="140">
        <v>9325</v>
      </c>
      <c r="I30" s="115">
        <v>173</v>
      </c>
      <c r="J30" s="116">
        <v>1.8552278820375334</v>
      </c>
    </row>
    <row r="31" spans="1:15" s="110" customFormat="1" ht="24.95" customHeight="1" x14ac:dyDescent="0.2">
      <c r="A31" s="193" t="s">
        <v>167</v>
      </c>
      <c r="B31" s="199" t="s">
        <v>168</v>
      </c>
      <c r="C31" s="113">
        <v>2.1070665406585629</v>
      </c>
      <c r="D31" s="115">
        <v>4526</v>
      </c>
      <c r="E31" s="114">
        <v>4546</v>
      </c>
      <c r="F31" s="114">
        <v>4591</v>
      </c>
      <c r="G31" s="114">
        <v>4493</v>
      </c>
      <c r="H31" s="140">
        <v>4535</v>
      </c>
      <c r="I31" s="115">
        <v>-9</v>
      </c>
      <c r="J31" s="116">
        <v>-0.19845644983461963</v>
      </c>
    </row>
    <row r="32" spans="1:15" s="110" customFormat="1" ht="24.95" customHeight="1" x14ac:dyDescent="0.2">
      <c r="A32" s="193"/>
      <c r="B32" s="288" t="s">
        <v>224</v>
      </c>
      <c r="C32" s="113" t="s">
        <v>514</v>
      </c>
      <c r="D32" s="115" t="s">
        <v>514</v>
      </c>
      <c r="E32" s="114" t="s">
        <v>514</v>
      </c>
      <c r="F32" s="114" t="s">
        <v>514</v>
      </c>
      <c r="G32" s="114">
        <v>5</v>
      </c>
      <c r="H32" s="140">
        <v>5</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0.22672147708809548</v>
      </c>
      <c r="D34" s="115">
        <v>487</v>
      </c>
      <c r="E34" s="114">
        <v>460</v>
      </c>
      <c r="F34" s="114">
        <v>490</v>
      </c>
      <c r="G34" s="114">
        <v>488</v>
      </c>
      <c r="H34" s="140">
        <v>475</v>
      </c>
      <c r="I34" s="115">
        <v>12</v>
      </c>
      <c r="J34" s="116">
        <v>2.5263157894736841</v>
      </c>
    </row>
    <row r="35" spans="1:10" s="110" customFormat="1" ht="24.95" customHeight="1" x14ac:dyDescent="0.2">
      <c r="A35" s="292" t="s">
        <v>171</v>
      </c>
      <c r="B35" s="293" t="s">
        <v>172</v>
      </c>
      <c r="C35" s="113">
        <v>52.207857505318877</v>
      </c>
      <c r="D35" s="115">
        <v>112143</v>
      </c>
      <c r="E35" s="114">
        <v>113545</v>
      </c>
      <c r="F35" s="114">
        <v>114614</v>
      </c>
      <c r="G35" s="114">
        <v>113245</v>
      </c>
      <c r="H35" s="140">
        <v>113250</v>
      </c>
      <c r="I35" s="115">
        <v>-1107</v>
      </c>
      <c r="J35" s="116">
        <v>-0.97748344370860929</v>
      </c>
    </row>
    <row r="36" spans="1:10" s="110" customFormat="1" ht="24.95" customHeight="1" x14ac:dyDescent="0.2">
      <c r="A36" s="294" t="s">
        <v>173</v>
      </c>
      <c r="B36" s="295" t="s">
        <v>174</v>
      </c>
      <c r="C36" s="125">
        <v>47.564955470412151</v>
      </c>
      <c r="D36" s="143">
        <v>102170</v>
      </c>
      <c r="E36" s="144">
        <v>102369</v>
      </c>
      <c r="F36" s="144">
        <v>102717</v>
      </c>
      <c r="G36" s="144">
        <v>101516</v>
      </c>
      <c r="H36" s="145">
        <v>101572</v>
      </c>
      <c r="I36" s="143">
        <v>598</v>
      </c>
      <c r="J36" s="146">
        <v>0.58874492970503678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2020-09-28T08:45:18Z</dcterms:created>
  <dcterms:modified xsi:type="dcterms:W3CDTF">2020-09-28T10:34:23Z</dcterms:modified>
</cp:coreProperties>
</file>