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H43" i="24"/>
  <c r="G43" i="24"/>
  <c r="F43" i="24"/>
  <c r="E43" i="24"/>
  <c r="C43" i="24"/>
  <c r="I43" i="24" s="1"/>
  <c r="B43" i="24"/>
  <c r="D43" i="24" s="1"/>
  <c r="K42" i="24"/>
  <c r="I42" i="24"/>
  <c r="D42" i="24"/>
  <c r="C42" i="24"/>
  <c r="M42" i="24" s="1"/>
  <c r="B42" i="24"/>
  <c r="J42" i="24" s="1"/>
  <c r="M41" i="24"/>
  <c r="H41" i="24"/>
  <c r="G41" i="24"/>
  <c r="F41" i="24"/>
  <c r="E41" i="24"/>
  <c r="C41" i="24"/>
  <c r="I41" i="24" s="1"/>
  <c r="B41" i="24"/>
  <c r="D41" i="24" s="1"/>
  <c r="K40" i="24"/>
  <c r="I40" i="24"/>
  <c r="D40" i="24"/>
  <c r="C40" i="24"/>
  <c r="M40" i="24" s="1"/>
  <c r="B40" i="24"/>
  <c r="J40" i="24" s="1"/>
  <c r="M36" i="24"/>
  <c r="L36" i="24"/>
  <c r="K36" i="24"/>
  <c r="J36" i="24"/>
  <c r="I36" i="24"/>
  <c r="H36" i="24"/>
  <c r="G36" i="24"/>
  <c r="F36" i="24"/>
  <c r="E36" i="24"/>
  <c r="D36" i="24"/>
  <c r="K57" i="15"/>
  <c r="L57" i="15" s="1"/>
  <c r="C38" i="24"/>
  <c r="C37" i="24"/>
  <c r="C35" i="24"/>
  <c r="C34" i="24"/>
  <c r="C33" i="24"/>
  <c r="C32" i="24"/>
  <c r="C31" i="24"/>
  <c r="C30" i="24"/>
  <c r="C29" i="24"/>
  <c r="C28" i="24"/>
  <c r="C27" i="24"/>
  <c r="C26" i="24"/>
  <c r="C25" i="24"/>
  <c r="C24" i="24"/>
  <c r="C23" i="24"/>
  <c r="C22" i="24"/>
  <c r="C21" i="24"/>
  <c r="C20" i="24"/>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K21" i="24" s="1"/>
  <c r="B20" i="24"/>
  <c r="B19" i="24"/>
  <c r="B18" i="24"/>
  <c r="B17" i="24"/>
  <c r="B16" i="24"/>
  <c r="B15" i="24"/>
  <c r="B9" i="24"/>
  <c r="B8" i="24"/>
  <c r="B7" i="24"/>
  <c r="G17" i="24" l="1"/>
  <c r="M17" i="24"/>
  <c r="E17" i="24"/>
  <c r="L17" i="24"/>
  <c r="I17" i="24"/>
  <c r="K28" i="24"/>
  <c r="J28" i="24"/>
  <c r="H28" i="24"/>
  <c r="F28" i="24"/>
  <c r="D28" i="24"/>
  <c r="K34" i="24"/>
  <c r="J34" i="24"/>
  <c r="H34" i="24"/>
  <c r="F34" i="24"/>
  <c r="D34" i="24"/>
  <c r="C14" i="24"/>
  <c r="C6" i="24"/>
  <c r="I24" i="24"/>
  <c r="G24" i="24"/>
  <c r="M24" i="24"/>
  <c r="E24" i="24"/>
  <c r="L24" i="24"/>
  <c r="I30" i="24"/>
  <c r="G30" i="24"/>
  <c r="M30" i="24"/>
  <c r="E30" i="24"/>
  <c r="L30" i="24"/>
  <c r="F7" i="24"/>
  <c r="D7" i="24"/>
  <c r="J7" i="24"/>
  <c r="H7" i="24"/>
  <c r="K7" i="24"/>
  <c r="K16" i="24"/>
  <c r="J16" i="24"/>
  <c r="H16" i="24"/>
  <c r="F16" i="24"/>
  <c r="D16" i="24"/>
  <c r="G9" i="24"/>
  <c r="M9" i="24"/>
  <c r="E9" i="24"/>
  <c r="L9" i="24"/>
  <c r="I9" i="24"/>
  <c r="G15" i="24"/>
  <c r="M15" i="24"/>
  <c r="E15" i="24"/>
  <c r="L15" i="24"/>
  <c r="I15" i="24"/>
  <c r="G21" i="24"/>
  <c r="M21" i="24"/>
  <c r="E21" i="24"/>
  <c r="L21" i="24"/>
  <c r="I21" i="24"/>
  <c r="G31" i="24"/>
  <c r="M31" i="24"/>
  <c r="E31" i="24"/>
  <c r="L31" i="24"/>
  <c r="I31" i="24"/>
  <c r="F9" i="24"/>
  <c r="D9" i="24"/>
  <c r="J9" i="24"/>
  <c r="H9" i="24"/>
  <c r="K9" i="24"/>
  <c r="K20" i="24"/>
  <c r="J20" i="24"/>
  <c r="H20" i="24"/>
  <c r="F20" i="24"/>
  <c r="D20" i="24"/>
  <c r="K26" i="24"/>
  <c r="J26" i="24"/>
  <c r="H26" i="24"/>
  <c r="F26" i="24"/>
  <c r="D26" i="24"/>
  <c r="K32" i="24"/>
  <c r="J32" i="24"/>
  <c r="H32" i="24"/>
  <c r="F32" i="24"/>
  <c r="D32" i="24"/>
  <c r="I28" i="24"/>
  <c r="G28" i="24"/>
  <c r="M28" i="24"/>
  <c r="E28" i="24"/>
  <c r="L28" i="24"/>
  <c r="I16" i="24"/>
  <c r="M16" i="24"/>
  <c r="E16" i="24"/>
  <c r="L16" i="24"/>
  <c r="G16" i="24"/>
  <c r="I22" i="24"/>
  <c r="M22" i="24"/>
  <c r="E22" i="24"/>
  <c r="L22" i="24"/>
  <c r="G22" i="24"/>
  <c r="I32" i="24"/>
  <c r="G32" i="24"/>
  <c r="M32" i="24"/>
  <c r="E32" i="24"/>
  <c r="L32" i="24"/>
  <c r="C45" i="24"/>
  <c r="C39" i="24"/>
  <c r="K8" i="24"/>
  <c r="J8" i="24"/>
  <c r="H8" i="24"/>
  <c r="F8" i="24"/>
  <c r="D8" i="24"/>
  <c r="H37" i="24"/>
  <c r="F37" i="24"/>
  <c r="D37" i="24"/>
  <c r="K37" i="24"/>
  <c r="J37" i="24"/>
  <c r="G19" i="24"/>
  <c r="M19" i="24"/>
  <c r="E19" i="24"/>
  <c r="L19" i="24"/>
  <c r="I19" i="24"/>
  <c r="K18" i="24"/>
  <c r="J18" i="24"/>
  <c r="H18" i="24"/>
  <c r="F18" i="24"/>
  <c r="D18" i="24"/>
  <c r="K24" i="24"/>
  <c r="J24" i="24"/>
  <c r="H24" i="24"/>
  <c r="F24" i="24"/>
  <c r="D24" i="24"/>
  <c r="G23" i="24"/>
  <c r="M23" i="24"/>
  <c r="E23" i="24"/>
  <c r="L23" i="24"/>
  <c r="I23" i="24"/>
  <c r="G7" i="24"/>
  <c r="M7" i="24"/>
  <c r="E7" i="24"/>
  <c r="L7" i="24"/>
  <c r="I7" i="24"/>
  <c r="I20" i="24"/>
  <c r="M20" i="24"/>
  <c r="E20" i="24"/>
  <c r="L20" i="24"/>
  <c r="G20" i="24"/>
  <c r="I37" i="24"/>
  <c r="G37" i="24"/>
  <c r="M37" i="24"/>
  <c r="E37" i="24"/>
  <c r="L37" i="24"/>
  <c r="F17" i="24"/>
  <c r="D17" i="24"/>
  <c r="J17" i="24"/>
  <c r="H17" i="24"/>
  <c r="F33" i="24"/>
  <c r="D33" i="24"/>
  <c r="K33" i="24"/>
  <c r="J33" i="24"/>
  <c r="H33" i="24"/>
  <c r="F15" i="24"/>
  <c r="D15" i="24"/>
  <c r="J15" i="24"/>
  <c r="H15" i="24"/>
  <c r="F23" i="24"/>
  <c r="D23" i="24"/>
  <c r="K23" i="24"/>
  <c r="J23" i="24"/>
  <c r="H23" i="24"/>
  <c r="F31" i="24"/>
  <c r="D31" i="24"/>
  <c r="K31" i="24"/>
  <c r="J31" i="24"/>
  <c r="H31" i="24"/>
  <c r="G27" i="24"/>
  <c r="M27" i="24"/>
  <c r="E27" i="24"/>
  <c r="L27" i="24"/>
  <c r="I27" i="24"/>
  <c r="G35" i="24"/>
  <c r="M35" i="24"/>
  <c r="E35" i="24"/>
  <c r="L35" i="24"/>
  <c r="I35" i="24"/>
  <c r="K15" i="24"/>
  <c r="D38" i="24"/>
  <c r="K38" i="24"/>
  <c r="J38" i="24"/>
  <c r="H38" i="24"/>
  <c r="F38" i="24"/>
  <c r="G25" i="24"/>
  <c r="M25" i="24"/>
  <c r="E25" i="24"/>
  <c r="L25" i="24"/>
  <c r="I25" i="24"/>
  <c r="G33" i="24"/>
  <c r="M33" i="24"/>
  <c r="E33" i="24"/>
  <c r="L33" i="24"/>
  <c r="I33"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F21" i="24"/>
  <c r="D21" i="24"/>
  <c r="J21" i="24"/>
  <c r="H21" i="24"/>
  <c r="K17" i="24"/>
  <c r="F29" i="24"/>
  <c r="D29" i="24"/>
  <c r="K29" i="24"/>
  <c r="J29" i="24"/>
  <c r="H29" i="24"/>
  <c r="F19" i="24"/>
  <c r="D19" i="24"/>
  <c r="J19" i="24"/>
  <c r="H19" i="24"/>
  <c r="F27" i="24"/>
  <c r="D27" i="24"/>
  <c r="K27" i="24"/>
  <c r="J27" i="24"/>
  <c r="H27" i="24"/>
  <c r="F35" i="24"/>
  <c r="D35" i="24"/>
  <c r="K35" i="24"/>
  <c r="J35" i="24"/>
  <c r="H35" i="24"/>
  <c r="B14" i="24"/>
  <c r="B6" i="24"/>
  <c r="K22" i="24"/>
  <c r="J22" i="24"/>
  <c r="H22" i="24"/>
  <c r="F22" i="24"/>
  <c r="D22" i="24"/>
  <c r="K30" i="24"/>
  <c r="J30" i="24"/>
  <c r="H30" i="24"/>
  <c r="F30" i="24"/>
  <c r="D30" i="24"/>
  <c r="B45" i="24"/>
  <c r="B39" i="24"/>
  <c r="I8" i="24"/>
  <c r="M8" i="24"/>
  <c r="E8" i="24"/>
  <c r="L8" i="24"/>
  <c r="I18" i="24"/>
  <c r="M18" i="24"/>
  <c r="E18" i="24"/>
  <c r="L18" i="24"/>
  <c r="I26" i="24"/>
  <c r="G26" i="24"/>
  <c r="M26" i="24"/>
  <c r="E26" i="24"/>
  <c r="L26" i="24"/>
  <c r="I34" i="24"/>
  <c r="G34" i="24"/>
  <c r="M34" i="24"/>
  <c r="E34" i="24"/>
  <c r="L34" i="24"/>
  <c r="F25" i="24"/>
  <c r="D25" i="24"/>
  <c r="K25" i="24"/>
  <c r="J25" i="24"/>
  <c r="H25" i="24"/>
  <c r="G29" i="24"/>
  <c r="M29" i="24"/>
  <c r="E29" i="24"/>
  <c r="L29" i="24"/>
  <c r="I29" i="24"/>
  <c r="M38" i="24"/>
  <c r="E38" i="24"/>
  <c r="L38" i="24"/>
  <c r="I38" i="24"/>
  <c r="G38" i="24"/>
  <c r="K19"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K41" i="24"/>
  <c r="G42" i="24"/>
  <c r="K43" i="24"/>
  <c r="G44" i="24"/>
  <c r="H40" i="24"/>
  <c r="L41" i="24"/>
  <c r="H42" i="24"/>
  <c r="L43" i="24"/>
  <c r="H44" i="24"/>
  <c r="L40" i="24"/>
  <c r="L42" i="24"/>
  <c r="L44" i="24"/>
  <c r="E40" i="24"/>
  <c r="E42" i="24"/>
  <c r="E44" i="24"/>
  <c r="I78" i="24" l="1"/>
  <c r="I79" i="24"/>
  <c r="K79" i="24"/>
  <c r="K78" i="24"/>
  <c r="I14" i="24"/>
  <c r="M14" i="24"/>
  <c r="E14" i="24"/>
  <c r="L14" i="24"/>
  <c r="G14" i="24"/>
  <c r="K6" i="24"/>
  <c r="J6" i="24"/>
  <c r="H6" i="24"/>
  <c r="F6" i="24"/>
  <c r="D6" i="24"/>
  <c r="K14" i="24"/>
  <c r="J14" i="24"/>
  <c r="H14" i="24"/>
  <c r="F14" i="24"/>
  <c r="D14" i="24"/>
  <c r="I39" i="24"/>
  <c r="G39" i="24"/>
  <c r="M39" i="24"/>
  <c r="E39" i="24"/>
  <c r="L39" i="24"/>
  <c r="J79" i="24"/>
  <c r="J78" i="24"/>
  <c r="I45" i="24"/>
  <c r="G45" i="24"/>
  <c r="M45" i="24"/>
  <c r="E45" i="24"/>
  <c r="L45" i="24"/>
  <c r="H39" i="24"/>
  <c r="F39" i="24"/>
  <c r="D39" i="24"/>
  <c r="K39" i="24"/>
  <c r="J39" i="24"/>
  <c r="H45" i="24"/>
  <c r="F45" i="24"/>
  <c r="D45" i="24"/>
  <c r="K45" i="24"/>
  <c r="J45" i="24"/>
  <c r="I6" i="24"/>
  <c r="M6" i="24"/>
  <c r="E6" i="24"/>
  <c r="L6" i="24"/>
  <c r="G6" i="24"/>
  <c r="I83" i="24" l="1"/>
  <c r="I82" i="24"/>
  <c r="I81" i="24"/>
</calcChain>
</file>

<file path=xl/sharedStrings.xml><?xml version="1.0" encoding="utf-8"?>
<sst xmlns="http://schemas.openxmlformats.org/spreadsheetml/2006/main" count="1643" uniqueCount="521">
  <si>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</si>
  <si>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</si>
  <si>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</si>
  <si>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</si>
  <si>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</si>
  <si>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</si>
  <si>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</si>
  <si>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</si>
  <si>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</si>
  <si>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</si>
  <si>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</si>
  <si>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</si>
  <si>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</si>
  <si>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Ansbach – Weißenburg (711)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</si>
  <si>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</si>
  <si>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</si>
  <si>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</si>
  <si>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</si>
  <si>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</si>
  <si>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</si>
  <si>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</si>
  <si>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</si>
  <si>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</si>
  <si>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</si>
  <si>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</si>
  <si>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</si>
  <si>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</si>
  <si>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</si>
  <si>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</si>
  <si>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</si>
  <si>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</si>
  <si>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</si>
  <si>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</si>
  <si>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</si>
  <si>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</si>
  <si>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</si>
  <si>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</si>
  <si>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</si>
  <si>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</si>
  <si>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</si>
  <si>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</si>
  <si>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</si>
  <si>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</si>
  <si>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</si>
  <si>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</si>
  <si>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</si>
  <si>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</si>
  <si>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</si>
  <si>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</si>
  <si>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</si>
  <si>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</si>
  <si>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</si>
  <si>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</si>
  <si>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</si>
  <si>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</si>
  <si>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</si>
  <si>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</si>
  <si>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</si>
  <si>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</si>
  <si>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</si>
  <si>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</si>
  <si>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</si>
  <si>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</si>
  <si>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</si>
  <si>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</si>
  <si>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</si>
  <si>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</si>
  <si>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</si>
  <si>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</si>
  <si>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</si>
  <si>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</si>
  <si>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</si>
  <si>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</si>
  <si>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</si>
  <si>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</si>
  <si>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</si>
  <si>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</si>
  <si>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</si>
  <si>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</si>
  <si>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</si>
  <si>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</si>
  <si>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</si>
  <si>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</si>
  <si>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</si>
  <si>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</si>
  <si>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</si>
  <si>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</si>
  <si>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</si>
  <si>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</si>
  <si>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</si>
  <si>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</si>
  <si>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</si>
  <si>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Ansbach – Weißenburg (711);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</si>
  <si>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</si>
  <si>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</si>
  <si>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</si>
  <si>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</si>
  <si>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</si>
  <si>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</si>
  <si>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</si>
  <si>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</si>
  <si>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</si>
  <si>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</si>
  <si>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</si>
  <si>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</si>
  <si>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</si>
  <si>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</si>
  <si>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</si>
  <si>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</si>
  <si>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</si>
  <si>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</si>
  <si>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</si>
  <si>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</si>
  <si>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</si>
  <si>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</si>
  <si>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</si>
  <si>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</si>
  <si>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</si>
  <si>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</si>
  <si>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</si>
  <si>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</si>
  <si>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</si>
  <si>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</si>
  <si>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</si>
  <si>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</si>
  <si>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</si>
  <si>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</si>
  <si>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</si>
  <si>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</si>
  <si>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</si>
  <si>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</si>
  <si>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</si>
  <si>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</si>
  <si>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</si>
  <si>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</si>
  <si>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</si>
  <si>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</si>
  <si>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</si>
  <si>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</si>
  <si>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</si>
  <si>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</si>
  <si>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</si>
  <si>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</si>
  <si>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</si>
  <si>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</si>
  <si>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</si>
  <si>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</si>
  <si>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</si>
  <si>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</si>
  <si>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</si>
  <si>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</si>
  <si>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</si>
  <si>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</si>
  <si>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</si>
  <si>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</si>
  <si>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</si>
  <si>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</si>
  <si>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</si>
  <si>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</si>
  <si>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</si>
  <si>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</si>
  <si>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</si>
  <si>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</si>
  <si>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</si>
  <si>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</si>
  <si>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</si>
  <si>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</si>
  <si>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</si>
  <si>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</si>
  <si>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</si>
  <si>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</si>
  <si>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</si>
  <si>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</si>
  <si>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</si>
  <si>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</si>
  <si>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</si>
  <si>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</si>
  <si>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</si>
  <si>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</si>
  <si>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</si>
  <si>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</si>
  <si>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</si>
  <si>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</si>
  <si>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Ansbach – Weißenburg (711)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</si>
  <si>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</si>
  <si>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</si>
  <si>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</si>
  <si>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</si>
  <si>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</si>
  <si>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</si>
  <si>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</si>
  <si>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</si>
  <si>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</si>
  <si>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</si>
  <si>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</si>
  <si>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</si>
  <si>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</si>
  <si>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</si>
  <si>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</si>
  <si>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</si>
  <si>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</si>
  <si>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</si>
  <si>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</si>
  <si>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</si>
  <si>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</si>
  <si>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</si>
  <si>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</si>
  <si>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</si>
  <si>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</si>
  <si>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</si>
  <si>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</si>
  <si>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</si>
  <si>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</si>
  <si>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</si>
  <si>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</si>
  <si>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</si>
  <si>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</si>
  <si>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</si>
  <si>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</si>
  <si>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</si>
  <si>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</si>
  <si>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</si>
  <si>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</si>
  <si>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</si>
  <si>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</si>
  <si>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</si>
  <si>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</si>
  <si>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</si>
  <si>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</si>
  <si>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</si>
  <si>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</si>
  <si>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</si>
  <si>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</si>
  <si>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</si>
  <si>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</si>
  <si>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</si>
  <si>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</si>
  <si>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</si>
  <si>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</si>
  <si>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</si>
  <si>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</si>
  <si>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</si>
  <si>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</si>
  <si>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</si>
  <si>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</si>
  <si>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</si>
  <si>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</si>
  <si>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</si>
  <si>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</si>
  <si>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</si>
  <si>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</si>
  <si>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</si>
  <si>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</si>
  <si>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</si>
  <si>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</si>
  <si>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</si>
  <si>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</si>
  <si>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</si>
  <si>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</si>
  <si>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</si>
  <si>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</si>
  <si>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</si>
  <si>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</si>
  <si>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</si>
  <si>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</si>
  <si>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</si>
  <si>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</si>
  <si>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</si>
  <si>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</si>
  <si>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</si>
  <si>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</si>
  <si>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</si>
  <si>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</si>
  <si>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</si>
  <si>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</si>
  <si>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</si>
  <si>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</si>
  <si>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</si>
  <si>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</si>
  <si>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</si>
  <si>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</si>
  <si>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</si>
  <si>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</si>
  <si>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</si>
  <si>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</si>
  <si>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</si>
  <si>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</si>
  <si>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</si>
  <si>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</si>
  <si>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</si>
  <si>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</si>
  <si>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</si>
  <si>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</si>
  <si>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</si>
  <si>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</si>
  <si>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</si>
  <si>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</si>
  <si>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</si>
  <si>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</si>
  <si>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</si>
  <si>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</si>
  <si>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</si>
  <si>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</si>
  <si>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</si>
  <si>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</si>
  <si>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</si>
  <si>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</si>
  <si>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</si>
  <si>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</si>
  <si>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</si>
  <si>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</si>
  <si>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</si>
  <si>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</si>
  <si>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</si>
  <si>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</si>
  <si>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</si>
  <si>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</si>
  <si>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</si>
  <si>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</si>
  <si>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</si>
  <si>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</si>
  <si>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</si>
  <si>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</si>
  <si>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</si>
  <si>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</si>
  <si>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</si>
  <si>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</si>
  <si>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Ansbach – Weißenburg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</si>
  <si>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</si>
  <si>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</si>
  <si>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</si>
  <si>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</si>
  <si>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</si>
  <si>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</si>
  <si>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</si>
  <si>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</si>
  <si>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</si>
  <si>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</si>
  <si>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</si>
  <si>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</si>
  <si>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</si>
  <si>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</si>
  <si>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</si>
  <si>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</si>
  <si>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</si>
  <si>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</si>
  <si>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</si>
  <si>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</si>
  <si>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</si>
  <si>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</si>
  <si>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</si>
  <si>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</si>
  <si>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</si>
  <si>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</si>
  <si>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</si>
  <si>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</si>
  <si>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</si>
  <si>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</si>
  <si>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</si>
  <si>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</si>
  <si>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</si>
  <si>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</si>
  <si>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</si>
  <si>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</si>
  <si>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</si>
  <si>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</si>
  <si>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</si>
  <si>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</si>
  <si>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</si>
  <si>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</si>
  <si>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</si>
  <si>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</si>
  <si>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</si>
  <si>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</si>
  <si>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Ansbach – Weißenburg (711);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</si>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</sst>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{0D12B6F0-6980-432E-A5FB-FC1C33725F45}</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8449-4D1A-83E6-5DF7E4E87330}"/>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{EA64CE6C-FCCA-4DE4-ACB6-3F3AA86776B2}</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8449-4D1A-83E6-5DF7E4E8733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{05C73F95-DD18-424A-87AD-702EBCBDA96A}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449-4D1A-83E6-5DF7E4E8733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{938475D7-3B0A-4AC0-BBEB-A690F5B30E90}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449-4D1A-83E6-5DF7E4E8733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0.57262098382790683</c:v>
                </c:pt>
                <c:pt idx="1">
                  <c:v>1.0013227114154917</c:v>
                </c:pt>
                <c:pt idx="2">
                  <c:v>1.1186464311118853</c:v>
                </c:pt>
                <c:pt idx="3">
                  <c:v>1.0875687030768</c:v>
                </c:pt>
              </c:numCache>
            </c:numRef>
          </c:val>
          <c:extLst>
            <c:ext xmlns:c16="http://schemas.microsoft.com/office/drawing/2014/chart" uri="{C3380CC4-5D6E-409C-BE32-E72D297353CC}">
              <c16:uniqueId val="{00000004-8449-4D1A-83E6-5DF7E4E8733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{E3D6746A-F406-4490-AE6C-B55AA7845205}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449-4D1A-83E6-5DF7E4E8733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{E018C8A5-0CCC-43B2-8440-3BDE808C8EBC}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449-4D1A-83E6-5DF7E4E8733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{F6C5EE6B-64D7-4A08-B6BB-31C5DEE99A44}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449-4D1A-83E6-5DF7E4E8733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{9AA60FB6-60A5-4167-BACE-53A60C53CA01}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449-4D1A-83E6-5DF7E4E873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449-4D1A-83E6-5DF7E4E8733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449-4D1A-83E6-5DF7E4E8733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{D6C7988F-7F9F-4153-944E-5BEE1C89064D}</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1D5F-4AEA-8952-E9D23666A2CE}"/>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{2424C35B-0F7B-4B0D-A70A-C2C7FB62ACCB}</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1D5F-4AEA-8952-E9D23666A2C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{9FC96175-E2B1-4A41-AE4A-6DC8D3092608}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D5F-4AEA-8952-E9D23666A2C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{131B2F61-AC8E-4628-B39B-0E5F6F53A574}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D5F-4AEA-8952-E9D23666A2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-1.5270037237897682</c:v>
                </c:pt>
                <c:pt idx="1">
                  <c:v>-1.8915068707011207</c:v>
                </c:pt>
                <c:pt idx="2">
                  <c:v>-2.7637010795899166</c:v>
                </c:pt>
                <c:pt idx="3">
                  <c:v>-2.8655893304673015</c:v>
                </c:pt>
              </c:numCache>
            </c:numRef>
          </c:val>
          <c:extLst>
            <c:ext xmlns:c16="http://schemas.microsoft.com/office/drawing/2014/chart" uri="{C3380CC4-5D6E-409C-BE32-E72D297353CC}">
              <c16:uniqueId val="{00000004-1D5F-4AEA-8952-E9D23666A2C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{D24CE9E4-DE76-4AB7-BD41-D9FE4747E442}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D5F-4AEA-8952-E9D23666A2C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{0C81810B-46F7-47DF-ABED-60FE9C0E89AF}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D5F-4AEA-8952-E9D23666A2C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{00E0FEC2-4C31-4138-9C90-CCFAACDC8950}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D5F-4AEA-8952-E9D23666A2C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{3E3387B8-EE90-4A93-8C5D-22A7A54C3CCE}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D5F-4AEA-8952-E9D23666A2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D5F-4AEA-8952-E9D23666A2C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D5F-4AEA-8952-E9D23666A2C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{9902D900-598D-4B7A-B977-3F5D18770104}</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A744-463E-9B2E-6270C2834DF7}"/>
                </c:ext>
              </c:extLst>
            </c:dLbl>
            <c:dLbl>
              <c:idx val="1"/>
              <c:tx>
                <c:strRef>
                  <c:f>Daten_Diagramme!$D$15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{9D5CCDC4-EB9C-45A7-8B48-5EFEA2677610}</c15:txfldGUID>
                      <c15:f>Daten_Diagramme!$D$15</c15:f>
                      <c15:dlblFieldTableCache>
                        <c:ptCount val="1"/>
                        <c:pt idx="0">
                          <c:v>4.4</c:v>
                        </c:pt>
                      </c15:dlblFieldTableCache>
                    </c15:dlblFTEntry>
                  </c15:dlblFieldTable>
                  <c15:showDataLabelsRange val="0"/>
                </c:ext>
                <c:ext xmlns:c16="http://schemas.microsoft.com/office/drawing/2014/chart" uri="{C3380CC4-5D6E-409C-BE32-E72D297353CC}">
                  <c16:uniqueId val="{00000001-A744-463E-9B2E-6270C2834DF7}"/>
                </c:ext>
              </c:extLst>
            </c:dLbl>
            <c:dLbl>
              <c:idx val="2"/>
              <c:tx>
                <c:strRef>
                  <c:f>Daten_Diagramme!$D$16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{3DA53F2F-8558-4377-8BAE-5EB984A47C94}</c15:txfldGUID>
                      <c15:f>Daten_Diagramme!$D$16</c15:f>
                      <c15:dlblFieldTableCache>
                        <c:ptCount val="1"/>
                        <c:pt idx="0">
                          <c:v>4.1</c:v>
                        </c:pt>
                      </c15:dlblFieldTableCache>
                    </c15:dlblFTEntry>
                  </c15:dlblFieldTable>
                  <c15:showDataLabelsRange val="0"/>
                </c:ext>
                <c:ext xmlns:c16="http://schemas.microsoft.com/office/drawing/2014/chart" uri="{C3380CC4-5D6E-409C-BE32-E72D297353CC}">
                  <c16:uniqueId val="{00000002-A744-463E-9B2E-6270C2834DF7}"/>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{CEE2B86C-8603-4DC9-A6CE-FF9D670938C3}</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A744-463E-9B2E-6270C2834DF7}"/>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{64CA0582-A3FB-4F94-A00F-E6F319836D1D}</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A744-463E-9B2E-6270C2834DF7}"/>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{DEF1B450-0237-4CF9-97C4-8CC59267207C}</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A744-463E-9B2E-6270C2834DF7}"/>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{33CDB08B-C10B-49A3-9286-5B4B8142DCF6}</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A744-463E-9B2E-6270C2834DF7}"/>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{D27F2E37-29C9-4594-A71D-EAF2517046EA}</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A744-463E-9B2E-6270C2834DF7}"/>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{86AF7CE5-42D6-4EC0-828E-44FA626D5164}</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A744-463E-9B2E-6270C2834DF7}"/>
                </c:ext>
              </c:extLst>
            </c:dLbl>
            <c:dLbl>
              <c:idx val="9"/>
              <c:tx>
                <c:strRef>
                  <c:f>Daten_Diagramme!$D$23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{19E37D4C-53CD-4219-B35B-0CA8B2AAE57F}</c15:txfldGUID>
                      <c15:f>Daten_Diagramme!$D$23</c15:f>
                      <c15:dlblFieldTableCache>
                        <c:ptCount val="1"/>
                        <c:pt idx="0">
                          <c:v>3.3</c:v>
                        </c:pt>
                      </c15:dlblFieldTableCache>
                    </c15:dlblFTEntry>
                  </c15:dlblFieldTable>
                  <c15:showDataLabelsRange val="0"/>
                </c:ext>
                <c:ext xmlns:c16="http://schemas.microsoft.com/office/drawing/2014/chart" uri="{C3380CC4-5D6E-409C-BE32-E72D297353CC}">
                  <c16:uniqueId val="{00000009-A744-463E-9B2E-6270C2834DF7}"/>
                </c:ext>
              </c:extLst>
            </c:dLbl>
            <c:dLbl>
              <c:idx val="10"/>
              <c:tx>
                <c:strRef>
                  <c:f>Daten_Diagramme!$D$24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{CBB03072-44E4-449B-8BE8-ADE612A1D0AA}</c15:txfldGUID>
                      <c15:f>Daten_Diagramme!$D$24</c15:f>
                      <c15:dlblFieldTableCache>
                        <c:ptCount val="1"/>
                        <c:pt idx="0">
                          <c:v>2.5</c:v>
                        </c:pt>
                      </c15:dlblFieldTableCache>
                    </c15:dlblFTEntry>
                  </c15:dlblFieldTable>
                  <c15:showDataLabelsRange val="0"/>
                </c:ext>
                <c:ext xmlns:c16="http://schemas.microsoft.com/office/drawing/2014/chart" uri="{C3380CC4-5D6E-409C-BE32-E72D297353CC}">
                  <c16:uniqueId val="{0000000A-A744-463E-9B2E-6270C2834DF7}"/>
                </c:ext>
              </c:extLst>
            </c:dLbl>
            <c:dLbl>
              <c:idx val="11"/>
              <c:tx>
                <c:strRef>
                  <c:f>Daten_Diagramme!$D$25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{62A87C17-01B3-4CAC-913D-4887EEC08B1C}</c15:txfldGUID>
                      <c15:f>Daten_Diagramme!$D$25</c15:f>
                      <c15:dlblFieldTableCache>
                        <c:ptCount val="1"/>
                        <c:pt idx="0">
                          <c:v>9.7</c:v>
                        </c:pt>
                      </c15:dlblFieldTableCache>
                    </c15:dlblFTEntry>
                  </c15:dlblFieldTable>
                  <c15:showDataLabelsRange val="0"/>
                </c:ext>
                <c:ext xmlns:c16="http://schemas.microsoft.com/office/drawing/2014/chart" uri="{C3380CC4-5D6E-409C-BE32-E72D297353CC}">
                  <c16:uniqueId val="{0000000B-A744-463E-9B2E-6270C2834DF7}"/>
                </c:ext>
              </c:extLst>
            </c:dLbl>
            <c:dLbl>
              <c:idx val="12"/>
              <c:tx>
                <c:strRef>
                  <c:f>Daten_Diagramme!$D$26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{EC0243BF-78DD-49B8-932F-9CBB8BEF9448}</c15:txfldGUID>
                      <c15:f>Daten_Diagramme!$D$26</c15:f>
                      <c15:dlblFieldTableCache>
                        <c:ptCount val="1"/>
                        <c:pt idx="0">
                          <c:v>-2.8</c:v>
                        </c:pt>
                      </c15:dlblFieldTableCache>
                    </c15:dlblFTEntry>
                  </c15:dlblFieldTable>
                  <c15:showDataLabelsRange val="0"/>
                </c:ext>
                <c:ext xmlns:c16="http://schemas.microsoft.com/office/drawing/2014/chart" uri="{C3380CC4-5D6E-409C-BE32-E72D297353CC}">
                  <c16:uniqueId val="{0000000C-A744-463E-9B2E-6270C2834DF7}"/>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{5D455841-8B94-4C09-A05C-A8BBF4466A39}</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A744-463E-9B2E-6270C2834DF7}"/>
                </c:ext>
              </c:extLst>
            </c:dLbl>
            <c:dLbl>
              <c:idx val="14"/>
              <c:tx>
                <c:strRef>
                  <c:f>Daten_Diagramme!$D$28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{2FDF3184-AE47-4CAE-8231-A10E3C74FE79}</c15:txfldGUID>
                      <c15:f>Daten_Diagramme!$D$28</c15:f>
                      <c15:dlblFieldTableCache>
                        <c:ptCount val="1"/>
                        <c:pt idx="0">
                          <c:v>5.4</c:v>
                        </c:pt>
                      </c15:dlblFieldTableCache>
                    </c15:dlblFTEntry>
                  </c15:dlblFieldTable>
                  <c15:showDataLabelsRange val="0"/>
                </c:ext>
                <c:ext xmlns:c16="http://schemas.microsoft.com/office/drawing/2014/chart" uri="{C3380CC4-5D6E-409C-BE32-E72D297353CC}">
                  <c16:uniqueId val="{0000000E-A744-463E-9B2E-6270C2834DF7}"/>
                </c:ext>
              </c:extLst>
            </c:dLbl>
            <c:dLbl>
              <c:idx val="15"/>
              <c:tx>
                <c:strRef>
                  <c:f>Daten_Diagramme!$D$29</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{9CC090E0-10F4-4C4F-BA5E-C6C5D96EC499}</c15:txfldGUID>
                      <c15:f>Daten_Diagramme!$D$29</c15:f>
                      <c15:dlblFieldTableCache>
                        <c:ptCount val="1"/>
                        <c:pt idx="0">
                          <c:v>-12.7</c:v>
                        </c:pt>
                      </c15:dlblFieldTableCache>
                    </c15:dlblFTEntry>
                  </c15:dlblFieldTable>
                  <c15:showDataLabelsRange val="0"/>
                </c:ext>
                <c:ext xmlns:c16="http://schemas.microsoft.com/office/drawing/2014/chart" uri="{C3380CC4-5D6E-409C-BE32-E72D297353CC}">
                  <c16:uniqueId val="{0000000F-A744-463E-9B2E-6270C2834DF7}"/>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{5099349A-5BCF-4696-96EF-1C5305B06C52}</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A744-463E-9B2E-6270C2834DF7}"/>
                </c:ext>
              </c:extLst>
            </c:dLbl>
            <c:dLbl>
              <c:idx val="17"/>
              <c:tx>
                <c:strRef>
                  <c:f>Daten_Diagramme!$D$31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{A179EC3F-EED0-45D0-868E-F35481CBF7EF}</c15:txfldGUID>
                      <c15:f>Daten_Diagramme!$D$31</c15:f>
                      <c15:dlblFieldTableCache>
                        <c:ptCount val="1"/>
                        <c:pt idx="0">
                          <c:v>3.7</c:v>
                        </c:pt>
                      </c15:dlblFieldTableCache>
                    </c15:dlblFTEntry>
                  </c15:dlblFieldTable>
                  <c15:showDataLabelsRange val="0"/>
                </c:ext>
                <c:ext xmlns:c16="http://schemas.microsoft.com/office/drawing/2014/chart" uri="{C3380CC4-5D6E-409C-BE32-E72D297353CC}">
                  <c16:uniqueId val="{00000011-A744-463E-9B2E-6270C2834DF7}"/>
                </c:ext>
              </c:extLst>
            </c:dLbl>
            <c:dLbl>
              <c:idx val="18"/>
              <c:tx>
                <c:strRef>
                  <c:f>Daten_Diagramme!$D$32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{9DCEBA51-775C-49DC-BB33-D8849A724456}</c15:txfldGUID>
                      <c15:f>Daten_Diagramme!$D$32</c15:f>
                      <c15:dlblFieldTableCache>
                        <c:ptCount val="1"/>
                        <c:pt idx="0">
                          <c:v>1.6</c:v>
                        </c:pt>
                      </c15:dlblFieldTableCache>
                    </c15:dlblFTEntry>
                  </c15:dlblFieldTable>
                  <c15:showDataLabelsRange val="0"/>
                </c:ext>
                <c:ext xmlns:c16="http://schemas.microsoft.com/office/drawing/2014/chart" uri="{C3380CC4-5D6E-409C-BE32-E72D297353CC}">
                  <c16:uniqueId val="{00000012-A744-463E-9B2E-6270C2834DF7}"/>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{D6B36A42-65F9-486F-A74D-65184F0B8B41}</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A744-463E-9B2E-6270C2834DF7}"/>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{6D5A1A9F-2A2E-4009-8DC6-C6ED28EE5EC5}</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A744-463E-9B2E-6270C2834DF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{C54EDB43-C9EA-4AEB-A0A9-A34DF3E57528}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744-463E-9B2E-6270C2834DF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{FAF721F3-F845-472B-B3FD-E51033862B69}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744-463E-9B2E-6270C2834DF7}"/>
                </c:ext>
              </c:extLst>
            </c:dLbl>
            <c:dLbl>
              <c:idx val="23"/>
              <c:tx>
                <c:strRef>
                  <c:f>Daten_Diagramme!$D$37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{B329A7DA-A673-4668-9011-2E23F18FC5B7}</c15:txfldGUID>
                      <c15:f>Daten_Diagramme!$D$37</c15:f>
                      <c15:dlblFieldTableCache>
                        <c:ptCount val="1"/>
                        <c:pt idx="0">
                          <c:v>4.4</c:v>
                        </c:pt>
                      </c15:dlblFieldTableCache>
                    </c15:dlblFTEntry>
                  </c15:dlblFieldTable>
                  <c15:showDataLabelsRange val="0"/>
                </c:ext>
                <c:ext xmlns:c16="http://schemas.microsoft.com/office/drawing/2014/chart" uri="{C3380CC4-5D6E-409C-BE32-E72D297353CC}">
                  <c16:uniqueId val="{00000017-A744-463E-9B2E-6270C2834DF7}"/>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{182568AB-23F7-4C8F-BA4B-FF003F972213}</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A744-463E-9B2E-6270C2834DF7}"/>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{3A3AC76A-C0AC-4E47-9780-30AA15EB8BE4}</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A744-463E-9B2E-6270C2834DF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{E539A5C8-11D0-4EE6-8220-9C72C3A141B1}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744-463E-9B2E-6270C2834DF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{7C93DC12-B283-409F-BEDA-FA4FB9963F61}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744-463E-9B2E-6270C2834DF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{0E81EFC3-1E16-41D1-903E-0AC70B6867B4}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744-463E-9B2E-6270C2834DF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{5ACF9B9B-5D73-44A3-A263-C5BCAA0A69B9}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744-463E-9B2E-6270C2834DF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{C4095E6B-3E05-4BB5-A6DB-4B7F6FEE4BAB}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744-463E-9B2E-6270C2834DF7}"/>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{C7CBAECB-93D1-4D94-8A10-420924D38D68}</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A744-463E-9B2E-6270C2834DF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0.57262098382790683</c:v>
                </c:pt>
                <c:pt idx="1">
                  <c:v>4.4460641399416909</c:v>
                </c:pt>
                <c:pt idx="2">
                  <c:v>4.1370664437944003</c:v>
                </c:pt>
                <c:pt idx="3">
                  <c:v>-1.1416584677643915</c:v>
                </c:pt>
                <c:pt idx="4">
                  <c:v>1.4506366103109998</c:v>
                </c:pt>
                <c:pt idx="5">
                  <c:v>-1.7439638700712177</c:v>
                </c:pt>
                <c:pt idx="6">
                  <c:v>-1.6255966972003613</c:v>
                </c:pt>
                <c:pt idx="7">
                  <c:v>2.1678850516763295</c:v>
                </c:pt>
                <c:pt idx="8">
                  <c:v>0.36861263419803714</c:v>
                </c:pt>
                <c:pt idx="9">
                  <c:v>3.349070522277958</c:v>
                </c:pt>
                <c:pt idx="10">
                  <c:v>2.5064417896462872</c:v>
                </c:pt>
                <c:pt idx="11">
                  <c:v>9.6802841918294842</c:v>
                </c:pt>
                <c:pt idx="12">
                  <c:v>-2.8018486424032352</c:v>
                </c:pt>
                <c:pt idx="13">
                  <c:v>1.2140131807145336</c:v>
                </c:pt>
                <c:pt idx="14">
                  <c:v>5.4094108929233053</c:v>
                </c:pt>
                <c:pt idx="15">
                  <c:v>-12.667112299465241</c:v>
                </c:pt>
                <c:pt idx="16">
                  <c:v>2.2533860721562986</c:v>
                </c:pt>
                <c:pt idx="17">
                  <c:v>3.680371352785146</c:v>
                </c:pt>
                <c:pt idx="18">
                  <c:v>1.6463788422804098</c:v>
                </c:pt>
                <c:pt idx="19">
                  <c:v>1.008347245409015</c:v>
                </c:pt>
                <c:pt idx="20">
                  <c:v>3.0761209593326382</c:v>
                </c:pt>
                <c:pt idx="21">
                  <c:v>0</c:v>
                </c:pt>
                <c:pt idx="23">
                  <c:v>4.4460641399416909</c:v>
                </c:pt>
                <c:pt idx="24">
                  <c:v>-0.37850446723295628</c:v>
                </c:pt>
                <c:pt idx="25">
                  <c:v>1.2098501070663812</c:v>
                </c:pt>
              </c:numCache>
            </c:numRef>
          </c:val>
          <c:extLst>
            <c:ext xmlns:c16="http://schemas.microsoft.com/office/drawing/2014/chart" uri="{C3380CC4-5D6E-409C-BE32-E72D297353CC}">
              <c16:uniqueId val="{00000020-A744-463E-9B2E-6270C2834DF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{554270D8-FD52-40CE-995C-1C26E6E7619C}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744-463E-9B2E-6270C2834DF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{239BBB02-2EB2-4CC2-B32B-4E37FE8F8E16}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744-463E-9B2E-6270C2834DF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{7628B861-5A35-4182-BA86-8E050BDB8C32}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744-463E-9B2E-6270C2834DF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{E3BCEB38-FFE4-4D28-979A-3406398E823C}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744-463E-9B2E-6270C2834DF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{5A4C8575-AA11-4595-9B21-A055763DD8F7}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744-463E-9B2E-6270C2834DF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{A7F177EB-79DC-4D00-A3A1-775D54780AAE}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744-463E-9B2E-6270C2834DF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{6CDD371D-FB3A-4506-B06E-AA0C5C733B81}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744-463E-9B2E-6270C2834DF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{5AB94889-4C8C-4875-A1CB-65983D9BE09A}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744-463E-9B2E-6270C2834DF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{44A9FACD-A31B-4198-8B78-D3CD149A00C9}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744-463E-9B2E-6270C2834DF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{C47B8CBE-71F1-43A8-AF76-BEA57FBF60BC}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744-463E-9B2E-6270C2834DF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{5A4D4BA8-7D0B-4CD7-8E51-5A8A76BEDC87}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744-463E-9B2E-6270C2834DF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{D76393E5-B88F-40B1-A160-DF530BBB674B}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744-463E-9B2E-6270C2834DF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{380DB4E5-693F-4E7D-9BFC-600B17AFF668}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744-463E-9B2E-6270C2834DF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{2AC926AD-1B83-4088-A786-1D87D22556C3}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744-463E-9B2E-6270C2834DF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{02E86389-451C-4C5A-96BF-94B54B7B91AA}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744-463E-9B2E-6270C2834DF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{8459F73C-4357-46A9-9A2B-B4ED859D0A81}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744-463E-9B2E-6270C2834DF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{ED532043-F86D-4C73-83B2-D174619DB1E6}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744-463E-9B2E-6270C2834DF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{77DD3795-045F-412A-9211-0E6200D99144}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744-463E-9B2E-6270C2834DF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{4BACD769-05C5-4F69-B7E7-BEA22F3E42B5}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744-463E-9B2E-6270C2834DF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{0BB47C81-2B21-43B0-A914-4ADBACDA9DB1}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744-463E-9B2E-6270C2834DF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{EB60DEE8-C97E-43F1-8653-63564AE50D79}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744-463E-9B2E-6270C2834DF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{3D19967C-D83A-4620-B03C-3920237A62B0}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744-463E-9B2E-6270C2834DF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{8AFFBFE6-0283-4019-89EB-6ACD9E02B18A}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744-463E-9B2E-6270C2834DF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{30FBD7EE-FFD8-4F4B-B1B8-D117CD610D5C}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744-463E-9B2E-6270C2834DF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{AE5B24FA-50D8-4F78-9B3D-9A974E0728C5}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744-463E-9B2E-6270C2834DF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{6DF653F8-3BBA-4022-A768-EEAE168C7D57}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744-463E-9B2E-6270C2834DF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{09F90449-EFD5-4370-BAEA-66564B96CD7D}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744-463E-9B2E-6270C2834DF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{3EDABC00-557B-4F1C-8088-6E296CAF3420}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744-463E-9B2E-6270C2834DF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{B24B168D-D623-4AB6-B84E-94ECBF3DBC5A}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744-463E-9B2E-6270C2834DF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{0188A4B1-5A3E-4EB3-BFF7-E69D34C157DB}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744-463E-9B2E-6270C2834DF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{7D6592A0-8FD2-4AC3-8C6C-E6F886DAE13A}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744-463E-9B2E-6270C2834DF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{0949A015-BB58-4506-A7A5-1329945852C0}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744-463E-9B2E-6270C2834DF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744-463E-9B2E-6270C2834DF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744-463E-9B2E-6270C2834DF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{62FB5C8E-C44F-4668-9BB7-6F159181199C}</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2101-46FE-A8AE-FD7DD2098A13}"/>
                </c:ext>
              </c:extLst>
            </c:dLbl>
            <c:dLbl>
              <c:idx val="1"/>
              <c:tx>
                <c:strRef>
                  <c:f>Daten_Diagramme!$E$15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{47927AE5-4E83-4E2A-A2FC-6002DBE18ECB}</c15:txfldGUID>
                      <c15:f>Daten_Diagramme!$E$15</c15:f>
                      <c15:dlblFieldTableCache>
                        <c:ptCount val="1"/>
                        <c:pt idx="0">
                          <c:v>10.1</c:v>
                        </c:pt>
                      </c15:dlblFieldTableCache>
                    </c15:dlblFTEntry>
                  </c15:dlblFieldTable>
                  <c15:showDataLabelsRange val="0"/>
                </c:ext>
                <c:ext xmlns:c16="http://schemas.microsoft.com/office/drawing/2014/chart" uri="{C3380CC4-5D6E-409C-BE32-E72D297353CC}">
                  <c16:uniqueId val="{00000001-2101-46FE-A8AE-FD7DD2098A13}"/>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{65B91749-7896-4779-B087-E553E5B8E9AA}</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2101-46FE-A8AE-FD7DD2098A13}"/>
                </c:ext>
              </c:extLst>
            </c:dLbl>
            <c:dLbl>
              <c:idx val="3"/>
              <c:tx>
                <c:strRef>
                  <c:f>Daten_Diagramme!$E$17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{6AEA13DC-8988-4129-93A2-73262D5229DC}</c15:txfldGUID>
                      <c15:f>Daten_Diagramme!$E$17</c15:f>
                      <c15:dlblFieldTableCache>
                        <c:ptCount val="1"/>
                        <c:pt idx="0">
                          <c:v>-4.9</c:v>
                        </c:pt>
                      </c15:dlblFieldTableCache>
                    </c15:dlblFTEntry>
                  </c15:dlblFieldTable>
                  <c15:showDataLabelsRange val="0"/>
                </c:ext>
                <c:ext xmlns:c16="http://schemas.microsoft.com/office/drawing/2014/chart" uri="{C3380CC4-5D6E-409C-BE32-E72D297353CC}">
                  <c16:uniqueId val="{00000003-2101-46FE-A8AE-FD7DD2098A13}"/>
                </c:ext>
              </c:extLst>
            </c:dLbl>
            <c:dLbl>
              <c:idx val="4"/>
              <c:tx>
                <c:strRef>
                  <c:f>Daten_Diagramme!$E$18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{BBA153FB-3E9A-4E97-B405-07F17EA23ED9}</c15:txfldGUID>
                      <c15:f>Daten_Diagramme!$E$18</c15:f>
                      <c15:dlblFieldTableCache>
                        <c:ptCount val="1"/>
                        <c:pt idx="0">
                          <c:v>0.1</c:v>
                        </c:pt>
                      </c15:dlblFieldTableCache>
                    </c15:dlblFTEntry>
                  </c15:dlblFieldTable>
                  <c15:showDataLabelsRange val="0"/>
                </c:ext>
                <c:ext xmlns:c16="http://schemas.microsoft.com/office/drawing/2014/chart" uri="{C3380CC4-5D6E-409C-BE32-E72D297353CC}">
                  <c16:uniqueId val="{00000004-2101-46FE-A8AE-FD7DD2098A13}"/>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{8DD528C5-5484-4FBE-9DA5-66251F00B50B}</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2101-46FE-A8AE-FD7DD2098A13}"/>
                </c:ext>
              </c:extLst>
            </c:dLbl>
            <c:dLbl>
              <c:idx val="6"/>
              <c:tx>
                <c:strRef>
                  <c:f>Daten_Diagramme!$E$20</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{6A6974C0-5AAD-46F2-94BC-8E736CF9FAD7}</c15:txfldGUID>
                      <c15:f>Daten_Diagramme!$E$20</c15:f>
                      <c15:dlblFieldTableCache>
                        <c:ptCount val="1"/>
                        <c:pt idx="0">
                          <c:v>-13.0</c:v>
                        </c:pt>
                      </c15:dlblFieldTableCache>
                    </c15:dlblFTEntry>
                  </c15:dlblFieldTable>
                  <c15:showDataLabelsRange val="0"/>
                </c:ext>
                <c:ext xmlns:c16="http://schemas.microsoft.com/office/drawing/2014/chart" uri="{C3380CC4-5D6E-409C-BE32-E72D297353CC}">
                  <c16:uniqueId val="{00000006-2101-46FE-A8AE-FD7DD2098A13}"/>
                </c:ext>
              </c:extLst>
            </c:dLbl>
            <c:dLbl>
              <c:idx val="7"/>
              <c:tx>
                <c:strRef>
                  <c:f>Daten_Diagramme!$E$21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{9F138B69-5594-4D0D-BAA3-52A7EAB6C160}</c15:txfldGUID>
                      <c15:f>Daten_Diagramme!$E$21</c15:f>
                      <c15:dlblFieldTableCache>
                        <c:ptCount val="1"/>
                        <c:pt idx="0">
                          <c:v>2.9</c:v>
                        </c:pt>
                      </c15:dlblFieldTableCache>
                    </c15:dlblFTEntry>
                  </c15:dlblFieldTable>
                  <c15:showDataLabelsRange val="0"/>
                </c:ext>
                <c:ext xmlns:c16="http://schemas.microsoft.com/office/drawing/2014/chart" uri="{C3380CC4-5D6E-409C-BE32-E72D297353CC}">
                  <c16:uniqueId val="{00000007-2101-46FE-A8AE-FD7DD2098A13}"/>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{1EDA5C36-1329-4637-B059-0417811EF9B1}</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2101-46FE-A8AE-FD7DD2098A13}"/>
                </c:ext>
              </c:extLst>
            </c:dLbl>
            <c:dLbl>
              <c:idx val="9"/>
              <c:tx>
                <c:strRef>
                  <c:f>Daten_Diagramme!$E$23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{6921995E-CBE3-4DE9-9DF4-DB2565394D4B}</c15:txfldGUID>
                      <c15:f>Daten_Diagramme!$E$23</c15:f>
                      <c15:dlblFieldTableCache>
                        <c:ptCount val="1"/>
                        <c:pt idx="0">
                          <c:v>0.8</c:v>
                        </c:pt>
                      </c15:dlblFieldTableCache>
                    </c15:dlblFTEntry>
                  </c15:dlblFieldTable>
                  <c15:showDataLabelsRange val="0"/>
                </c:ext>
                <c:ext xmlns:c16="http://schemas.microsoft.com/office/drawing/2014/chart" uri="{C3380CC4-5D6E-409C-BE32-E72D297353CC}">
                  <c16:uniqueId val="{00000009-2101-46FE-A8AE-FD7DD2098A13}"/>
                </c:ext>
              </c:extLst>
            </c:dLbl>
            <c:dLbl>
              <c:idx val="10"/>
              <c:tx>
                <c:strRef>
                  <c:f>Daten_Diagramme!$E$24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{0F57E50F-43BB-47EB-8A26-B56D369BA6E3}</c15:txfldGUID>
                      <c15:f>Daten_Diagramme!$E$24</c15:f>
                      <c15:dlblFieldTableCache>
                        <c:ptCount val="1"/>
                        <c:pt idx="0">
                          <c:v>-9.0</c:v>
                        </c:pt>
                      </c15:dlblFieldTableCache>
                    </c15:dlblFTEntry>
                  </c15:dlblFieldTable>
                  <c15:showDataLabelsRange val="0"/>
                </c:ext>
                <c:ext xmlns:c16="http://schemas.microsoft.com/office/drawing/2014/chart" uri="{C3380CC4-5D6E-409C-BE32-E72D297353CC}">
                  <c16:uniqueId val="{0000000A-2101-46FE-A8AE-FD7DD2098A13}"/>
                </c:ext>
              </c:extLst>
            </c:dLbl>
            <c:dLbl>
              <c:idx val="11"/>
              <c:tx>
                <c:strRef>
                  <c:f>Daten_Diagramme!$E$25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{FFA964A1-5980-4357-BD81-A5CAB81DE1DF}</c15:txfldGUID>
                      <c15:f>Daten_Diagramme!$E$25</c15:f>
                      <c15:dlblFieldTableCache>
                        <c:ptCount val="1"/>
                        <c:pt idx="0">
                          <c:v>3.1</c:v>
                        </c:pt>
                      </c15:dlblFieldTableCache>
                    </c15:dlblFTEntry>
                  </c15:dlblFieldTable>
                  <c15:showDataLabelsRange val="0"/>
                </c:ext>
                <c:ext xmlns:c16="http://schemas.microsoft.com/office/drawing/2014/chart" uri="{C3380CC4-5D6E-409C-BE32-E72D297353CC}">
                  <c16:uniqueId val="{0000000B-2101-46FE-A8AE-FD7DD2098A13}"/>
                </c:ext>
              </c:extLst>
            </c:dLbl>
            <c:dLbl>
              <c:idx val="12"/>
              <c:tx>
                <c:strRef>
                  <c:f>Daten_Diagramme!$E$26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{57EF6DC8-0415-47F1-870C-D61BD85CE503}</c15:txfldGUID>
                      <c15:f>Daten_Diagramme!$E$26</c15:f>
                      <c15:dlblFieldTableCache>
                        <c:ptCount val="1"/>
                        <c:pt idx="0">
                          <c:v>1.9</c:v>
                        </c:pt>
                      </c15:dlblFieldTableCache>
                    </c15:dlblFTEntry>
                  </c15:dlblFieldTable>
                  <c15:showDataLabelsRange val="0"/>
                </c:ext>
                <c:ext xmlns:c16="http://schemas.microsoft.com/office/drawing/2014/chart" uri="{C3380CC4-5D6E-409C-BE32-E72D297353CC}">
                  <c16:uniqueId val="{0000000C-2101-46FE-A8AE-FD7DD2098A13}"/>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{E70A09DC-B1D5-41A2-A3E7-3FD7217A14F2}</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2101-46FE-A8AE-FD7DD2098A13}"/>
                </c:ext>
              </c:extLst>
            </c:dLbl>
            <c:dLbl>
              <c:idx val="14"/>
              <c:tx>
                <c:strRef>
                  <c:f>Daten_Diagramme!$E$28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{48E1A33E-1688-440F-8719-30E125911A18}</c15:txfldGUID>
                      <c15:f>Daten_Diagramme!$E$28</c15:f>
                      <c15:dlblFieldTableCache>
                        <c:ptCount val="1"/>
                        <c:pt idx="0">
                          <c:v>2.9</c:v>
                        </c:pt>
                      </c15:dlblFieldTableCache>
                    </c15:dlblFTEntry>
                  </c15:dlblFieldTable>
                  <c15:showDataLabelsRange val="0"/>
                </c:ext>
                <c:ext xmlns:c16="http://schemas.microsoft.com/office/drawing/2014/chart" uri="{C3380CC4-5D6E-409C-BE32-E72D297353CC}">
                  <c16:uniqueId val="{0000000E-2101-46FE-A8AE-FD7DD2098A13}"/>
                </c:ext>
              </c:extLst>
            </c:dLbl>
            <c:dLbl>
              <c:idx val="15"/>
              <c:tx>
                <c:strRef>
                  <c:f>Daten_Diagramme!$E$29</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{30DA95BC-088D-4FA5-9557-AC44D05BEB3D}</c15:txfldGUID>
                      <c15:f>Daten_Diagramme!$E$29</c15:f>
                      <c15:dlblFieldTableCache>
                        <c:ptCount val="1"/>
                        <c:pt idx="0">
                          <c:v>9.2</c:v>
                        </c:pt>
                      </c15:dlblFieldTableCache>
                    </c15:dlblFTEntry>
                  </c15:dlblFieldTable>
                  <c15:showDataLabelsRange val="0"/>
                </c:ext>
                <c:ext xmlns:c16="http://schemas.microsoft.com/office/drawing/2014/chart" uri="{C3380CC4-5D6E-409C-BE32-E72D297353CC}">
                  <c16:uniqueId val="{0000000F-2101-46FE-A8AE-FD7DD2098A13}"/>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{1D2DF2E7-05C2-43C7-A392-FD0F592CE189}</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2101-46FE-A8AE-FD7DD2098A13}"/>
                </c:ext>
              </c:extLst>
            </c:dLbl>
            <c:dLbl>
              <c:idx val="17"/>
              <c:tx>
                <c:strRef>
                  <c:f>Daten_Diagramme!$E$31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{70ADEB35-AA70-47CE-98EA-330177476C59}</c15:txfldGUID>
                      <c15:f>Daten_Diagramme!$E$31</c15:f>
                      <c15:dlblFieldTableCache>
                        <c:ptCount val="1"/>
                        <c:pt idx="0">
                          <c:v>-3.5</c:v>
                        </c:pt>
                      </c15:dlblFieldTableCache>
                    </c15:dlblFTEntry>
                  </c15:dlblFieldTable>
                  <c15:showDataLabelsRange val="0"/>
                </c:ext>
                <c:ext xmlns:c16="http://schemas.microsoft.com/office/drawing/2014/chart" uri="{C3380CC4-5D6E-409C-BE32-E72D297353CC}">
                  <c16:uniqueId val="{00000011-2101-46FE-A8AE-FD7DD2098A13}"/>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{6DB6D216-D966-4F5B-9277-94A62DF36756}</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2101-46FE-A8AE-FD7DD2098A13}"/>
                </c:ext>
              </c:extLst>
            </c:dLbl>
            <c:dLbl>
              <c:idx val="19"/>
              <c:tx>
                <c:strRef>
                  <c:f>Daten_Diagramme!$E$33</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{79853F4D-BE69-40E0-B38B-9F6324BB49F4}</c15:txfldGUID>
                      <c15:f>Daten_Diagramme!$E$33</c15:f>
                      <c15:dlblFieldTableCache>
                        <c:ptCount val="1"/>
                        <c:pt idx="0">
                          <c:v>-8.6</c:v>
                        </c:pt>
                      </c15:dlblFieldTableCache>
                    </c15:dlblFTEntry>
                  </c15:dlblFieldTable>
                  <c15:showDataLabelsRange val="0"/>
                </c:ext>
                <c:ext xmlns:c16="http://schemas.microsoft.com/office/drawing/2014/chart" uri="{C3380CC4-5D6E-409C-BE32-E72D297353CC}">
                  <c16:uniqueId val="{00000013-2101-46FE-A8AE-FD7DD2098A13}"/>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{63C6C7F8-73BE-4C64-ABA6-CF3E7A45A069}</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2101-46FE-A8AE-FD7DD2098A1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{92C7AF1E-C276-4671-9FB6-D68B5456528C}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101-46FE-A8AE-FD7DD2098A1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{85E3BEC9-F564-4093-82C1-73DECCF487C3}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101-46FE-A8AE-FD7DD2098A13}"/>
                </c:ext>
              </c:extLst>
            </c:dLbl>
            <c:dLbl>
              <c:idx val="23"/>
              <c:tx>
                <c:strRef>
                  <c:f>Daten_Diagramme!$E$37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{CBA6C3BD-DB90-4156-9F9D-20494A18374B}</c15:txfldGUID>
                      <c15:f>Daten_Diagramme!$E$37</c15:f>
                      <c15:dlblFieldTableCache>
                        <c:ptCount val="1"/>
                        <c:pt idx="0">
                          <c:v>10.1</c:v>
                        </c:pt>
                      </c15:dlblFieldTableCache>
                    </c15:dlblFTEntry>
                  </c15:dlblFieldTable>
                  <c15:showDataLabelsRange val="0"/>
                </c:ext>
                <c:ext xmlns:c16="http://schemas.microsoft.com/office/drawing/2014/chart" uri="{C3380CC4-5D6E-409C-BE32-E72D297353CC}">
                  <c16:uniqueId val="{00000017-2101-46FE-A8AE-FD7DD2098A13}"/>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{A8F64E22-DE06-424B-9D31-B6913E13C9D4}</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2101-46FE-A8AE-FD7DD2098A13}"/>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{9D5B6C42-8277-4032-A059-42549FF598A8}</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2101-46FE-A8AE-FD7DD2098A1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{F2302DE1-6CC6-4BD6-9455-856F5E61C5DD}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101-46FE-A8AE-FD7DD2098A1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{7C99DF6A-B09F-4233-A483-5EA4855A7BB7}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101-46FE-A8AE-FD7DD2098A1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{E27504DB-18C3-48F9-8956-A5B9DDF653CC}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101-46FE-A8AE-FD7DD2098A1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{DC1A65C4-0C5C-40FE-AA50-9AB9B74EB126}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101-46FE-A8AE-FD7DD2098A1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{0F617CBC-3C85-495C-AE6C-A8EFB3A4FBD7}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101-46FE-A8AE-FD7DD2098A13}"/>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{8E30DE62-8137-4E17-B55C-58BC0B454F00}</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2101-46FE-A8AE-FD7DD2098A1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-1.5270037237897682</c:v>
                </c:pt>
                <c:pt idx="1">
                  <c:v>10.105263157894736</c:v>
                </c:pt>
                <c:pt idx="2">
                  <c:v>1.910828025477707</c:v>
                </c:pt>
                <c:pt idx="3">
                  <c:v>-4.9367088607594933</c:v>
                </c:pt>
                <c:pt idx="4">
                  <c:v>0.10875475802066341</c:v>
                </c:pt>
                <c:pt idx="5">
                  <c:v>-5.4904051172707886</c:v>
                </c:pt>
                <c:pt idx="6">
                  <c:v>-12.975609756097562</c:v>
                </c:pt>
                <c:pt idx="7">
                  <c:v>2.9370629370629371</c:v>
                </c:pt>
                <c:pt idx="8">
                  <c:v>1.7290207184379192</c:v>
                </c:pt>
                <c:pt idx="9">
                  <c:v>0.81037277147487841</c:v>
                </c:pt>
                <c:pt idx="10">
                  <c:v>-9.022556390977444</c:v>
                </c:pt>
                <c:pt idx="11">
                  <c:v>3.125</c:v>
                </c:pt>
                <c:pt idx="12">
                  <c:v>1.893939393939394</c:v>
                </c:pt>
                <c:pt idx="13">
                  <c:v>-2.2690437601296596</c:v>
                </c:pt>
                <c:pt idx="14">
                  <c:v>2.8770706190061031</c:v>
                </c:pt>
                <c:pt idx="15">
                  <c:v>9.1666666666666661</c:v>
                </c:pt>
                <c:pt idx="16">
                  <c:v>2.9432878679109833</c:v>
                </c:pt>
                <c:pt idx="17">
                  <c:v>-3.4545454545454546</c:v>
                </c:pt>
                <c:pt idx="18">
                  <c:v>-0.42918454935622319</c:v>
                </c:pt>
                <c:pt idx="19">
                  <c:v>-8.569454042847271</c:v>
                </c:pt>
                <c:pt idx="20">
                  <c:v>-2.0768890852850199</c:v>
                </c:pt>
                <c:pt idx="21">
                  <c:v>0</c:v>
                </c:pt>
                <c:pt idx="23">
                  <c:v>10.105263157894736</c:v>
                </c:pt>
                <c:pt idx="24">
                  <c:v>-2.2022838499184338</c:v>
                </c:pt>
                <c:pt idx="25">
                  <c:v>-1.7189717710140355</c:v>
                </c:pt>
              </c:numCache>
            </c:numRef>
          </c:val>
          <c:extLst>
            <c:ext xmlns:c16="http://schemas.microsoft.com/office/drawing/2014/chart" uri="{C3380CC4-5D6E-409C-BE32-E72D297353CC}">
              <c16:uniqueId val="{00000020-2101-46FE-A8AE-FD7DD2098A1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{67179CD2-C934-48D8-AC1C-D0B91D05C4B0}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101-46FE-A8AE-FD7DD2098A1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{4F2D93BF-0C04-491A-9C62-F1D7D3C8B262}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101-46FE-A8AE-FD7DD2098A1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{0D087019-CFD5-4C34-A85C-11F525AF78F3}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101-46FE-A8AE-FD7DD2098A1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{776DF4A5-18A7-4438-BDAD-156B8D439B04}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101-46FE-A8AE-FD7DD2098A1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{C8EE093A-AF75-443D-A09B-DCE94DF59E5C}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101-46FE-A8AE-FD7DD2098A1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{A8A898F1-8D77-4F9F-AF1A-4EFAE96CC537}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101-46FE-A8AE-FD7DD2098A1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{CCAFA86F-3698-4107-BD17-942C73C6939F}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101-46FE-A8AE-FD7DD2098A1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{6C578D74-72E8-4AEB-94AC-12B393489ADB}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101-46FE-A8AE-FD7DD2098A1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{334A7599-4DB1-4CA5-AC21-71FEB788149A}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101-46FE-A8AE-FD7DD2098A1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{0C09CE79-9F68-49E8-815B-A59C96034120}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101-46FE-A8AE-FD7DD2098A1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{D48ED494-1094-4C58-B870-2F255A8DA3A2}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101-46FE-A8AE-FD7DD2098A1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{9937D7DC-6F0D-4C54-A6E7-84DE9E54FC14}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101-46FE-A8AE-FD7DD2098A1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{42D11BD1-6B4F-48F0-A824-BF0930B106D4}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101-46FE-A8AE-FD7DD2098A1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{B368937F-498F-4D27-94C8-93065E9106A3}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101-46FE-A8AE-FD7DD2098A1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{01F0E55C-C1D6-4AFE-8379-4810F5F34BAC}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101-46FE-A8AE-FD7DD2098A1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{B098367D-FCEF-42CF-AC14-0F800B54B214}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101-46FE-A8AE-FD7DD2098A1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{CC986639-3680-4E92-A550-F977FEDDA18F}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101-46FE-A8AE-FD7DD2098A1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{368E9671-CCBC-41A0-AD5C-E06A3ABEA2A6}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101-46FE-A8AE-FD7DD2098A1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{A99D016E-9C67-43BA-87D2-4C833AB44AA7}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101-46FE-A8AE-FD7DD2098A1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{544CA953-2300-4950-A921-2AE39B015058}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101-46FE-A8AE-FD7DD2098A1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{AA111DCD-2A8F-4ECB-BA5F-18B657ADE6B1}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101-46FE-A8AE-FD7DD2098A1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{03974143-37CA-47D8-BC68-FFD26B95A755}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101-46FE-A8AE-FD7DD2098A1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{854C9172-DCDA-4E03-911A-7165B14C5CFA}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101-46FE-A8AE-FD7DD2098A1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{C5E3538B-0D90-4174-99C2-D0987D8D118F}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101-46FE-A8AE-FD7DD2098A1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{0347D8E6-4805-4AF2-8B07-F6B1BA54417E}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101-46FE-A8AE-FD7DD2098A1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{792BEBC8-90D4-4C9A-8CB9-F35914304284}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101-46FE-A8AE-FD7DD2098A1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{A9C41694-B42E-4133-A1CA-DD8A726D9A5D}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101-46FE-A8AE-FD7DD2098A1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{53F0739F-1D99-4CA9-9A63-27393BA5C0A6}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101-46FE-A8AE-FD7DD2098A1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{06D8815C-62F4-44B9-A7EA-CBC37C08C452}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101-46FE-A8AE-FD7DD2098A1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{0FE041E9-EFAE-4853-A31D-BEE54FA9BAB2}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101-46FE-A8AE-FD7DD2098A1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{C991598E-12B8-4583-A5BA-5461A2D436E9}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101-46FE-A8AE-FD7DD2098A1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{96CB343E-5308-4E90-9FF4-B83AF858A9BE}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101-46FE-A8AE-FD7DD2098A1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101-46FE-A8AE-FD7DD2098A1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101-46FE-A8AE-FD7DD2098A1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{1E8EF034-E0EF-48FF-B4FD-BBB58F5DE39D}</c15:txfldGUID>
                      <c15:f>Diagramm!$I$46</c15:f>
                      <c15:dlblFieldTableCache>
                        <c:ptCount val="1"/>
                      </c15:dlblFieldTableCache>
                    </c15:dlblFTEntry>
                  </c15:dlblFieldTable>
                  <c15:showDataLabelsRange val="0"/>
                </c:ext>
                <c:ext xmlns:c16="http://schemas.microsoft.com/office/drawing/2014/chart" uri="{C3380CC4-5D6E-409C-BE32-E72D297353CC}">
                  <c16:uniqueId val="{00000000-7AEE-4663-9A97-687A22599C5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{750FC520-85AD-4D33-A1A0-A5963774E833}</c15:txfldGUID>
                      <c15:f>Diagramm!$I$47</c15:f>
                      <c15:dlblFieldTableCache>
                        <c:ptCount val="1"/>
                      </c15:dlblFieldTableCache>
                    </c15:dlblFTEntry>
                  </c15:dlblFieldTable>
                  <c15:showDataLabelsRange val="0"/>
                </c:ext>
                <c:ext xmlns:c16="http://schemas.microsoft.com/office/drawing/2014/chart" uri="{C3380CC4-5D6E-409C-BE32-E72D297353CC}">
                  <c16:uniqueId val="{00000001-7AEE-4663-9A97-687A22599C5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{5CC0035B-67F2-4134-9D95-F1A244934338}</c15:txfldGUID>
                      <c15:f>Diagramm!$I$48</c15:f>
                      <c15:dlblFieldTableCache>
                        <c:ptCount val="1"/>
                      </c15:dlblFieldTableCache>
                    </c15:dlblFTEntry>
                  </c15:dlblFieldTable>
                  <c15:showDataLabelsRange val="0"/>
                </c:ext>
                <c:ext xmlns:c16="http://schemas.microsoft.com/office/drawing/2014/chart" uri="{C3380CC4-5D6E-409C-BE32-E72D297353CC}">
                  <c16:uniqueId val="{00000002-7AEE-4663-9A97-687A22599C5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{28C6C6A0-C50C-4DCB-A986-99C5C9BA1612}</c15:txfldGUID>
                      <c15:f>Diagramm!$I$49</c15:f>
                      <c15:dlblFieldTableCache>
                        <c:ptCount val="1"/>
                      </c15:dlblFieldTableCache>
                    </c15:dlblFTEntry>
                  </c15:dlblFieldTable>
                  <c15:showDataLabelsRange val="0"/>
                </c:ext>
                <c:ext xmlns:c16="http://schemas.microsoft.com/office/drawing/2014/chart" uri="{C3380CC4-5D6E-409C-BE32-E72D297353CC}">
                  <c16:uniqueId val="{00000003-7AEE-4663-9A97-687A22599C5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{59226EFB-36EE-4B67-8B5A-13D8CCA5D8D4}</c15:txfldGUID>
                      <c15:f>Diagramm!$I$50</c15:f>
                      <c15:dlblFieldTableCache>
                        <c:ptCount val="1"/>
                      </c15:dlblFieldTableCache>
                    </c15:dlblFTEntry>
                  </c15:dlblFieldTable>
                  <c15:showDataLabelsRange val="0"/>
                </c:ext>
                <c:ext xmlns:c16="http://schemas.microsoft.com/office/drawing/2014/chart" uri="{C3380CC4-5D6E-409C-BE32-E72D297353CC}">
                  <c16:uniqueId val="{00000004-7AEE-4663-9A97-687A22599C5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{BEBC6CE9-6506-4D42-AA19-1F392682ABBA}</c15:txfldGUID>
                      <c15:f>Diagramm!$I$51</c15:f>
                      <c15:dlblFieldTableCache>
                        <c:ptCount val="1"/>
                      </c15:dlblFieldTableCache>
                    </c15:dlblFTEntry>
                  </c15:dlblFieldTable>
                  <c15:showDataLabelsRange val="0"/>
                </c:ext>
                <c:ext xmlns:c16="http://schemas.microsoft.com/office/drawing/2014/chart" uri="{C3380CC4-5D6E-409C-BE32-E72D297353CC}">
                  <c16:uniqueId val="{00000005-7AEE-4663-9A97-687A22599C5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{3FC7D2D1-09A8-42D8-83C8-8E0D57FF3CD0}</c15:txfldGUID>
                      <c15:f>Diagramm!$I$52</c15:f>
                      <c15:dlblFieldTableCache>
                        <c:ptCount val="1"/>
                      </c15:dlblFieldTableCache>
                    </c15:dlblFTEntry>
                  </c15:dlblFieldTable>
                  <c15:showDataLabelsRange val="0"/>
                </c:ext>
                <c:ext xmlns:c16="http://schemas.microsoft.com/office/drawing/2014/chart" uri="{C3380CC4-5D6E-409C-BE32-E72D297353CC}">
                  <c16:uniqueId val="{00000006-7AEE-4663-9A97-687A22599C5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{18184DF4-219B-4883-AE6F-656812E17909}</c15:txfldGUID>
                      <c15:f>Diagramm!$I$53</c15:f>
                      <c15:dlblFieldTableCache>
                        <c:ptCount val="1"/>
                      </c15:dlblFieldTableCache>
                    </c15:dlblFTEntry>
                  </c15:dlblFieldTable>
                  <c15:showDataLabelsRange val="0"/>
                </c:ext>
                <c:ext xmlns:c16="http://schemas.microsoft.com/office/drawing/2014/chart" uri="{C3380CC4-5D6E-409C-BE32-E72D297353CC}">
                  <c16:uniqueId val="{00000007-7AEE-4663-9A97-687A22599C5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{A6637DD1-0E1A-4E42-933B-CF8EEF67C535}</c15:txfldGUID>
                      <c15:f>Diagramm!$I$54</c15:f>
                      <c15:dlblFieldTableCache>
                        <c:ptCount val="1"/>
                      </c15:dlblFieldTableCache>
                    </c15:dlblFTEntry>
                  </c15:dlblFieldTable>
                  <c15:showDataLabelsRange val="0"/>
                </c:ext>
                <c:ext xmlns:c16="http://schemas.microsoft.com/office/drawing/2014/chart" uri="{C3380CC4-5D6E-409C-BE32-E72D297353CC}">
                  <c16:uniqueId val="{00000008-7AEE-4663-9A97-687A22599C5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{F6CADAF1-6DA8-498D-BC57-69949D901D93}</c15:txfldGUID>
                      <c15:f>Diagramm!$I$55</c15:f>
                      <c15:dlblFieldTableCache>
                        <c:ptCount val="1"/>
                      </c15:dlblFieldTableCache>
                    </c15:dlblFTEntry>
                  </c15:dlblFieldTable>
                  <c15:showDataLabelsRange val="0"/>
                </c:ext>
                <c:ext xmlns:c16="http://schemas.microsoft.com/office/drawing/2014/chart" uri="{C3380CC4-5D6E-409C-BE32-E72D297353CC}">
                  <c16:uniqueId val="{00000009-7AEE-4663-9A97-687A22599C5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{5D2199AE-B6A4-4AAB-AEBA-F2C4A971A35F}</c15:txfldGUID>
                      <c15:f>Diagramm!$I$56</c15:f>
                      <c15:dlblFieldTableCache>
                        <c:ptCount val="1"/>
                      </c15:dlblFieldTableCache>
                    </c15:dlblFTEntry>
                  </c15:dlblFieldTable>
                  <c15:showDataLabelsRange val="0"/>
                </c:ext>
                <c:ext xmlns:c16="http://schemas.microsoft.com/office/drawing/2014/chart" uri="{C3380CC4-5D6E-409C-BE32-E72D297353CC}">
                  <c16:uniqueId val="{0000000A-7AEE-4663-9A97-687A22599C5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{E2DCEF6D-0BFB-4A75-A420-8D603E8A8E48}</c15:txfldGUID>
                      <c15:f>Diagramm!$I$57</c15:f>
                      <c15:dlblFieldTableCache>
                        <c:ptCount val="1"/>
                      </c15:dlblFieldTableCache>
                    </c15:dlblFTEntry>
                  </c15:dlblFieldTable>
                  <c15:showDataLabelsRange val="0"/>
                </c:ext>
                <c:ext xmlns:c16="http://schemas.microsoft.com/office/drawing/2014/chart" uri="{C3380CC4-5D6E-409C-BE32-E72D297353CC}">
                  <c16:uniqueId val="{0000000B-7AEE-4663-9A97-687A22599C5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{6983AD0D-92AC-41BE-B127-F8B29410E4AD}</c15:txfldGUID>
                      <c15:f>Diagramm!$I$58</c15:f>
                      <c15:dlblFieldTableCache>
                        <c:ptCount val="1"/>
                      </c15:dlblFieldTableCache>
                    </c15:dlblFTEntry>
                  </c15:dlblFieldTable>
                  <c15:showDataLabelsRange val="0"/>
                </c:ext>
                <c:ext xmlns:c16="http://schemas.microsoft.com/office/drawing/2014/chart" uri="{C3380CC4-5D6E-409C-BE32-E72D297353CC}">
                  <c16:uniqueId val="{0000000C-7AEE-4663-9A97-687A22599C5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{47CC776B-E8CC-4A20-941E-551B5635D304}</c15:txfldGUID>
                      <c15:f>Diagramm!$I$59</c15:f>
                      <c15:dlblFieldTableCache>
                        <c:ptCount val="1"/>
                      </c15:dlblFieldTableCache>
                    </c15:dlblFTEntry>
                  </c15:dlblFieldTable>
                  <c15:showDataLabelsRange val="0"/>
                </c:ext>
                <c:ext xmlns:c16="http://schemas.microsoft.com/office/drawing/2014/chart" uri="{C3380CC4-5D6E-409C-BE32-E72D297353CC}">
                  <c16:uniqueId val="{0000000D-7AEE-4663-9A97-687A22599C5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{DA593A61-3445-44CD-98CC-470CEBC2B899}</c15:txfldGUID>
                      <c15:f>Diagramm!$I$60</c15:f>
                      <c15:dlblFieldTableCache>
                        <c:ptCount val="1"/>
                      </c15:dlblFieldTableCache>
                    </c15:dlblFTEntry>
                  </c15:dlblFieldTable>
                  <c15:showDataLabelsRange val="0"/>
                </c:ext>
                <c:ext xmlns:c16="http://schemas.microsoft.com/office/drawing/2014/chart" uri="{C3380CC4-5D6E-409C-BE32-E72D297353CC}">
                  <c16:uniqueId val="{0000000E-7AEE-4663-9A97-687A22599C5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{3280ACB3-709F-4069-A4D5-1CA79FFBF88A}</c15:txfldGUID>
                      <c15:f>Diagramm!$I$61</c15:f>
                      <c15:dlblFieldTableCache>
                        <c:ptCount val="1"/>
                      </c15:dlblFieldTableCache>
                    </c15:dlblFTEntry>
                  </c15:dlblFieldTable>
                  <c15:showDataLabelsRange val="0"/>
                </c:ext>
                <c:ext xmlns:c16="http://schemas.microsoft.com/office/drawing/2014/chart" uri="{C3380CC4-5D6E-409C-BE32-E72D297353CC}">
                  <c16:uniqueId val="{0000000F-7AEE-4663-9A97-687A22599C5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{4A20F0E3-46D4-47F3-8DB0-ADE2850DE7E2}</c15:txfldGUID>
                      <c15:f>Diagramm!$I$62</c15:f>
                      <c15:dlblFieldTableCache>
                        <c:ptCount val="1"/>
                      </c15:dlblFieldTableCache>
                    </c15:dlblFTEntry>
                  </c15:dlblFieldTable>
                  <c15:showDataLabelsRange val="0"/>
                </c:ext>
                <c:ext xmlns:c16="http://schemas.microsoft.com/office/drawing/2014/chart" uri="{C3380CC4-5D6E-409C-BE32-E72D297353CC}">
                  <c16:uniqueId val="{00000010-7AEE-4663-9A97-687A22599C5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{D332C38F-10E6-4AD4-ADC3-997302E2D127}</c15:txfldGUID>
                      <c15:f>Diagramm!$I$63</c15:f>
                      <c15:dlblFieldTableCache>
                        <c:ptCount val="1"/>
                      </c15:dlblFieldTableCache>
                    </c15:dlblFTEntry>
                  </c15:dlblFieldTable>
                  <c15:showDataLabelsRange val="0"/>
                </c:ext>
                <c:ext xmlns:c16="http://schemas.microsoft.com/office/drawing/2014/chart" uri="{C3380CC4-5D6E-409C-BE32-E72D297353CC}">
                  <c16:uniqueId val="{00000011-7AEE-4663-9A97-687A22599C5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{A5C9B41C-943E-4045-A3CC-6CE01C0CE6B7}</c15:txfldGUID>
                      <c15:f>Diagramm!$I$64</c15:f>
                      <c15:dlblFieldTableCache>
                        <c:ptCount val="1"/>
                      </c15:dlblFieldTableCache>
                    </c15:dlblFTEntry>
                  </c15:dlblFieldTable>
                  <c15:showDataLabelsRange val="0"/>
                </c:ext>
                <c:ext xmlns:c16="http://schemas.microsoft.com/office/drawing/2014/chart" uri="{C3380CC4-5D6E-409C-BE32-E72D297353CC}">
                  <c16:uniqueId val="{00000012-7AEE-4663-9A97-687A22599C5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{7214A782-D77F-453A-97D8-506CBC2D1C22}</c15:txfldGUID>
                      <c15:f>Diagramm!$I$65</c15:f>
                      <c15:dlblFieldTableCache>
                        <c:ptCount val="1"/>
                      </c15:dlblFieldTableCache>
                    </c15:dlblFTEntry>
                  </c15:dlblFieldTable>
                  <c15:showDataLabelsRange val="0"/>
                </c:ext>
                <c:ext xmlns:c16="http://schemas.microsoft.com/office/drawing/2014/chart" uri="{C3380CC4-5D6E-409C-BE32-E72D297353CC}">
                  <c16:uniqueId val="{00000013-7AEE-4663-9A97-687A22599C5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{D43B1E68-D569-42EA-B498-7547D297B005}</c15:txfldGUID>
                      <c15:f>Diagramm!$I$66</c15:f>
                      <c15:dlblFieldTableCache>
                        <c:ptCount val="1"/>
                      </c15:dlblFieldTableCache>
                    </c15:dlblFTEntry>
                  </c15:dlblFieldTable>
                  <c15:showDataLabelsRange val="0"/>
                </c:ext>
                <c:ext xmlns:c16="http://schemas.microsoft.com/office/drawing/2014/chart" uri="{C3380CC4-5D6E-409C-BE32-E72D297353CC}">
                  <c16:uniqueId val="{00000014-7AEE-4663-9A97-687A22599C5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{763D3C96-DF07-4F72-9B9F-8328A10C08A7}</c15:txfldGUID>
                      <c15:f>Diagramm!$I$67</c15:f>
                      <c15:dlblFieldTableCache>
                        <c:ptCount val="1"/>
                      </c15:dlblFieldTableCache>
                    </c15:dlblFTEntry>
                  </c15:dlblFieldTable>
                  <c15:showDataLabelsRange val="0"/>
                </c:ext>
                <c:ext xmlns:c16="http://schemas.microsoft.com/office/drawing/2014/chart" uri="{C3380CC4-5D6E-409C-BE32-E72D297353CC}">
                  <c16:uniqueId val="{00000015-7AEE-4663-9A97-687A22599C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AEE-4663-9A97-687A22599C5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{73247E5F-109C-4471-9E70-9D8562CEC0EC}</c15:txfldGUID>
                      <c15:f>Diagramm!$K$46</c15:f>
                      <c15:dlblFieldTableCache>
                        <c:ptCount val="1"/>
                      </c15:dlblFieldTableCache>
                    </c15:dlblFTEntry>
                  </c15:dlblFieldTable>
                  <c15:showDataLabelsRange val="0"/>
                </c:ext>
                <c:ext xmlns:c16="http://schemas.microsoft.com/office/drawing/2014/chart" uri="{C3380CC4-5D6E-409C-BE32-E72D297353CC}">
                  <c16:uniqueId val="{00000017-7AEE-4663-9A97-687A22599C5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{41A0506D-B6E3-40D5-BFB3-58CDABA409FC}</c15:txfldGUID>
                      <c15:f>Diagramm!$K$47</c15:f>
                      <c15:dlblFieldTableCache>
                        <c:ptCount val="1"/>
                      </c15:dlblFieldTableCache>
                    </c15:dlblFTEntry>
                  </c15:dlblFieldTable>
                  <c15:showDataLabelsRange val="0"/>
                </c:ext>
                <c:ext xmlns:c16="http://schemas.microsoft.com/office/drawing/2014/chart" uri="{C3380CC4-5D6E-409C-BE32-E72D297353CC}">
                  <c16:uniqueId val="{00000018-7AEE-4663-9A97-687A22599C5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{54435347-E1A8-484F-B1F3-60F230C388FA}</c15:txfldGUID>
                      <c15:f>Diagramm!$K$48</c15:f>
                      <c15:dlblFieldTableCache>
                        <c:ptCount val="1"/>
                      </c15:dlblFieldTableCache>
                    </c15:dlblFTEntry>
                  </c15:dlblFieldTable>
                  <c15:showDataLabelsRange val="0"/>
                </c:ext>
                <c:ext xmlns:c16="http://schemas.microsoft.com/office/drawing/2014/chart" uri="{C3380CC4-5D6E-409C-BE32-E72D297353CC}">
                  <c16:uniqueId val="{00000019-7AEE-4663-9A97-687A22599C5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{9801C63E-E412-44B3-BCB6-77F8B3D2EA4D}</c15:txfldGUID>
                      <c15:f>Diagramm!$K$49</c15:f>
                      <c15:dlblFieldTableCache>
                        <c:ptCount val="1"/>
                      </c15:dlblFieldTableCache>
                    </c15:dlblFTEntry>
                  </c15:dlblFieldTable>
                  <c15:showDataLabelsRange val="0"/>
                </c:ext>
                <c:ext xmlns:c16="http://schemas.microsoft.com/office/drawing/2014/chart" uri="{C3380CC4-5D6E-409C-BE32-E72D297353CC}">
                  <c16:uniqueId val="{0000001A-7AEE-4663-9A97-687A22599C5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{D53BC315-8523-4F1B-A8BD-AC722FAB5156}</c15:txfldGUID>
                      <c15:f>Diagramm!$K$50</c15:f>
                      <c15:dlblFieldTableCache>
                        <c:ptCount val="1"/>
                      </c15:dlblFieldTableCache>
                    </c15:dlblFTEntry>
                  </c15:dlblFieldTable>
                  <c15:showDataLabelsRange val="0"/>
                </c:ext>
                <c:ext xmlns:c16="http://schemas.microsoft.com/office/drawing/2014/chart" uri="{C3380CC4-5D6E-409C-BE32-E72D297353CC}">
                  <c16:uniqueId val="{0000001B-7AEE-4663-9A97-687A22599C5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{0A5D49BA-33B8-476B-99F4-D4008581CB40}</c15:txfldGUID>
                      <c15:f>Diagramm!$K$51</c15:f>
                      <c15:dlblFieldTableCache>
                        <c:ptCount val="1"/>
                      </c15:dlblFieldTableCache>
                    </c15:dlblFTEntry>
                  </c15:dlblFieldTable>
                  <c15:showDataLabelsRange val="0"/>
                </c:ext>
                <c:ext xmlns:c16="http://schemas.microsoft.com/office/drawing/2014/chart" uri="{C3380CC4-5D6E-409C-BE32-E72D297353CC}">
                  <c16:uniqueId val="{0000001C-7AEE-4663-9A97-687A22599C5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{C3445ECB-D2F0-43CC-9FAF-9F91DF92AE13}</c15:txfldGUID>
                      <c15:f>Diagramm!$K$52</c15:f>
                      <c15:dlblFieldTableCache>
                        <c:ptCount val="1"/>
                      </c15:dlblFieldTableCache>
                    </c15:dlblFTEntry>
                  </c15:dlblFieldTable>
                  <c15:showDataLabelsRange val="0"/>
                </c:ext>
                <c:ext xmlns:c16="http://schemas.microsoft.com/office/drawing/2014/chart" uri="{C3380CC4-5D6E-409C-BE32-E72D297353CC}">
                  <c16:uniqueId val="{0000001D-7AEE-4663-9A97-687A22599C5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{F98DE153-FD15-4924-B160-6AA94FF75C98}</c15:txfldGUID>
                      <c15:f>Diagramm!$K$53</c15:f>
                      <c15:dlblFieldTableCache>
                        <c:ptCount val="1"/>
                      </c15:dlblFieldTableCache>
                    </c15:dlblFTEntry>
                  </c15:dlblFieldTable>
                  <c15:showDataLabelsRange val="0"/>
                </c:ext>
                <c:ext xmlns:c16="http://schemas.microsoft.com/office/drawing/2014/chart" uri="{C3380CC4-5D6E-409C-BE32-E72D297353CC}">
                  <c16:uniqueId val="{0000001E-7AEE-4663-9A97-687A22599C5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{0F5CB19F-2871-4E0A-9A8B-DF56B62522AF}</c15:txfldGUID>
                      <c15:f>Diagramm!$K$54</c15:f>
                      <c15:dlblFieldTableCache>
                        <c:ptCount val="1"/>
                      </c15:dlblFieldTableCache>
                    </c15:dlblFTEntry>
                  </c15:dlblFieldTable>
                  <c15:showDataLabelsRange val="0"/>
                </c:ext>
                <c:ext xmlns:c16="http://schemas.microsoft.com/office/drawing/2014/chart" uri="{C3380CC4-5D6E-409C-BE32-E72D297353CC}">
                  <c16:uniqueId val="{0000001F-7AEE-4663-9A97-687A22599C5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{CDF598A8-562B-48EB-86BE-B66193508058}</c15:txfldGUID>
                      <c15:f>Diagramm!$K$55</c15:f>
                      <c15:dlblFieldTableCache>
                        <c:ptCount val="1"/>
                      </c15:dlblFieldTableCache>
                    </c15:dlblFTEntry>
                  </c15:dlblFieldTable>
                  <c15:showDataLabelsRange val="0"/>
                </c:ext>
                <c:ext xmlns:c16="http://schemas.microsoft.com/office/drawing/2014/chart" uri="{C3380CC4-5D6E-409C-BE32-E72D297353CC}">
                  <c16:uniqueId val="{00000020-7AEE-4663-9A97-687A22599C5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{3375F456-ABA5-4118-BEDB-4C85B8293EA2}</c15:txfldGUID>
                      <c15:f>Diagramm!$K$56</c15:f>
                      <c15:dlblFieldTableCache>
                        <c:ptCount val="1"/>
                      </c15:dlblFieldTableCache>
                    </c15:dlblFTEntry>
                  </c15:dlblFieldTable>
                  <c15:showDataLabelsRange val="0"/>
                </c:ext>
                <c:ext xmlns:c16="http://schemas.microsoft.com/office/drawing/2014/chart" uri="{C3380CC4-5D6E-409C-BE32-E72D297353CC}">
                  <c16:uniqueId val="{00000021-7AEE-4663-9A97-687A22599C5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{838257C2-DE3A-48DF-A7A7-0E5BBC14C186}</c15:txfldGUID>
                      <c15:f>Diagramm!$K$57</c15:f>
                      <c15:dlblFieldTableCache>
                        <c:ptCount val="1"/>
                      </c15:dlblFieldTableCache>
                    </c15:dlblFTEntry>
                  </c15:dlblFieldTable>
                  <c15:showDataLabelsRange val="0"/>
                </c:ext>
                <c:ext xmlns:c16="http://schemas.microsoft.com/office/drawing/2014/chart" uri="{C3380CC4-5D6E-409C-BE32-E72D297353CC}">
                  <c16:uniqueId val="{00000022-7AEE-4663-9A97-687A22599C5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{F8EECD86-12F2-401F-A618-111DED11993F}</c15:txfldGUID>
                      <c15:f>Diagramm!$K$58</c15:f>
                      <c15:dlblFieldTableCache>
                        <c:ptCount val="1"/>
                      </c15:dlblFieldTableCache>
                    </c15:dlblFTEntry>
                  </c15:dlblFieldTable>
                  <c15:showDataLabelsRange val="0"/>
                </c:ext>
                <c:ext xmlns:c16="http://schemas.microsoft.com/office/drawing/2014/chart" uri="{C3380CC4-5D6E-409C-BE32-E72D297353CC}">
                  <c16:uniqueId val="{00000023-7AEE-4663-9A97-687A22599C5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{D40C9812-A404-4A90-BA63-57E96304F06B}</c15:txfldGUID>
                      <c15:f>Diagramm!$K$59</c15:f>
                      <c15:dlblFieldTableCache>
                        <c:ptCount val="1"/>
                      </c15:dlblFieldTableCache>
                    </c15:dlblFTEntry>
                  </c15:dlblFieldTable>
                  <c15:showDataLabelsRange val="0"/>
                </c:ext>
                <c:ext xmlns:c16="http://schemas.microsoft.com/office/drawing/2014/chart" uri="{C3380CC4-5D6E-409C-BE32-E72D297353CC}">
                  <c16:uniqueId val="{00000024-7AEE-4663-9A97-687A22599C5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{201AD972-753F-44E5-A154-ADA4F3FFAA23}</c15:txfldGUID>
                      <c15:f>Diagramm!$K$60</c15:f>
                      <c15:dlblFieldTableCache>
                        <c:ptCount val="1"/>
                      </c15:dlblFieldTableCache>
                    </c15:dlblFTEntry>
                  </c15:dlblFieldTable>
                  <c15:showDataLabelsRange val="0"/>
                </c:ext>
                <c:ext xmlns:c16="http://schemas.microsoft.com/office/drawing/2014/chart" uri="{C3380CC4-5D6E-409C-BE32-E72D297353CC}">
                  <c16:uniqueId val="{00000025-7AEE-4663-9A97-687A22599C5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{D4E50AA9-FDAE-4CD9-8F5B-3B571CEE6BBB}</c15:txfldGUID>
                      <c15:f>Diagramm!$K$61</c15:f>
                      <c15:dlblFieldTableCache>
                        <c:ptCount val="1"/>
                      </c15:dlblFieldTableCache>
                    </c15:dlblFTEntry>
                  </c15:dlblFieldTable>
                  <c15:showDataLabelsRange val="0"/>
                </c:ext>
                <c:ext xmlns:c16="http://schemas.microsoft.com/office/drawing/2014/chart" uri="{C3380CC4-5D6E-409C-BE32-E72D297353CC}">
                  <c16:uniqueId val="{00000026-7AEE-4663-9A97-687A22599C5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{AADCDA8E-49E7-4962-9372-F71DB20930AE}</c15:txfldGUID>
                      <c15:f>Diagramm!$K$62</c15:f>
                      <c15:dlblFieldTableCache>
                        <c:ptCount val="1"/>
                      </c15:dlblFieldTableCache>
                    </c15:dlblFTEntry>
                  </c15:dlblFieldTable>
                  <c15:showDataLabelsRange val="0"/>
                </c:ext>
                <c:ext xmlns:c16="http://schemas.microsoft.com/office/drawing/2014/chart" uri="{C3380CC4-5D6E-409C-BE32-E72D297353CC}">
                  <c16:uniqueId val="{00000027-7AEE-4663-9A97-687A22599C5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{B58A30F5-C253-4BB6-B062-704EFEF3AF62}</c15:txfldGUID>
                      <c15:f>Diagramm!$K$63</c15:f>
                      <c15:dlblFieldTableCache>
                        <c:ptCount val="1"/>
                      </c15:dlblFieldTableCache>
                    </c15:dlblFTEntry>
                  </c15:dlblFieldTable>
                  <c15:showDataLabelsRange val="0"/>
                </c:ext>
                <c:ext xmlns:c16="http://schemas.microsoft.com/office/drawing/2014/chart" uri="{C3380CC4-5D6E-409C-BE32-E72D297353CC}">
                  <c16:uniqueId val="{00000028-7AEE-4663-9A97-687A22599C5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{11E7FBAC-36C8-4B7D-9CB1-DCA7F4F0328D}</c15:txfldGUID>
                      <c15:f>Diagramm!$K$64</c15:f>
                      <c15:dlblFieldTableCache>
                        <c:ptCount val="1"/>
                      </c15:dlblFieldTableCache>
                    </c15:dlblFTEntry>
                  </c15:dlblFieldTable>
                  <c15:showDataLabelsRange val="0"/>
                </c:ext>
                <c:ext xmlns:c16="http://schemas.microsoft.com/office/drawing/2014/chart" uri="{C3380CC4-5D6E-409C-BE32-E72D297353CC}">
                  <c16:uniqueId val="{00000029-7AEE-4663-9A97-687A22599C5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{14656DBA-6B88-4C9A-B00B-B0CB6A472B93}</c15:txfldGUID>
                      <c15:f>Diagramm!$K$65</c15:f>
                      <c15:dlblFieldTableCache>
                        <c:ptCount val="1"/>
                      </c15:dlblFieldTableCache>
                    </c15:dlblFTEntry>
                  </c15:dlblFieldTable>
                  <c15:showDataLabelsRange val="0"/>
                </c:ext>
                <c:ext xmlns:c16="http://schemas.microsoft.com/office/drawing/2014/chart" uri="{C3380CC4-5D6E-409C-BE32-E72D297353CC}">
                  <c16:uniqueId val="{0000002A-7AEE-4663-9A97-687A22599C5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{E93C10B4-AA7B-4C1E-86E9-3DB38C9BCE2F}</c15:txfldGUID>
                      <c15:f>Diagramm!$K$66</c15:f>
                      <c15:dlblFieldTableCache>
                        <c:ptCount val="1"/>
                      </c15:dlblFieldTableCache>
                    </c15:dlblFTEntry>
                  </c15:dlblFieldTable>
                  <c15:showDataLabelsRange val="0"/>
                </c:ext>
                <c:ext xmlns:c16="http://schemas.microsoft.com/office/drawing/2014/chart" uri="{C3380CC4-5D6E-409C-BE32-E72D297353CC}">
                  <c16:uniqueId val="{0000002B-7AEE-4663-9A97-687A22599C5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{B5EE5E39-0CB1-47A0-A9ED-D5FDCA37BEE5}</c15:txfldGUID>
                      <c15:f>Diagramm!$K$67</c15:f>
                      <c15:dlblFieldTableCache>
                        <c:ptCount val="1"/>
                      </c15:dlblFieldTableCache>
                    </c15:dlblFTEntry>
                  </c15:dlblFieldTable>
                  <c15:showDataLabelsRange val="0"/>
                </c:ext>
                <c:ext xmlns:c16="http://schemas.microsoft.com/office/drawing/2014/chart" uri="{C3380CC4-5D6E-409C-BE32-E72D297353CC}">
                  <c16:uniqueId val="{0000002C-7AEE-4663-9A97-687A22599C5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AEE-4663-9A97-687A22599C5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{9EA0122F-0EB3-4277-BA84-8C03240ED007}</c15:txfldGUID>
                      <c15:f>Diagramm!$J$46</c15:f>
                      <c15:dlblFieldTableCache>
                        <c:ptCount val="1"/>
                      </c15:dlblFieldTableCache>
                    </c15:dlblFTEntry>
                  </c15:dlblFieldTable>
                  <c15:showDataLabelsRange val="0"/>
                </c:ext>
                <c:ext xmlns:c16="http://schemas.microsoft.com/office/drawing/2014/chart" uri="{C3380CC4-5D6E-409C-BE32-E72D297353CC}">
                  <c16:uniqueId val="{0000002E-7AEE-4663-9A97-687A22599C5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{10EAA17C-C0D9-4A42-A6B0-6BF513278849}</c15:txfldGUID>
                      <c15:f>Diagramm!$J$47</c15:f>
                      <c15:dlblFieldTableCache>
                        <c:ptCount val="1"/>
                      </c15:dlblFieldTableCache>
                    </c15:dlblFTEntry>
                  </c15:dlblFieldTable>
                  <c15:showDataLabelsRange val="0"/>
                </c:ext>
                <c:ext xmlns:c16="http://schemas.microsoft.com/office/drawing/2014/chart" uri="{C3380CC4-5D6E-409C-BE32-E72D297353CC}">
                  <c16:uniqueId val="{0000002F-7AEE-4663-9A97-687A22599C5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{48B733FC-9BFB-437E-AE84-0D541DF344FA}</c15:txfldGUID>
                      <c15:f>Diagramm!$J$48</c15:f>
                      <c15:dlblFieldTableCache>
                        <c:ptCount val="1"/>
                      </c15:dlblFieldTableCache>
                    </c15:dlblFTEntry>
                  </c15:dlblFieldTable>
                  <c15:showDataLabelsRange val="0"/>
                </c:ext>
                <c:ext xmlns:c16="http://schemas.microsoft.com/office/drawing/2014/chart" uri="{C3380CC4-5D6E-409C-BE32-E72D297353CC}">
                  <c16:uniqueId val="{00000030-7AEE-4663-9A97-687A22599C5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{B7EA6F44-7BE4-4F14-8D09-F3B3AC86DFE8}</c15:txfldGUID>
                      <c15:f>Diagramm!$J$49</c15:f>
                      <c15:dlblFieldTableCache>
                        <c:ptCount val="1"/>
                      </c15:dlblFieldTableCache>
                    </c15:dlblFTEntry>
                  </c15:dlblFieldTable>
                  <c15:showDataLabelsRange val="0"/>
                </c:ext>
                <c:ext xmlns:c16="http://schemas.microsoft.com/office/drawing/2014/chart" uri="{C3380CC4-5D6E-409C-BE32-E72D297353CC}">
                  <c16:uniqueId val="{00000031-7AEE-4663-9A97-687A22599C5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{7DA3DC89-EE54-4035-9BA1-CC2E292B8AE4}</c15:txfldGUID>
                      <c15:f>Diagramm!$J$50</c15:f>
                      <c15:dlblFieldTableCache>
                        <c:ptCount val="1"/>
                      </c15:dlblFieldTableCache>
                    </c15:dlblFTEntry>
                  </c15:dlblFieldTable>
                  <c15:showDataLabelsRange val="0"/>
                </c:ext>
                <c:ext xmlns:c16="http://schemas.microsoft.com/office/drawing/2014/chart" uri="{C3380CC4-5D6E-409C-BE32-E72D297353CC}">
                  <c16:uniqueId val="{00000032-7AEE-4663-9A97-687A22599C5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{E5D6C9D4-D17F-41EC-A228-833C51C52438}</c15:txfldGUID>
                      <c15:f>Diagramm!$J$51</c15:f>
                      <c15:dlblFieldTableCache>
                        <c:ptCount val="1"/>
                      </c15:dlblFieldTableCache>
                    </c15:dlblFTEntry>
                  </c15:dlblFieldTable>
                  <c15:showDataLabelsRange val="0"/>
                </c:ext>
                <c:ext xmlns:c16="http://schemas.microsoft.com/office/drawing/2014/chart" uri="{C3380CC4-5D6E-409C-BE32-E72D297353CC}">
                  <c16:uniqueId val="{00000033-7AEE-4663-9A97-687A22599C5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{5120C76C-44C6-4D99-AD37-5486E8390360}</c15:txfldGUID>
                      <c15:f>Diagramm!$J$52</c15:f>
                      <c15:dlblFieldTableCache>
                        <c:ptCount val="1"/>
                      </c15:dlblFieldTableCache>
                    </c15:dlblFTEntry>
                  </c15:dlblFieldTable>
                  <c15:showDataLabelsRange val="0"/>
                </c:ext>
                <c:ext xmlns:c16="http://schemas.microsoft.com/office/drawing/2014/chart" uri="{C3380CC4-5D6E-409C-BE32-E72D297353CC}">
                  <c16:uniqueId val="{00000034-7AEE-4663-9A97-687A22599C5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{BE5A9185-1D2E-4D5C-88C9-3E908B24065B}</c15:txfldGUID>
                      <c15:f>Diagramm!$J$53</c15:f>
                      <c15:dlblFieldTableCache>
                        <c:ptCount val="1"/>
                      </c15:dlblFieldTableCache>
                    </c15:dlblFTEntry>
                  </c15:dlblFieldTable>
                  <c15:showDataLabelsRange val="0"/>
                </c:ext>
                <c:ext xmlns:c16="http://schemas.microsoft.com/office/drawing/2014/chart" uri="{C3380CC4-5D6E-409C-BE32-E72D297353CC}">
                  <c16:uniqueId val="{00000035-7AEE-4663-9A97-687A22599C5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{AE6E660D-75CD-4CAF-823F-5DC639386924}</c15:txfldGUID>
                      <c15:f>Diagramm!$J$54</c15:f>
                      <c15:dlblFieldTableCache>
                        <c:ptCount val="1"/>
                      </c15:dlblFieldTableCache>
                    </c15:dlblFTEntry>
                  </c15:dlblFieldTable>
                  <c15:showDataLabelsRange val="0"/>
                </c:ext>
                <c:ext xmlns:c16="http://schemas.microsoft.com/office/drawing/2014/chart" uri="{C3380CC4-5D6E-409C-BE32-E72D297353CC}">
                  <c16:uniqueId val="{00000036-7AEE-4663-9A97-687A22599C5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{942D4E61-23BE-4E8B-8A53-09B0EA80B20B}</c15:txfldGUID>
                      <c15:f>Diagramm!$J$55</c15:f>
                      <c15:dlblFieldTableCache>
                        <c:ptCount val="1"/>
                      </c15:dlblFieldTableCache>
                    </c15:dlblFTEntry>
                  </c15:dlblFieldTable>
                  <c15:showDataLabelsRange val="0"/>
                </c:ext>
                <c:ext xmlns:c16="http://schemas.microsoft.com/office/drawing/2014/chart" uri="{C3380CC4-5D6E-409C-BE32-E72D297353CC}">
                  <c16:uniqueId val="{00000037-7AEE-4663-9A97-687A22599C5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{71CB8734-F9CF-46E9-9B40-40231C050378}</c15:txfldGUID>
                      <c15:f>Diagramm!$J$56</c15:f>
                      <c15:dlblFieldTableCache>
                        <c:ptCount val="1"/>
                      </c15:dlblFieldTableCache>
                    </c15:dlblFTEntry>
                  </c15:dlblFieldTable>
                  <c15:showDataLabelsRange val="0"/>
                </c:ext>
                <c:ext xmlns:c16="http://schemas.microsoft.com/office/drawing/2014/chart" uri="{C3380CC4-5D6E-409C-BE32-E72D297353CC}">
                  <c16:uniqueId val="{00000038-7AEE-4663-9A97-687A22599C5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{2999FBD9-0A7F-49B4-B3C1-6A09ABFF989C}</c15:txfldGUID>
                      <c15:f>Diagramm!$J$57</c15:f>
                      <c15:dlblFieldTableCache>
                        <c:ptCount val="1"/>
                      </c15:dlblFieldTableCache>
                    </c15:dlblFTEntry>
                  </c15:dlblFieldTable>
                  <c15:showDataLabelsRange val="0"/>
                </c:ext>
                <c:ext xmlns:c16="http://schemas.microsoft.com/office/drawing/2014/chart" uri="{C3380CC4-5D6E-409C-BE32-E72D297353CC}">
                  <c16:uniqueId val="{00000039-7AEE-4663-9A97-687A22599C5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{3FD481C2-D08B-4858-97BC-8F46B910F2BE}</c15:txfldGUID>
                      <c15:f>Diagramm!$J$58</c15:f>
                      <c15:dlblFieldTableCache>
                        <c:ptCount val="1"/>
                      </c15:dlblFieldTableCache>
                    </c15:dlblFTEntry>
                  </c15:dlblFieldTable>
                  <c15:showDataLabelsRange val="0"/>
                </c:ext>
                <c:ext xmlns:c16="http://schemas.microsoft.com/office/drawing/2014/chart" uri="{C3380CC4-5D6E-409C-BE32-E72D297353CC}">
                  <c16:uniqueId val="{0000003A-7AEE-4663-9A97-687A22599C5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{A7C7DE67-C734-4516-9F6A-4218ABA4EB6E}</c15:txfldGUID>
                      <c15:f>Diagramm!$J$59</c15:f>
                      <c15:dlblFieldTableCache>
                        <c:ptCount val="1"/>
                      </c15:dlblFieldTableCache>
                    </c15:dlblFTEntry>
                  </c15:dlblFieldTable>
                  <c15:showDataLabelsRange val="0"/>
                </c:ext>
                <c:ext xmlns:c16="http://schemas.microsoft.com/office/drawing/2014/chart" uri="{C3380CC4-5D6E-409C-BE32-E72D297353CC}">
                  <c16:uniqueId val="{0000003B-7AEE-4663-9A97-687A22599C5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{3D2CFA97-E28B-47E1-A062-144940740BC7}</c15:txfldGUID>
                      <c15:f>Diagramm!$J$60</c15:f>
                      <c15:dlblFieldTableCache>
                        <c:ptCount val="1"/>
                      </c15:dlblFieldTableCache>
                    </c15:dlblFTEntry>
                  </c15:dlblFieldTable>
                  <c15:showDataLabelsRange val="0"/>
                </c:ext>
                <c:ext xmlns:c16="http://schemas.microsoft.com/office/drawing/2014/chart" uri="{C3380CC4-5D6E-409C-BE32-E72D297353CC}">
                  <c16:uniqueId val="{0000003C-7AEE-4663-9A97-687A22599C5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{5E504507-FA0E-4FF0-955E-1D2A44CB80FD}</c15:txfldGUID>
                      <c15:f>Diagramm!$J$61</c15:f>
                      <c15:dlblFieldTableCache>
                        <c:ptCount val="1"/>
                      </c15:dlblFieldTableCache>
                    </c15:dlblFTEntry>
                  </c15:dlblFieldTable>
                  <c15:showDataLabelsRange val="0"/>
                </c:ext>
                <c:ext xmlns:c16="http://schemas.microsoft.com/office/drawing/2014/chart" uri="{C3380CC4-5D6E-409C-BE32-E72D297353CC}">
                  <c16:uniqueId val="{0000003D-7AEE-4663-9A97-687A22599C5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{9EFCD13C-2DB3-4770-8697-8CDA93D73304}</c15:txfldGUID>
                      <c15:f>Diagramm!$J$62</c15:f>
                      <c15:dlblFieldTableCache>
                        <c:ptCount val="1"/>
                      </c15:dlblFieldTableCache>
                    </c15:dlblFTEntry>
                  </c15:dlblFieldTable>
                  <c15:showDataLabelsRange val="0"/>
                </c:ext>
                <c:ext xmlns:c16="http://schemas.microsoft.com/office/drawing/2014/chart" uri="{C3380CC4-5D6E-409C-BE32-E72D297353CC}">
                  <c16:uniqueId val="{0000003E-7AEE-4663-9A97-687A22599C5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{069819CB-587C-44BA-97A3-D79DF446CF78}</c15:txfldGUID>
                      <c15:f>Diagramm!$J$63</c15:f>
                      <c15:dlblFieldTableCache>
                        <c:ptCount val="1"/>
                      </c15:dlblFieldTableCache>
                    </c15:dlblFTEntry>
                  </c15:dlblFieldTable>
                  <c15:showDataLabelsRange val="0"/>
                </c:ext>
                <c:ext xmlns:c16="http://schemas.microsoft.com/office/drawing/2014/chart" uri="{C3380CC4-5D6E-409C-BE32-E72D297353CC}">
                  <c16:uniqueId val="{0000003F-7AEE-4663-9A97-687A22599C5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{222FCAEE-83EC-469C-B0ED-9A464FDD3EDC}</c15:txfldGUID>
                      <c15:f>Diagramm!$J$64</c15:f>
                      <c15:dlblFieldTableCache>
                        <c:ptCount val="1"/>
                      </c15:dlblFieldTableCache>
                    </c15:dlblFTEntry>
                  </c15:dlblFieldTable>
                  <c15:showDataLabelsRange val="0"/>
                </c:ext>
                <c:ext xmlns:c16="http://schemas.microsoft.com/office/drawing/2014/chart" uri="{C3380CC4-5D6E-409C-BE32-E72D297353CC}">
                  <c16:uniqueId val="{00000040-7AEE-4663-9A97-687A22599C5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{E59F1483-8845-4922-AAEF-CBFE47138E97}</c15:txfldGUID>
                      <c15:f>Diagramm!$J$65</c15:f>
                      <c15:dlblFieldTableCache>
                        <c:ptCount val="1"/>
                      </c15:dlblFieldTableCache>
                    </c15:dlblFTEntry>
                  </c15:dlblFieldTable>
                  <c15:showDataLabelsRange val="0"/>
                </c:ext>
                <c:ext xmlns:c16="http://schemas.microsoft.com/office/drawing/2014/chart" uri="{C3380CC4-5D6E-409C-BE32-E72D297353CC}">
                  <c16:uniqueId val="{00000041-7AEE-4663-9A97-687A22599C5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{C2416373-CC0F-4CAC-A2BF-26969EC5C4AD}</c15:txfldGUID>
                      <c15:f>Diagramm!$J$66</c15:f>
                      <c15:dlblFieldTableCache>
                        <c:ptCount val="1"/>
                      </c15:dlblFieldTableCache>
                    </c15:dlblFTEntry>
                  </c15:dlblFieldTable>
                  <c15:showDataLabelsRange val="0"/>
                </c:ext>
                <c:ext xmlns:c16="http://schemas.microsoft.com/office/drawing/2014/chart" uri="{C3380CC4-5D6E-409C-BE32-E72D297353CC}">
                  <c16:uniqueId val="{00000042-7AEE-4663-9A97-687A22599C5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{9B3EF2EA-8FF6-43D1-8173-E750119CDCBC}</c15:txfldGUID>
                      <c15:f>Diagramm!$J$67</c15:f>
                      <c15:dlblFieldTableCache>
                        <c:ptCount val="1"/>
                      </c15:dlblFieldTableCache>
                    </c15:dlblFTEntry>
                  </c15:dlblFieldTable>
                  <c15:showDataLabelsRange val="0"/>
                </c:ext>
                <c:ext xmlns:c16="http://schemas.microsoft.com/office/drawing/2014/chart" uri="{C3380CC4-5D6E-409C-BE32-E72D297353CC}">
                  <c16:uniqueId val="{00000043-7AEE-4663-9A97-687A22599C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AEE-4663-9A97-687A22599C5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BC9-4640-A504-4ACD0E4BEC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C9-4640-A504-4ACD0E4BEC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C9-4640-A504-4ACD0E4BEC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C9-4640-A504-4ACD0E4BEC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C9-4640-A504-4ACD0E4BEC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C9-4640-A504-4ACD0E4BEC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C9-4640-A504-4ACD0E4BEC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BC9-4640-A504-4ACD0E4BEC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BC9-4640-A504-4ACD0E4BEC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BC9-4640-A504-4ACD0E4BEC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BC9-4640-A504-4ACD0E4BEC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BC9-4640-A504-4ACD0E4BEC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BC9-4640-A504-4ACD0E4BEC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BC9-4640-A504-4ACD0E4BEC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BC9-4640-A504-4ACD0E4BEC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BC9-4640-A504-4ACD0E4BEC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BC9-4640-A504-4ACD0E4BEC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BC9-4640-A504-4ACD0E4BEC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BC9-4640-A504-4ACD0E4BEC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BC9-4640-A504-4ACD0E4BEC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BC9-4640-A504-4ACD0E4BEC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BC9-4640-A504-4ACD0E4BEC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BC9-4640-A504-4ACD0E4BEC9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BC9-4640-A504-4ACD0E4BEC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BC9-4640-A504-4ACD0E4BEC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BC9-4640-A504-4ACD0E4BEC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BC9-4640-A504-4ACD0E4BEC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BC9-4640-A504-4ACD0E4BEC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BC9-4640-A504-4ACD0E4BEC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BC9-4640-A504-4ACD0E4BEC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BC9-4640-A504-4ACD0E4BEC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BC9-4640-A504-4ACD0E4BEC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BC9-4640-A504-4ACD0E4BEC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BC9-4640-A504-4ACD0E4BEC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BC9-4640-A504-4ACD0E4BEC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BC9-4640-A504-4ACD0E4BEC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BC9-4640-A504-4ACD0E4BEC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BC9-4640-A504-4ACD0E4BEC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BC9-4640-A504-4ACD0E4BEC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BC9-4640-A504-4ACD0E4BEC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BC9-4640-A504-4ACD0E4BEC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BC9-4640-A504-4ACD0E4BEC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BC9-4640-A504-4ACD0E4BEC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BC9-4640-A504-4ACD0E4BEC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BC9-4640-A504-4ACD0E4BEC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BC9-4640-A504-4ACD0E4BEC9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BC9-4640-A504-4ACD0E4BEC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BC9-4640-A504-4ACD0E4BEC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BC9-4640-A504-4ACD0E4BEC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BC9-4640-A504-4ACD0E4BEC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BC9-4640-A504-4ACD0E4BEC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BC9-4640-A504-4ACD0E4BEC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BC9-4640-A504-4ACD0E4BEC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BC9-4640-A504-4ACD0E4BEC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BC9-4640-A504-4ACD0E4BEC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BC9-4640-A504-4ACD0E4BEC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BC9-4640-A504-4ACD0E4BEC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BC9-4640-A504-4ACD0E4BEC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BC9-4640-A504-4ACD0E4BEC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BC9-4640-A504-4ACD0E4BEC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BC9-4640-A504-4ACD0E4BEC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BC9-4640-A504-4ACD0E4BEC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BC9-4640-A504-4ACD0E4BEC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BC9-4640-A504-4ACD0E4BEC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BC9-4640-A504-4ACD0E4BEC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BC9-4640-A504-4ACD0E4BEC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BC9-4640-A504-4ACD0E4BEC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BC9-4640-A504-4ACD0E4BEC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BC9-4640-A504-4ACD0E4BEC9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101.11333319588478</c:v>
                </c:pt>
                <c:pt idx="2">
                  <c:v>102.54623425355132</c:v>
                </c:pt>
                <c:pt idx="3">
                  <c:v>101.0391109828258</c:v>
                </c:pt>
                <c:pt idx="4">
                  <c:v>101.87754709330694</c:v>
                </c:pt>
                <c:pt idx="5">
                  <c:v>103.19842758867148</c:v>
                </c:pt>
                <c:pt idx="6">
                  <c:v>105.23060429251798</c:v>
                </c:pt>
                <c:pt idx="7">
                  <c:v>104.31794596897785</c:v>
                </c:pt>
                <c:pt idx="8">
                  <c:v>104.81138623727742</c:v>
                </c:pt>
                <c:pt idx="9">
                  <c:v>105.89585523919483</c:v>
                </c:pt>
                <c:pt idx="10">
                  <c:v>107.72598258526965</c:v>
                </c:pt>
                <c:pt idx="11">
                  <c:v>106.77071521349195</c:v>
                </c:pt>
                <c:pt idx="12">
                  <c:v>107.39954229635281</c:v>
                </c:pt>
                <c:pt idx="13">
                  <c:v>108.49157096811881</c:v>
                </c:pt>
                <c:pt idx="14">
                  <c:v>110.53062009910039</c:v>
                </c:pt>
                <c:pt idx="15">
                  <c:v>109.52312228109602</c:v>
                </c:pt>
                <c:pt idx="16">
                  <c:v>109.88255022026129</c:v>
                </c:pt>
                <c:pt idx="17">
                  <c:v>111.11889986186421</c:v>
                </c:pt>
                <c:pt idx="18">
                  <c:v>112.81432763609122</c:v>
                </c:pt>
                <c:pt idx="19">
                  <c:v>111.91403968139429</c:v>
                </c:pt>
                <c:pt idx="20">
                  <c:v>111.97589152561009</c:v>
                </c:pt>
                <c:pt idx="21">
                  <c:v>112.68306427781098</c:v>
                </c:pt>
                <c:pt idx="22">
                  <c:v>114.36818341133539</c:v>
                </c:pt>
                <c:pt idx="23">
                  <c:v>112.92497371296622</c:v>
                </c:pt>
                <c:pt idx="24">
                  <c:v>112.61708897731413</c:v>
                </c:pt>
              </c:numCache>
            </c:numRef>
          </c:val>
          <c:smooth val="0"/>
          <c:extLst>
            <c:ext xmlns:c16="http://schemas.microsoft.com/office/drawing/2014/chart" uri="{C3380CC4-5D6E-409C-BE32-E72D297353CC}">
              <c16:uniqueId val="{00000000-389C-4F00-9DC4-1DE0F8CA50F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105.39774791136942</c:v>
                </c:pt>
                <c:pt idx="2">
                  <c:v>108.0857246640029</c:v>
                </c:pt>
                <c:pt idx="3">
                  <c:v>106.94515074464222</c:v>
                </c:pt>
                <c:pt idx="4">
                  <c:v>104.99818379949146</c:v>
                </c:pt>
                <c:pt idx="5">
                  <c:v>109.22629858336362</c:v>
                </c:pt>
                <c:pt idx="6">
                  <c:v>111.96512895023612</c:v>
                </c:pt>
                <c:pt idx="7">
                  <c:v>110.75190701053397</c:v>
                </c:pt>
                <c:pt idx="8">
                  <c:v>109.94551398474393</c:v>
                </c:pt>
                <c:pt idx="9">
                  <c:v>115.15437704322558</c:v>
                </c:pt>
                <c:pt idx="10">
                  <c:v>118.53977479113694</c:v>
                </c:pt>
                <c:pt idx="11">
                  <c:v>117.60988013076643</c:v>
                </c:pt>
                <c:pt idx="12">
                  <c:v>115.87359244460589</c:v>
                </c:pt>
                <c:pt idx="13">
                  <c:v>121.22048674173629</c:v>
                </c:pt>
                <c:pt idx="14">
                  <c:v>123.65419542317473</c:v>
                </c:pt>
                <c:pt idx="15">
                  <c:v>123.33454413367235</c:v>
                </c:pt>
                <c:pt idx="16">
                  <c:v>121.96876135125319</c:v>
                </c:pt>
                <c:pt idx="17">
                  <c:v>126.96694515074465</c:v>
                </c:pt>
                <c:pt idx="18">
                  <c:v>128.95023610606611</c:v>
                </c:pt>
                <c:pt idx="19">
                  <c:v>127.14856520159825</c:v>
                </c:pt>
                <c:pt idx="20">
                  <c:v>126.79985470395931</c:v>
                </c:pt>
                <c:pt idx="21">
                  <c:v>131.23864874682164</c:v>
                </c:pt>
                <c:pt idx="22">
                  <c:v>133.91209589538684</c:v>
                </c:pt>
                <c:pt idx="23">
                  <c:v>132.48092989466036</c:v>
                </c:pt>
                <c:pt idx="24">
                  <c:v>127.75154377043225</c:v>
                </c:pt>
              </c:numCache>
            </c:numRef>
          </c:val>
          <c:smooth val="0"/>
          <c:extLst>
            <c:ext xmlns:c16="http://schemas.microsoft.com/office/drawing/2014/chart" uri="{C3380CC4-5D6E-409C-BE32-E72D297353CC}">
              <c16:uniqueId val="{00000001-389C-4F00-9DC4-1DE0F8CA50F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102.46819661045603</c:v>
                </c:pt>
                <c:pt idx="2">
                  <c:v>101.97793837961203</c:v>
                </c:pt>
                <c:pt idx="3">
                  <c:v>102.10472930138201</c:v>
                </c:pt>
                <c:pt idx="4">
                  <c:v>98.22915345927899</c:v>
                </c:pt>
                <c:pt idx="5">
                  <c:v>100.03381091247201</c:v>
                </c:pt>
                <c:pt idx="6">
                  <c:v>99.044841722665993</c:v>
                </c:pt>
                <c:pt idx="7">
                  <c:v>99.057520814842988</c:v>
                </c:pt>
                <c:pt idx="8">
                  <c:v>97.578293394192968</c:v>
                </c:pt>
                <c:pt idx="9">
                  <c:v>99.974641815646009</c:v>
                </c:pt>
                <c:pt idx="10">
                  <c:v>99.361819027090988</c:v>
                </c:pt>
                <c:pt idx="11">
                  <c:v>99.754870884577997</c:v>
                </c:pt>
                <c:pt idx="12">
                  <c:v>97.81496978149697</c:v>
                </c:pt>
                <c:pt idx="13">
                  <c:v>99.801360889226999</c:v>
                </c:pt>
                <c:pt idx="14">
                  <c:v>97.92908161108997</c:v>
                </c:pt>
                <c:pt idx="15">
                  <c:v>98.26719073580999</c:v>
                </c:pt>
                <c:pt idx="16">
                  <c:v>96.656946029330967</c:v>
                </c:pt>
                <c:pt idx="17">
                  <c:v>98.60952622458899</c:v>
                </c:pt>
                <c:pt idx="18">
                  <c:v>96.927433329106975</c:v>
                </c:pt>
                <c:pt idx="19">
                  <c:v>96.961244241578967</c:v>
                </c:pt>
                <c:pt idx="20">
                  <c:v>95.342546806981957</c:v>
                </c:pt>
                <c:pt idx="21">
                  <c:v>97.540256117661968</c:v>
                </c:pt>
                <c:pt idx="22">
                  <c:v>95.173492244621954</c:v>
                </c:pt>
                <c:pt idx="23">
                  <c:v>95.566544102108949</c:v>
                </c:pt>
                <c:pt idx="24">
                  <c:v>92.206584675203914</c:v>
                </c:pt>
              </c:numCache>
            </c:numRef>
          </c:val>
          <c:smooth val="0"/>
          <c:extLst>
            <c:ext xmlns:c16="http://schemas.microsoft.com/office/drawing/2014/chart" uri="{C3380CC4-5D6E-409C-BE32-E72D297353CC}">
              <c16:uniqueId val="{00000002-389C-4F00-9DC4-1DE0F8CA50F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89C-4F00-9DC4-1DE0F8CA50FC}"/>
                </c:ext>
              </c:extLst>
            </c:dLbl>
            <c:dLbl>
              <c:idx val="1"/>
              <c:delete val="1"/>
              <c:extLst>
                <c:ext xmlns:c15="http://schemas.microsoft.com/office/drawing/2012/chart" uri="{CE6537A1-D6FC-4f65-9D91-7224C49458BB}"/>
                <c:ext xmlns:c16="http://schemas.microsoft.com/office/drawing/2014/chart" uri="{C3380CC4-5D6E-409C-BE32-E72D297353CC}">
                  <c16:uniqueId val="{00000004-389C-4F00-9DC4-1DE0F8CA50FC}"/>
                </c:ext>
              </c:extLst>
            </c:dLbl>
            <c:dLbl>
              <c:idx val="2"/>
              <c:delete val="1"/>
              <c:extLst>
                <c:ext xmlns:c15="http://schemas.microsoft.com/office/drawing/2012/chart" uri="{CE6537A1-D6FC-4f65-9D91-7224C49458BB}"/>
                <c:ext xmlns:c16="http://schemas.microsoft.com/office/drawing/2014/chart" uri="{C3380CC4-5D6E-409C-BE32-E72D297353CC}">
                  <c16:uniqueId val="{00000005-389C-4F00-9DC4-1DE0F8CA50FC}"/>
                </c:ext>
              </c:extLst>
            </c:dLbl>
            <c:dLbl>
              <c:idx val="3"/>
              <c:delete val="1"/>
              <c:extLst>
                <c:ext xmlns:c15="http://schemas.microsoft.com/office/drawing/2012/chart" uri="{CE6537A1-D6FC-4f65-9D91-7224C49458BB}"/>
                <c:ext xmlns:c16="http://schemas.microsoft.com/office/drawing/2014/chart" uri="{C3380CC4-5D6E-409C-BE32-E72D297353CC}">
                  <c16:uniqueId val="{00000006-389C-4F00-9DC4-1DE0F8CA50FC}"/>
                </c:ext>
              </c:extLst>
            </c:dLbl>
            <c:dLbl>
              <c:idx val="4"/>
              <c:delete val="1"/>
              <c:extLst>
                <c:ext xmlns:c15="http://schemas.microsoft.com/office/drawing/2012/chart" uri="{CE6537A1-D6FC-4f65-9D91-7224C49458BB}"/>
                <c:ext xmlns:c16="http://schemas.microsoft.com/office/drawing/2014/chart" uri="{C3380CC4-5D6E-409C-BE32-E72D297353CC}">
                  <c16:uniqueId val="{00000007-389C-4F00-9DC4-1DE0F8CA50FC}"/>
                </c:ext>
              </c:extLst>
            </c:dLbl>
            <c:dLbl>
              <c:idx val="5"/>
              <c:delete val="1"/>
              <c:extLst>
                <c:ext xmlns:c15="http://schemas.microsoft.com/office/drawing/2012/chart" uri="{CE6537A1-D6FC-4f65-9D91-7224C49458BB}"/>
                <c:ext xmlns:c16="http://schemas.microsoft.com/office/drawing/2014/chart" uri="{C3380CC4-5D6E-409C-BE32-E72D297353CC}">
                  <c16:uniqueId val="{00000008-389C-4F00-9DC4-1DE0F8CA50FC}"/>
                </c:ext>
              </c:extLst>
            </c:dLbl>
            <c:dLbl>
              <c:idx val="6"/>
              <c:delete val="1"/>
              <c:extLst>
                <c:ext xmlns:c15="http://schemas.microsoft.com/office/drawing/2012/chart" uri="{CE6537A1-D6FC-4f65-9D91-7224C49458BB}"/>
                <c:ext xmlns:c16="http://schemas.microsoft.com/office/drawing/2014/chart" uri="{C3380CC4-5D6E-409C-BE32-E72D297353CC}">
                  <c16:uniqueId val="{00000009-389C-4F00-9DC4-1DE0F8CA50FC}"/>
                </c:ext>
              </c:extLst>
            </c:dLbl>
            <c:dLbl>
              <c:idx val="7"/>
              <c:delete val="1"/>
              <c:extLst>
                <c:ext xmlns:c15="http://schemas.microsoft.com/office/drawing/2012/chart" uri="{CE6537A1-D6FC-4f65-9D91-7224C49458BB}"/>
                <c:ext xmlns:c16="http://schemas.microsoft.com/office/drawing/2014/chart" uri="{C3380CC4-5D6E-409C-BE32-E72D297353CC}">
                  <c16:uniqueId val="{0000000A-389C-4F00-9DC4-1DE0F8CA50FC}"/>
                </c:ext>
              </c:extLst>
            </c:dLbl>
            <c:dLbl>
              <c:idx val="8"/>
              <c:delete val="1"/>
              <c:extLst>
                <c:ext xmlns:c15="http://schemas.microsoft.com/office/drawing/2012/chart" uri="{CE6537A1-D6FC-4f65-9D91-7224C49458BB}"/>
                <c:ext xmlns:c16="http://schemas.microsoft.com/office/drawing/2014/chart" uri="{C3380CC4-5D6E-409C-BE32-E72D297353CC}">
                  <c16:uniqueId val="{0000000B-389C-4F00-9DC4-1DE0F8CA50FC}"/>
                </c:ext>
              </c:extLst>
            </c:dLbl>
            <c:dLbl>
              <c:idx val="9"/>
              <c:delete val="1"/>
              <c:extLst>
                <c:ext xmlns:c15="http://schemas.microsoft.com/office/drawing/2012/chart" uri="{CE6537A1-D6FC-4f65-9D91-7224C49458BB}"/>
                <c:ext xmlns:c16="http://schemas.microsoft.com/office/drawing/2014/chart" uri="{C3380CC4-5D6E-409C-BE32-E72D297353CC}">
                  <c16:uniqueId val="{0000000C-389C-4F00-9DC4-1DE0F8CA50FC}"/>
                </c:ext>
              </c:extLst>
            </c:dLbl>
            <c:dLbl>
              <c:idx val="10"/>
              <c:delete val="1"/>
              <c:extLst>
                <c:ext xmlns:c15="http://schemas.microsoft.com/office/drawing/2012/chart" uri="{CE6537A1-D6FC-4f65-9D91-7224C49458BB}"/>
                <c:ext xmlns:c16="http://schemas.microsoft.com/office/drawing/2014/chart" uri="{C3380CC4-5D6E-409C-BE32-E72D297353CC}">
                  <c16:uniqueId val="{0000000D-389C-4F00-9DC4-1DE0F8CA50FC}"/>
                </c:ext>
              </c:extLst>
            </c:dLbl>
            <c:dLbl>
              <c:idx val="11"/>
              <c:delete val="1"/>
              <c:extLst>
                <c:ext xmlns:c15="http://schemas.microsoft.com/office/drawing/2012/chart" uri="{CE6537A1-D6FC-4f65-9D91-7224C49458BB}"/>
                <c:ext xmlns:c16="http://schemas.microsoft.com/office/drawing/2014/chart" uri="{C3380CC4-5D6E-409C-BE32-E72D297353CC}">
                  <c16:uniqueId val="{0000000E-389C-4F00-9DC4-1DE0F8CA50FC}"/>
                </c:ext>
              </c:extLst>
            </c:dLbl>
            <c:dLbl>
              <c:idx val="12"/>
              <c:delete val="1"/>
              <c:extLst>
                <c:ext xmlns:c15="http://schemas.microsoft.com/office/drawing/2012/chart" uri="{CE6537A1-D6FC-4f65-9D91-7224C49458BB}"/>
                <c:ext xmlns:c16="http://schemas.microsoft.com/office/drawing/2014/chart" uri="{C3380CC4-5D6E-409C-BE32-E72D297353CC}">
                  <c16:uniqueId val="{0000000F-389C-4F00-9DC4-1DE0F8CA50F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9C-4F00-9DC4-1DE0F8CA50FC}"/>
                </c:ext>
              </c:extLst>
            </c:dLbl>
            <c:dLbl>
              <c:idx val="14"/>
              <c:delete val="1"/>
              <c:extLst>
                <c:ext xmlns:c15="http://schemas.microsoft.com/office/drawing/2012/chart" uri="{CE6537A1-D6FC-4f65-9D91-7224C49458BB}"/>
                <c:ext xmlns:c16="http://schemas.microsoft.com/office/drawing/2014/chart" uri="{C3380CC4-5D6E-409C-BE32-E72D297353CC}">
                  <c16:uniqueId val="{00000011-389C-4F00-9DC4-1DE0F8CA50FC}"/>
                </c:ext>
              </c:extLst>
            </c:dLbl>
            <c:dLbl>
              <c:idx val="15"/>
              <c:delete val="1"/>
              <c:extLst>
                <c:ext xmlns:c15="http://schemas.microsoft.com/office/drawing/2012/chart" uri="{CE6537A1-D6FC-4f65-9D91-7224C49458BB}"/>
                <c:ext xmlns:c16="http://schemas.microsoft.com/office/drawing/2014/chart" uri="{C3380CC4-5D6E-409C-BE32-E72D297353CC}">
                  <c16:uniqueId val="{00000012-389C-4F00-9DC4-1DE0F8CA50FC}"/>
                </c:ext>
              </c:extLst>
            </c:dLbl>
            <c:dLbl>
              <c:idx val="16"/>
              <c:delete val="1"/>
              <c:extLst>
                <c:ext xmlns:c15="http://schemas.microsoft.com/office/drawing/2012/chart" uri="{CE6537A1-D6FC-4f65-9D91-7224C49458BB}"/>
                <c:ext xmlns:c16="http://schemas.microsoft.com/office/drawing/2014/chart" uri="{C3380CC4-5D6E-409C-BE32-E72D297353CC}">
                  <c16:uniqueId val="{00000013-389C-4F00-9DC4-1DE0F8CA50FC}"/>
                </c:ext>
              </c:extLst>
            </c:dLbl>
            <c:dLbl>
              <c:idx val="17"/>
              <c:delete val="1"/>
              <c:extLst>
                <c:ext xmlns:c15="http://schemas.microsoft.com/office/drawing/2012/chart" uri="{CE6537A1-D6FC-4f65-9D91-7224C49458BB}"/>
                <c:ext xmlns:c16="http://schemas.microsoft.com/office/drawing/2014/chart" uri="{C3380CC4-5D6E-409C-BE32-E72D297353CC}">
                  <c16:uniqueId val="{00000014-389C-4F00-9DC4-1DE0F8CA50FC}"/>
                </c:ext>
              </c:extLst>
            </c:dLbl>
            <c:dLbl>
              <c:idx val="18"/>
              <c:delete val="1"/>
              <c:extLst>
                <c:ext xmlns:c15="http://schemas.microsoft.com/office/drawing/2012/chart" uri="{CE6537A1-D6FC-4f65-9D91-7224C49458BB}"/>
                <c:ext xmlns:c16="http://schemas.microsoft.com/office/drawing/2014/chart" uri="{C3380CC4-5D6E-409C-BE32-E72D297353CC}">
                  <c16:uniqueId val="{00000015-389C-4F00-9DC4-1DE0F8CA50FC}"/>
                </c:ext>
              </c:extLst>
            </c:dLbl>
            <c:dLbl>
              <c:idx val="19"/>
              <c:delete val="1"/>
              <c:extLst>
                <c:ext xmlns:c15="http://schemas.microsoft.com/office/drawing/2012/chart" uri="{CE6537A1-D6FC-4f65-9D91-7224C49458BB}"/>
                <c:ext xmlns:c16="http://schemas.microsoft.com/office/drawing/2014/chart" uri="{C3380CC4-5D6E-409C-BE32-E72D297353CC}">
                  <c16:uniqueId val="{00000016-389C-4F00-9DC4-1DE0F8CA50FC}"/>
                </c:ext>
              </c:extLst>
            </c:dLbl>
            <c:dLbl>
              <c:idx val="20"/>
              <c:delete val="1"/>
              <c:extLst>
                <c:ext xmlns:c15="http://schemas.microsoft.com/office/drawing/2012/chart" uri="{CE6537A1-D6FC-4f65-9D91-7224C49458BB}"/>
                <c:ext xmlns:c16="http://schemas.microsoft.com/office/drawing/2014/chart" uri="{C3380CC4-5D6E-409C-BE32-E72D297353CC}">
                  <c16:uniqueId val="{00000017-389C-4F00-9DC4-1DE0F8CA50FC}"/>
                </c:ext>
              </c:extLst>
            </c:dLbl>
            <c:dLbl>
              <c:idx val="21"/>
              <c:delete val="1"/>
              <c:extLst>
                <c:ext xmlns:c15="http://schemas.microsoft.com/office/drawing/2012/chart" uri="{CE6537A1-D6FC-4f65-9D91-7224C49458BB}"/>
                <c:ext xmlns:c16="http://schemas.microsoft.com/office/drawing/2014/chart" uri="{C3380CC4-5D6E-409C-BE32-E72D297353CC}">
                  <c16:uniqueId val="{00000018-389C-4F00-9DC4-1DE0F8CA50FC}"/>
                </c:ext>
              </c:extLst>
            </c:dLbl>
            <c:dLbl>
              <c:idx val="22"/>
              <c:delete val="1"/>
              <c:extLst>
                <c:ext xmlns:c15="http://schemas.microsoft.com/office/drawing/2012/chart" uri="{CE6537A1-D6FC-4f65-9D91-7224C49458BB}"/>
                <c:ext xmlns:c16="http://schemas.microsoft.com/office/drawing/2014/chart" uri="{C3380CC4-5D6E-409C-BE32-E72D297353CC}">
                  <c16:uniqueId val="{00000019-389C-4F00-9DC4-1DE0F8CA50FC}"/>
                </c:ext>
              </c:extLst>
            </c:dLbl>
            <c:dLbl>
              <c:idx val="23"/>
              <c:delete val="1"/>
              <c:extLst>
                <c:ext xmlns:c15="http://schemas.microsoft.com/office/drawing/2012/chart" uri="{CE6537A1-D6FC-4f65-9D91-7224C49458BB}"/>
                <c:ext xmlns:c16="http://schemas.microsoft.com/office/drawing/2014/chart" uri="{C3380CC4-5D6E-409C-BE32-E72D297353CC}">
                  <c16:uniqueId val="{0000001A-389C-4F00-9DC4-1DE0F8CA50FC}"/>
                </c:ext>
              </c:extLst>
            </c:dLbl>
            <c:dLbl>
              <c:idx val="24"/>
              <c:delete val="1"/>
              <c:extLst>
                <c:ext xmlns:c15="http://schemas.microsoft.com/office/drawing/2012/chart" uri="{CE6537A1-D6FC-4f65-9D91-7224C49458BB}"/>
                <c:ext xmlns:c16="http://schemas.microsoft.com/office/drawing/2014/chart" uri="{C3380CC4-5D6E-409C-BE32-E72D297353CC}">
                  <c16:uniqueId val="{0000001B-389C-4F00-9DC4-1DE0F8CA50F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89C-4F00-9DC4-1DE0F8CA50F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Ansbach – Weißenburg (711)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163868</v>
      </c>
      <c r="F11" s="238">
        <v>164316</v>
      </c>
      <c r="G11" s="238">
        <v>166416</v>
      </c>
      <c r="H11" s="238">
        <v>163964</v>
      </c>
      <c r="I11" s="265">
        <v>162935</v>
      </c>
      <c r="J11" s="263">
        <v>933</v>
      </c>
      <c r="K11" s="266">
        <v>0.57262098382790683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19.048868601557352</v>
      </c>
      <c r="E13" s="115">
        <v>31215</v>
      </c>
      <c r="F13" s="114">
        <v>31281</v>
      </c>
      <c r="G13" s="114">
        <v>32249</v>
      </c>
      <c r="H13" s="114">
        <v>32129</v>
      </c>
      <c r="I13" s="140">
        <v>31399</v>
      </c>
      <c r="J13" s="115">
        <v>-184</v>
      </c>
      <c r="K13" s="116">
        <v>-0.58600592375553362</v>
      </c>
    </row>
    <row r="14" spans="1:255" ht="14.1" customHeight="1" x14ac:dyDescent="0.2">
      <c r="A14" s="306" t="s">
        <v>230</v>
      </c>
      <c r="B14" s="307"/>
      <c r="C14" s="308"/>
      <c r="D14" s="113">
        <v>62.642492738057463</v>
      </c>
      <c r="E14" s="115">
        <v>102651</v>
      </c>
      <c r="F14" s="114">
        <v>103134</v>
      </c>
      <c r="G14" s="114">
        <v>104212</v>
      </c>
      <c r="H14" s="114">
        <v>102257</v>
      </c>
      <c r="I14" s="140">
        <v>102189</v>
      </c>
      <c r="J14" s="115">
        <v>462</v>
      </c>
      <c r="K14" s="116">
        <v>0.45210345536212315</v>
      </c>
    </row>
    <row r="15" spans="1:255" ht="14.1" customHeight="1" x14ac:dyDescent="0.2">
      <c r="A15" s="306" t="s">
        <v>231</v>
      </c>
      <c r="B15" s="307"/>
      <c r="C15" s="308"/>
      <c r="D15" s="113">
        <v>10.389459809114653</v>
      </c>
      <c r="E15" s="115">
        <v>17025</v>
      </c>
      <c r="F15" s="114">
        <v>17024</v>
      </c>
      <c r="G15" s="114">
        <v>17070</v>
      </c>
      <c r="H15" s="114">
        <v>16848</v>
      </c>
      <c r="I15" s="140">
        <v>16753</v>
      </c>
      <c r="J15" s="115">
        <v>272</v>
      </c>
      <c r="K15" s="116">
        <v>1.6235898048110786</v>
      </c>
    </row>
    <row r="16" spans="1:255" ht="14.1" customHeight="1" x14ac:dyDescent="0.2">
      <c r="A16" s="306" t="s">
        <v>232</v>
      </c>
      <c r="B16" s="307"/>
      <c r="C16" s="308"/>
      <c r="D16" s="113">
        <v>7.4102326262601608</v>
      </c>
      <c r="E16" s="115">
        <v>12143</v>
      </c>
      <c r="F16" s="114">
        <v>12045</v>
      </c>
      <c r="G16" s="114">
        <v>12048</v>
      </c>
      <c r="H16" s="114">
        <v>11918</v>
      </c>
      <c r="I16" s="140">
        <v>11776</v>
      </c>
      <c r="J16" s="115">
        <v>367</v>
      </c>
      <c r="K16" s="116">
        <v>3.1165081521739131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0.89279175922083631</v>
      </c>
      <c r="E18" s="115">
        <v>1463</v>
      </c>
      <c r="F18" s="114">
        <v>1339</v>
      </c>
      <c r="G18" s="114">
        <v>1544</v>
      </c>
      <c r="H18" s="114">
        <v>1487</v>
      </c>
      <c r="I18" s="140">
        <v>1387</v>
      </c>
      <c r="J18" s="115">
        <v>76</v>
      </c>
      <c r="K18" s="116">
        <v>5.4794520547945202</v>
      </c>
    </row>
    <row r="19" spans="1:255" ht="14.1" customHeight="1" x14ac:dyDescent="0.2">
      <c r="A19" s="306" t="s">
        <v>235</v>
      </c>
      <c r="B19" s="307" t="s">
        <v>236</v>
      </c>
      <c r="C19" s="308"/>
      <c r="D19" s="113">
        <v>0.60292430492835702</v>
      </c>
      <c r="E19" s="115">
        <v>988</v>
      </c>
      <c r="F19" s="114">
        <v>880</v>
      </c>
      <c r="G19" s="114">
        <v>1089</v>
      </c>
      <c r="H19" s="114">
        <v>1036</v>
      </c>
      <c r="I19" s="140">
        <v>931</v>
      </c>
      <c r="J19" s="115">
        <v>57</v>
      </c>
      <c r="K19" s="116">
        <v>6.1224489795918364</v>
      </c>
    </row>
    <row r="20" spans="1:255" ht="14.1" customHeight="1" x14ac:dyDescent="0.2">
      <c r="A20" s="306">
        <v>12</v>
      </c>
      <c r="B20" s="307" t="s">
        <v>237</v>
      </c>
      <c r="C20" s="308"/>
      <c r="D20" s="113">
        <v>0.70666634120145488</v>
      </c>
      <c r="E20" s="115">
        <v>1158</v>
      </c>
      <c r="F20" s="114">
        <v>1107</v>
      </c>
      <c r="G20" s="114">
        <v>1201</v>
      </c>
      <c r="H20" s="114">
        <v>1181</v>
      </c>
      <c r="I20" s="140">
        <v>1143</v>
      </c>
      <c r="J20" s="115">
        <v>15</v>
      </c>
      <c r="K20" s="116">
        <v>1.3123359580052494</v>
      </c>
    </row>
    <row r="21" spans="1:255" ht="14.1" customHeight="1" x14ac:dyDescent="0.2">
      <c r="A21" s="306">
        <v>21</v>
      </c>
      <c r="B21" s="307" t="s">
        <v>238</v>
      </c>
      <c r="C21" s="308"/>
      <c r="D21" s="113">
        <v>0.67371298850294137</v>
      </c>
      <c r="E21" s="115">
        <v>1104</v>
      </c>
      <c r="F21" s="114">
        <v>1082</v>
      </c>
      <c r="G21" s="114">
        <v>1178</v>
      </c>
      <c r="H21" s="114">
        <v>1185</v>
      </c>
      <c r="I21" s="140">
        <v>1164</v>
      </c>
      <c r="J21" s="115">
        <v>-60</v>
      </c>
      <c r="K21" s="116">
        <v>-5.1546391752577323</v>
      </c>
    </row>
    <row r="22" spans="1:255" ht="14.1" customHeight="1" x14ac:dyDescent="0.2">
      <c r="A22" s="306">
        <v>22</v>
      </c>
      <c r="B22" s="307" t="s">
        <v>239</v>
      </c>
      <c r="C22" s="308"/>
      <c r="D22" s="113">
        <v>5.2206654136256008</v>
      </c>
      <c r="E22" s="115">
        <v>8555</v>
      </c>
      <c r="F22" s="114">
        <v>8616</v>
      </c>
      <c r="G22" s="114">
        <v>8776</v>
      </c>
      <c r="H22" s="114">
        <v>8803</v>
      </c>
      <c r="I22" s="140">
        <v>8840</v>
      </c>
      <c r="J22" s="115">
        <v>-285</v>
      </c>
      <c r="K22" s="116">
        <v>-3.2239819004524888</v>
      </c>
    </row>
    <row r="23" spans="1:255" ht="14.1" customHeight="1" x14ac:dyDescent="0.2">
      <c r="A23" s="306">
        <v>23</v>
      </c>
      <c r="B23" s="307" t="s">
        <v>240</v>
      </c>
      <c r="C23" s="308"/>
      <c r="D23" s="113">
        <v>1.0014157736714917</v>
      </c>
      <c r="E23" s="115">
        <v>1641</v>
      </c>
      <c r="F23" s="114">
        <v>1622</v>
      </c>
      <c r="G23" s="114">
        <v>1653</v>
      </c>
      <c r="H23" s="114">
        <v>1660</v>
      </c>
      <c r="I23" s="140">
        <v>1644</v>
      </c>
      <c r="J23" s="115">
        <v>-3</v>
      </c>
      <c r="K23" s="116">
        <v>-0.18248175182481752</v>
      </c>
    </row>
    <row r="24" spans="1:255" ht="14.1" customHeight="1" x14ac:dyDescent="0.2">
      <c r="A24" s="306">
        <v>24</v>
      </c>
      <c r="B24" s="307" t="s">
        <v>241</v>
      </c>
      <c r="C24" s="308"/>
      <c r="D24" s="113">
        <v>5.204798984548539</v>
      </c>
      <c r="E24" s="115">
        <v>8529</v>
      </c>
      <c r="F24" s="114">
        <v>8606</v>
      </c>
      <c r="G24" s="114">
        <v>8737</v>
      </c>
      <c r="H24" s="114">
        <v>8725</v>
      </c>
      <c r="I24" s="140">
        <v>8737</v>
      </c>
      <c r="J24" s="115">
        <v>-208</v>
      </c>
      <c r="K24" s="116">
        <v>-2.380679867231315</v>
      </c>
    </row>
    <row r="25" spans="1:255" ht="14.1" customHeight="1" x14ac:dyDescent="0.2">
      <c r="A25" s="306">
        <v>25</v>
      </c>
      <c r="B25" s="307" t="s">
        <v>242</v>
      </c>
      <c r="C25" s="308"/>
      <c r="D25" s="113">
        <v>7.3467669099519126</v>
      </c>
      <c r="E25" s="115">
        <v>12039</v>
      </c>
      <c r="F25" s="114">
        <v>12130</v>
      </c>
      <c r="G25" s="114">
        <v>12263</v>
      </c>
      <c r="H25" s="114">
        <v>12114</v>
      </c>
      <c r="I25" s="140">
        <v>12120</v>
      </c>
      <c r="J25" s="115">
        <v>-81</v>
      </c>
      <c r="K25" s="116">
        <v>-0.66831683168316836</v>
      </c>
    </row>
    <row r="26" spans="1:255" ht="14.1" customHeight="1" x14ac:dyDescent="0.2">
      <c r="A26" s="306">
        <v>26</v>
      </c>
      <c r="B26" s="307" t="s">
        <v>243</v>
      </c>
      <c r="C26" s="308"/>
      <c r="D26" s="113">
        <v>2.6374887104254645</v>
      </c>
      <c r="E26" s="115">
        <v>4322</v>
      </c>
      <c r="F26" s="114">
        <v>4356</v>
      </c>
      <c r="G26" s="114">
        <v>4402</v>
      </c>
      <c r="H26" s="114">
        <v>4253</v>
      </c>
      <c r="I26" s="140">
        <v>4269</v>
      </c>
      <c r="J26" s="115">
        <v>53</v>
      </c>
      <c r="K26" s="116">
        <v>1.2415085500117125</v>
      </c>
    </row>
    <row r="27" spans="1:255" ht="14.1" customHeight="1" x14ac:dyDescent="0.2">
      <c r="A27" s="306">
        <v>27</v>
      </c>
      <c r="B27" s="307" t="s">
        <v>244</v>
      </c>
      <c r="C27" s="308"/>
      <c r="D27" s="113">
        <v>3.57177728415554</v>
      </c>
      <c r="E27" s="115">
        <v>5853</v>
      </c>
      <c r="F27" s="114">
        <v>5806</v>
      </c>
      <c r="G27" s="114">
        <v>5851</v>
      </c>
      <c r="H27" s="114">
        <v>5734</v>
      </c>
      <c r="I27" s="140">
        <v>5786</v>
      </c>
      <c r="J27" s="115">
        <v>67</v>
      </c>
      <c r="K27" s="116">
        <v>1.1579675077773937</v>
      </c>
    </row>
    <row r="28" spans="1:255" ht="14.1" customHeight="1" x14ac:dyDescent="0.2">
      <c r="A28" s="306">
        <v>28</v>
      </c>
      <c r="B28" s="307" t="s">
        <v>245</v>
      </c>
      <c r="C28" s="308"/>
      <c r="D28" s="113">
        <v>0.28620597065931114</v>
      </c>
      <c r="E28" s="115">
        <v>469</v>
      </c>
      <c r="F28" s="114">
        <v>506</v>
      </c>
      <c r="G28" s="114">
        <v>518</v>
      </c>
      <c r="H28" s="114">
        <v>547</v>
      </c>
      <c r="I28" s="140">
        <v>546</v>
      </c>
      <c r="J28" s="115">
        <v>-77</v>
      </c>
      <c r="K28" s="116">
        <v>-14.102564102564102</v>
      </c>
    </row>
    <row r="29" spans="1:255" ht="14.1" customHeight="1" x14ac:dyDescent="0.2">
      <c r="A29" s="306">
        <v>29</v>
      </c>
      <c r="B29" s="307" t="s">
        <v>246</v>
      </c>
      <c r="C29" s="308"/>
      <c r="D29" s="113">
        <v>2.9438328410672003</v>
      </c>
      <c r="E29" s="115">
        <v>4824</v>
      </c>
      <c r="F29" s="114">
        <v>4856</v>
      </c>
      <c r="G29" s="114">
        <v>4922</v>
      </c>
      <c r="H29" s="114">
        <v>4919</v>
      </c>
      <c r="I29" s="140">
        <v>4743</v>
      </c>
      <c r="J29" s="115">
        <v>81</v>
      </c>
      <c r="K29" s="116">
        <v>1.7077798861480076</v>
      </c>
    </row>
    <row r="30" spans="1:255" ht="14.1" customHeight="1" x14ac:dyDescent="0.2">
      <c r="A30" s="306" t="s">
        <v>247</v>
      </c>
      <c r="B30" s="307" t="s">
        <v>248</v>
      </c>
      <c r="C30" s="308"/>
      <c r="D30" s="113">
        <v>1.4627627114506798</v>
      </c>
      <c r="E30" s="115">
        <v>2397</v>
      </c>
      <c r="F30" s="114">
        <v>2374</v>
      </c>
      <c r="G30" s="114">
        <v>2360</v>
      </c>
      <c r="H30" s="114">
        <v>2360</v>
      </c>
      <c r="I30" s="140">
        <v>2300</v>
      </c>
      <c r="J30" s="115">
        <v>97</v>
      </c>
      <c r="K30" s="116">
        <v>4.2173913043478262</v>
      </c>
    </row>
    <row r="31" spans="1:255" ht="14.1" customHeight="1" x14ac:dyDescent="0.2">
      <c r="A31" s="306" t="s">
        <v>249</v>
      </c>
      <c r="B31" s="307" t="s">
        <v>250</v>
      </c>
      <c r="C31" s="308"/>
      <c r="D31" s="113">
        <v>1.3962457587814583</v>
      </c>
      <c r="E31" s="115">
        <v>2288</v>
      </c>
      <c r="F31" s="114">
        <v>2322</v>
      </c>
      <c r="G31" s="114">
        <v>2387</v>
      </c>
      <c r="H31" s="114">
        <v>2376</v>
      </c>
      <c r="I31" s="140">
        <v>2265</v>
      </c>
      <c r="J31" s="115">
        <v>23</v>
      </c>
      <c r="K31" s="116">
        <v>1.0154525386313467</v>
      </c>
    </row>
    <row r="32" spans="1:255" ht="14.1" customHeight="1" x14ac:dyDescent="0.2">
      <c r="A32" s="306">
        <v>31</v>
      </c>
      <c r="B32" s="307" t="s">
        <v>251</v>
      </c>
      <c r="C32" s="308"/>
      <c r="D32" s="113">
        <v>0.57058119950203823</v>
      </c>
      <c r="E32" s="115">
        <v>935</v>
      </c>
      <c r="F32" s="114">
        <v>933</v>
      </c>
      <c r="G32" s="114">
        <v>936</v>
      </c>
      <c r="H32" s="114">
        <v>920</v>
      </c>
      <c r="I32" s="140">
        <v>907</v>
      </c>
      <c r="J32" s="115">
        <v>28</v>
      </c>
      <c r="K32" s="116">
        <v>3.0871003307607499</v>
      </c>
    </row>
    <row r="33" spans="1:11" ht="14.1" customHeight="1" x14ac:dyDescent="0.2">
      <c r="A33" s="306">
        <v>32</v>
      </c>
      <c r="B33" s="307" t="s">
        <v>252</v>
      </c>
      <c r="C33" s="308"/>
      <c r="D33" s="113">
        <v>2.3207703761564185</v>
      </c>
      <c r="E33" s="115">
        <v>3803</v>
      </c>
      <c r="F33" s="114">
        <v>3694</v>
      </c>
      <c r="G33" s="114">
        <v>3995</v>
      </c>
      <c r="H33" s="114">
        <v>3925</v>
      </c>
      <c r="I33" s="140">
        <v>3753</v>
      </c>
      <c r="J33" s="115">
        <v>50</v>
      </c>
      <c r="K33" s="116">
        <v>1.332267519317879</v>
      </c>
    </row>
    <row r="34" spans="1:11" ht="14.1" customHeight="1" x14ac:dyDescent="0.2">
      <c r="A34" s="306">
        <v>33</v>
      </c>
      <c r="B34" s="307" t="s">
        <v>253</v>
      </c>
      <c r="C34" s="308"/>
      <c r="D34" s="113">
        <v>1.7569018966485219</v>
      </c>
      <c r="E34" s="115">
        <v>2879</v>
      </c>
      <c r="F34" s="114">
        <v>2828</v>
      </c>
      <c r="G34" s="114">
        <v>3021</v>
      </c>
      <c r="H34" s="114">
        <v>2941</v>
      </c>
      <c r="I34" s="140">
        <v>2865</v>
      </c>
      <c r="J34" s="115">
        <v>14</v>
      </c>
      <c r="K34" s="116">
        <v>0.48865619546247818</v>
      </c>
    </row>
    <row r="35" spans="1:11" ht="14.1" customHeight="1" x14ac:dyDescent="0.2">
      <c r="A35" s="306">
        <v>34</v>
      </c>
      <c r="B35" s="307" t="s">
        <v>254</v>
      </c>
      <c r="C35" s="308"/>
      <c r="D35" s="113">
        <v>2.39766153245295</v>
      </c>
      <c r="E35" s="115">
        <v>3929</v>
      </c>
      <c r="F35" s="114">
        <v>3991</v>
      </c>
      <c r="G35" s="114">
        <v>4046</v>
      </c>
      <c r="H35" s="114">
        <v>3889</v>
      </c>
      <c r="I35" s="140">
        <v>3849</v>
      </c>
      <c r="J35" s="115">
        <v>80</v>
      </c>
      <c r="K35" s="116">
        <v>2.0784619381657574</v>
      </c>
    </row>
    <row r="36" spans="1:11" ht="14.1" customHeight="1" x14ac:dyDescent="0.2">
      <c r="A36" s="306">
        <v>41</v>
      </c>
      <c r="B36" s="307" t="s">
        <v>255</v>
      </c>
      <c r="C36" s="308"/>
      <c r="D36" s="113">
        <v>0.88852002831547339</v>
      </c>
      <c r="E36" s="115">
        <v>1456</v>
      </c>
      <c r="F36" s="114">
        <v>1455</v>
      </c>
      <c r="G36" s="114">
        <v>1465</v>
      </c>
      <c r="H36" s="114">
        <v>1452</v>
      </c>
      <c r="I36" s="140">
        <v>1469</v>
      </c>
      <c r="J36" s="115">
        <v>-13</v>
      </c>
      <c r="K36" s="116">
        <v>-0.88495575221238942</v>
      </c>
    </row>
    <row r="37" spans="1:11" ht="14.1" customHeight="1" x14ac:dyDescent="0.2">
      <c r="A37" s="306">
        <v>42</v>
      </c>
      <c r="B37" s="307" t="s">
        <v>256</v>
      </c>
      <c r="C37" s="308"/>
      <c r="D37" s="113">
        <v>0.19710986891888593</v>
      </c>
      <c r="E37" s="115">
        <v>323</v>
      </c>
      <c r="F37" s="114">
        <v>317</v>
      </c>
      <c r="G37" s="114">
        <v>309</v>
      </c>
      <c r="H37" s="114">
        <v>303</v>
      </c>
      <c r="I37" s="140">
        <v>298</v>
      </c>
      <c r="J37" s="115">
        <v>25</v>
      </c>
      <c r="K37" s="116">
        <v>8.3892617449664435</v>
      </c>
    </row>
    <row r="38" spans="1:11" ht="14.1" customHeight="1" x14ac:dyDescent="0.2">
      <c r="A38" s="306">
        <v>43</v>
      </c>
      <c r="B38" s="307" t="s">
        <v>257</v>
      </c>
      <c r="C38" s="308"/>
      <c r="D38" s="113">
        <v>0.96907266824517291</v>
      </c>
      <c r="E38" s="115">
        <v>1588</v>
      </c>
      <c r="F38" s="114">
        <v>1569</v>
      </c>
      <c r="G38" s="114">
        <v>1569</v>
      </c>
      <c r="H38" s="114">
        <v>1486</v>
      </c>
      <c r="I38" s="140">
        <v>1481</v>
      </c>
      <c r="J38" s="115">
        <v>107</v>
      </c>
      <c r="K38" s="116">
        <v>7.2248480756245783</v>
      </c>
    </row>
    <row r="39" spans="1:11" ht="14.1" customHeight="1" x14ac:dyDescent="0.2">
      <c r="A39" s="306">
        <v>51</v>
      </c>
      <c r="B39" s="307" t="s">
        <v>258</v>
      </c>
      <c r="C39" s="308"/>
      <c r="D39" s="113">
        <v>6.6980740596089534</v>
      </c>
      <c r="E39" s="115">
        <v>10976</v>
      </c>
      <c r="F39" s="114">
        <v>11184</v>
      </c>
      <c r="G39" s="114">
        <v>11412</v>
      </c>
      <c r="H39" s="114">
        <v>11102</v>
      </c>
      <c r="I39" s="140">
        <v>11052</v>
      </c>
      <c r="J39" s="115">
        <v>-76</v>
      </c>
      <c r="K39" s="116">
        <v>-0.68765834238146939</v>
      </c>
    </row>
    <row r="40" spans="1:11" ht="14.1" customHeight="1" x14ac:dyDescent="0.2">
      <c r="A40" s="306" t="s">
        <v>259</v>
      </c>
      <c r="B40" s="307" t="s">
        <v>260</v>
      </c>
      <c r="C40" s="308"/>
      <c r="D40" s="113">
        <v>5.8876656821344007</v>
      </c>
      <c r="E40" s="115">
        <v>9648</v>
      </c>
      <c r="F40" s="114">
        <v>9862</v>
      </c>
      <c r="G40" s="114">
        <v>10076</v>
      </c>
      <c r="H40" s="114">
        <v>9826</v>
      </c>
      <c r="I40" s="140">
        <v>9793</v>
      </c>
      <c r="J40" s="115">
        <v>-145</v>
      </c>
      <c r="K40" s="116">
        <v>-1.4806494434800368</v>
      </c>
    </row>
    <row r="41" spans="1:11" ht="14.1" customHeight="1" x14ac:dyDescent="0.2">
      <c r="A41" s="306"/>
      <c r="B41" s="307" t="s">
        <v>261</v>
      </c>
      <c r="C41" s="308"/>
      <c r="D41" s="113">
        <v>5.3317304171650353</v>
      </c>
      <c r="E41" s="115">
        <v>8737</v>
      </c>
      <c r="F41" s="114">
        <v>8955</v>
      </c>
      <c r="G41" s="114">
        <v>9179</v>
      </c>
      <c r="H41" s="114">
        <v>8956</v>
      </c>
      <c r="I41" s="140">
        <v>8920</v>
      </c>
      <c r="J41" s="115">
        <v>-183</v>
      </c>
      <c r="K41" s="116">
        <v>-2.0515695067264574</v>
      </c>
    </row>
    <row r="42" spans="1:11" ht="14.1" customHeight="1" x14ac:dyDescent="0.2">
      <c r="A42" s="306">
        <v>52</v>
      </c>
      <c r="B42" s="307" t="s">
        <v>262</v>
      </c>
      <c r="C42" s="308"/>
      <c r="D42" s="113">
        <v>4.3559450289257207</v>
      </c>
      <c r="E42" s="115">
        <v>7138</v>
      </c>
      <c r="F42" s="114">
        <v>7184</v>
      </c>
      <c r="G42" s="114">
        <v>7359</v>
      </c>
      <c r="H42" s="114">
        <v>7211</v>
      </c>
      <c r="I42" s="140">
        <v>7083</v>
      </c>
      <c r="J42" s="115">
        <v>55</v>
      </c>
      <c r="K42" s="116">
        <v>0.7765071297472822</v>
      </c>
    </row>
    <row r="43" spans="1:11" ht="14.1" customHeight="1" x14ac:dyDescent="0.2">
      <c r="A43" s="306" t="s">
        <v>263</v>
      </c>
      <c r="B43" s="307" t="s">
        <v>264</v>
      </c>
      <c r="C43" s="308"/>
      <c r="D43" s="113">
        <v>3.5284497278297167</v>
      </c>
      <c r="E43" s="115">
        <v>5782</v>
      </c>
      <c r="F43" s="114">
        <v>5817</v>
      </c>
      <c r="G43" s="114">
        <v>5930</v>
      </c>
      <c r="H43" s="114">
        <v>5820</v>
      </c>
      <c r="I43" s="140">
        <v>5708</v>
      </c>
      <c r="J43" s="115">
        <v>74</v>
      </c>
      <c r="K43" s="116">
        <v>1.2964260686755431</v>
      </c>
    </row>
    <row r="44" spans="1:11" ht="14.1" customHeight="1" x14ac:dyDescent="0.2">
      <c r="A44" s="306">
        <v>53</v>
      </c>
      <c r="B44" s="307" t="s">
        <v>265</v>
      </c>
      <c r="C44" s="308"/>
      <c r="D44" s="113">
        <v>0.5913296067566578</v>
      </c>
      <c r="E44" s="115">
        <v>969</v>
      </c>
      <c r="F44" s="114">
        <v>948</v>
      </c>
      <c r="G44" s="114">
        <v>975</v>
      </c>
      <c r="H44" s="114">
        <v>969</v>
      </c>
      <c r="I44" s="140">
        <v>943</v>
      </c>
      <c r="J44" s="115">
        <v>26</v>
      </c>
      <c r="K44" s="116">
        <v>2.7571580063626722</v>
      </c>
    </row>
    <row r="45" spans="1:11" ht="14.1" customHeight="1" x14ac:dyDescent="0.2">
      <c r="A45" s="306" t="s">
        <v>266</v>
      </c>
      <c r="B45" s="307" t="s">
        <v>267</v>
      </c>
      <c r="C45" s="308"/>
      <c r="D45" s="113">
        <v>0.56081724314692316</v>
      </c>
      <c r="E45" s="115">
        <v>919</v>
      </c>
      <c r="F45" s="114">
        <v>896</v>
      </c>
      <c r="G45" s="114">
        <v>922</v>
      </c>
      <c r="H45" s="114">
        <v>916</v>
      </c>
      <c r="I45" s="140">
        <v>892</v>
      </c>
      <c r="J45" s="115">
        <v>27</v>
      </c>
      <c r="K45" s="116">
        <v>3.0269058295964126</v>
      </c>
    </row>
    <row r="46" spans="1:11" ht="14.1" customHeight="1" x14ac:dyDescent="0.2">
      <c r="A46" s="306">
        <v>54</v>
      </c>
      <c r="B46" s="307" t="s">
        <v>268</v>
      </c>
      <c r="C46" s="308"/>
      <c r="D46" s="113">
        <v>1.9576732492005762</v>
      </c>
      <c r="E46" s="115">
        <v>3208</v>
      </c>
      <c r="F46" s="114">
        <v>3152</v>
      </c>
      <c r="G46" s="114">
        <v>3207</v>
      </c>
      <c r="H46" s="114">
        <v>3174</v>
      </c>
      <c r="I46" s="140">
        <v>3106</v>
      </c>
      <c r="J46" s="115">
        <v>102</v>
      </c>
      <c r="K46" s="116">
        <v>3.2839665164198326</v>
      </c>
    </row>
    <row r="47" spans="1:11" ht="14.1" customHeight="1" x14ac:dyDescent="0.2">
      <c r="A47" s="306">
        <v>61</v>
      </c>
      <c r="B47" s="307" t="s">
        <v>269</v>
      </c>
      <c r="C47" s="308"/>
      <c r="D47" s="113">
        <v>2.6692215685795886</v>
      </c>
      <c r="E47" s="115">
        <v>4374</v>
      </c>
      <c r="F47" s="114">
        <v>4386</v>
      </c>
      <c r="G47" s="114">
        <v>4415</v>
      </c>
      <c r="H47" s="114">
        <v>4312</v>
      </c>
      <c r="I47" s="140">
        <v>4322</v>
      </c>
      <c r="J47" s="115">
        <v>52</v>
      </c>
      <c r="K47" s="116">
        <v>1.2031466913465989</v>
      </c>
    </row>
    <row r="48" spans="1:11" ht="14.1" customHeight="1" x14ac:dyDescent="0.2">
      <c r="A48" s="306">
        <v>62</v>
      </c>
      <c r="B48" s="307" t="s">
        <v>270</v>
      </c>
      <c r="C48" s="308"/>
      <c r="D48" s="113">
        <v>6.32704371811458</v>
      </c>
      <c r="E48" s="115">
        <v>10368</v>
      </c>
      <c r="F48" s="114">
        <v>10537</v>
      </c>
      <c r="G48" s="114">
        <v>10504</v>
      </c>
      <c r="H48" s="114">
        <v>10420</v>
      </c>
      <c r="I48" s="140">
        <v>10465</v>
      </c>
      <c r="J48" s="115">
        <v>-97</v>
      </c>
      <c r="K48" s="116">
        <v>-0.92689918776875302</v>
      </c>
    </row>
    <row r="49" spans="1:11" ht="14.1" customHeight="1" x14ac:dyDescent="0.2">
      <c r="A49" s="306">
        <v>63</v>
      </c>
      <c r="B49" s="307" t="s">
        <v>271</v>
      </c>
      <c r="C49" s="308"/>
      <c r="D49" s="113">
        <v>1.8594234383772306</v>
      </c>
      <c r="E49" s="115">
        <v>3047</v>
      </c>
      <c r="F49" s="114">
        <v>3174</v>
      </c>
      <c r="G49" s="114">
        <v>3291</v>
      </c>
      <c r="H49" s="114">
        <v>3325</v>
      </c>
      <c r="I49" s="140">
        <v>2975</v>
      </c>
      <c r="J49" s="115">
        <v>72</v>
      </c>
      <c r="K49" s="116">
        <v>2.4201680672268906</v>
      </c>
    </row>
    <row r="50" spans="1:11" ht="14.1" customHeight="1" x14ac:dyDescent="0.2">
      <c r="A50" s="306" t="s">
        <v>272</v>
      </c>
      <c r="B50" s="307" t="s">
        <v>273</v>
      </c>
      <c r="C50" s="308"/>
      <c r="D50" s="113">
        <v>0.48331583957819707</v>
      </c>
      <c r="E50" s="115">
        <v>792</v>
      </c>
      <c r="F50" s="114">
        <v>887</v>
      </c>
      <c r="G50" s="114">
        <v>924</v>
      </c>
      <c r="H50" s="114">
        <v>896</v>
      </c>
      <c r="I50" s="140">
        <v>796</v>
      </c>
      <c r="J50" s="115">
        <v>-4</v>
      </c>
      <c r="K50" s="116">
        <v>-0.50251256281407031</v>
      </c>
    </row>
    <row r="51" spans="1:11" ht="14.1" customHeight="1" x14ac:dyDescent="0.2">
      <c r="A51" s="306" t="s">
        <v>274</v>
      </c>
      <c r="B51" s="307" t="s">
        <v>275</v>
      </c>
      <c r="C51" s="308"/>
      <c r="D51" s="113">
        <v>1.1747259989747847</v>
      </c>
      <c r="E51" s="115">
        <v>1925</v>
      </c>
      <c r="F51" s="114">
        <v>1952</v>
      </c>
      <c r="G51" s="114">
        <v>2031</v>
      </c>
      <c r="H51" s="114">
        <v>2101</v>
      </c>
      <c r="I51" s="140">
        <v>1847</v>
      </c>
      <c r="J51" s="115">
        <v>78</v>
      </c>
      <c r="K51" s="116">
        <v>4.2230644288034647</v>
      </c>
    </row>
    <row r="52" spans="1:11" ht="14.1" customHeight="1" x14ac:dyDescent="0.2">
      <c r="A52" s="306">
        <v>71</v>
      </c>
      <c r="B52" s="307" t="s">
        <v>276</v>
      </c>
      <c r="C52" s="308"/>
      <c r="D52" s="113">
        <v>10.887421583225523</v>
      </c>
      <c r="E52" s="115">
        <v>17841</v>
      </c>
      <c r="F52" s="114">
        <v>17797</v>
      </c>
      <c r="G52" s="114">
        <v>17854</v>
      </c>
      <c r="H52" s="114">
        <v>17510</v>
      </c>
      <c r="I52" s="140">
        <v>17505</v>
      </c>
      <c r="J52" s="115">
        <v>336</v>
      </c>
      <c r="K52" s="116">
        <v>1.9194515852613538</v>
      </c>
    </row>
    <row r="53" spans="1:11" ht="14.1" customHeight="1" x14ac:dyDescent="0.2">
      <c r="A53" s="306" t="s">
        <v>277</v>
      </c>
      <c r="B53" s="307" t="s">
        <v>278</v>
      </c>
      <c r="C53" s="308"/>
      <c r="D53" s="113">
        <v>4.3632679961920573</v>
      </c>
      <c r="E53" s="115">
        <v>7150</v>
      </c>
      <c r="F53" s="114">
        <v>7136</v>
      </c>
      <c r="G53" s="114">
        <v>7184</v>
      </c>
      <c r="H53" s="114">
        <v>7006</v>
      </c>
      <c r="I53" s="140">
        <v>7014</v>
      </c>
      <c r="J53" s="115">
        <v>136</v>
      </c>
      <c r="K53" s="116">
        <v>1.9389791844881665</v>
      </c>
    </row>
    <row r="54" spans="1:11" ht="14.1" customHeight="1" x14ac:dyDescent="0.2">
      <c r="A54" s="306" t="s">
        <v>279</v>
      </c>
      <c r="B54" s="307" t="s">
        <v>280</v>
      </c>
      <c r="C54" s="308"/>
      <c r="D54" s="113">
        <v>5.5593526496936558</v>
      </c>
      <c r="E54" s="115">
        <v>9110</v>
      </c>
      <c r="F54" s="114">
        <v>9112</v>
      </c>
      <c r="G54" s="114">
        <v>9116</v>
      </c>
      <c r="H54" s="114">
        <v>8993</v>
      </c>
      <c r="I54" s="140">
        <v>8977</v>
      </c>
      <c r="J54" s="115">
        <v>133</v>
      </c>
      <c r="K54" s="116">
        <v>1.481563996880918</v>
      </c>
    </row>
    <row r="55" spans="1:11" ht="14.1" customHeight="1" x14ac:dyDescent="0.2">
      <c r="A55" s="306">
        <v>72</v>
      </c>
      <c r="B55" s="307" t="s">
        <v>281</v>
      </c>
      <c r="C55" s="308"/>
      <c r="D55" s="113">
        <v>3.2806893353186712</v>
      </c>
      <c r="E55" s="115">
        <v>5376</v>
      </c>
      <c r="F55" s="114">
        <v>5446</v>
      </c>
      <c r="G55" s="114">
        <v>5484</v>
      </c>
      <c r="H55" s="114">
        <v>5417</v>
      </c>
      <c r="I55" s="140">
        <v>5477</v>
      </c>
      <c r="J55" s="115">
        <v>-101</v>
      </c>
      <c r="K55" s="116">
        <v>-1.844075223662589</v>
      </c>
    </row>
    <row r="56" spans="1:11" ht="14.1" customHeight="1" x14ac:dyDescent="0.2">
      <c r="A56" s="306" t="s">
        <v>282</v>
      </c>
      <c r="B56" s="307" t="s">
        <v>283</v>
      </c>
      <c r="C56" s="308"/>
      <c r="D56" s="113">
        <v>1.6336319476651939</v>
      </c>
      <c r="E56" s="115">
        <v>2677</v>
      </c>
      <c r="F56" s="114">
        <v>2721</v>
      </c>
      <c r="G56" s="114">
        <v>2765</v>
      </c>
      <c r="H56" s="114">
        <v>2712</v>
      </c>
      <c r="I56" s="140">
        <v>2757</v>
      </c>
      <c r="J56" s="115">
        <v>-80</v>
      </c>
      <c r="K56" s="116">
        <v>-2.9017047515415308</v>
      </c>
    </row>
    <row r="57" spans="1:11" ht="14.1" customHeight="1" x14ac:dyDescent="0.2">
      <c r="A57" s="306" t="s">
        <v>284</v>
      </c>
      <c r="B57" s="307" t="s">
        <v>285</v>
      </c>
      <c r="C57" s="308"/>
      <c r="D57" s="113">
        <v>1.090511875411917</v>
      </c>
      <c r="E57" s="115">
        <v>1787</v>
      </c>
      <c r="F57" s="114">
        <v>1806</v>
      </c>
      <c r="G57" s="114">
        <v>1808</v>
      </c>
      <c r="H57" s="114">
        <v>1810</v>
      </c>
      <c r="I57" s="140">
        <v>1820</v>
      </c>
      <c r="J57" s="115">
        <v>-33</v>
      </c>
      <c r="K57" s="116">
        <v>-1.8131868131868132</v>
      </c>
    </row>
    <row r="58" spans="1:11" ht="14.1" customHeight="1" x14ac:dyDescent="0.2">
      <c r="A58" s="306">
        <v>73</v>
      </c>
      <c r="B58" s="307" t="s">
        <v>286</v>
      </c>
      <c r="C58" s="308"/>
      <c r="D58" s="113">
        <v>2.6631190958576414</v>
      </c>
      <c r="E58" s="115">
        <v>4364</v>
      </c>
      <c r="F58" s="114">
        <v>4337</v>
      </c>
      <c r="G58" s="114">
        <v>4327</v>
      </c>
      <c r="H58" s="114">
        <v>4185</v>
      </c>
      <c r="I58" s="140">
        <v>4167</v>
      </c>
      <c r="J58" s="115">
        <v>197</v>
      </c>
      <c r="K58" s="116">
        <v>4.7276217902567792</v>
      </c>
    </row>
    <row r="59" spans="1:11" ht="14.1" customHeight="1" x14ac:dyDescent="0.2">
      <c r="A59" s="306" t="s">
        <v>287</v>
      </c>
      <c r="B59" s="307" t="s">
        <v>288</v>
      </c>
      <c r="C59" s="308"/>
      <c r="D59" s="113">
        <v>2.3427392779554275</v>
      </c>
      <c r="E59" s="115">
        <v>3839</v>
      </c>
      <c r="F59" s="114">
        <v>3808</v>
      </c>
      <c r="G59" s="114">
        <v>3787</v>
      </c>
      <c r="H59" s="114">
        <v>3658</v>
      </c>
      <c r="I59" s="140">
        <v>3638</v>
      </c>
      <c r="J59" s="115">
        <v>201</v>
      </c>
      <c r="K59" s="116">
        <v>5.5250137438152835</v>
      </c>
    </row>
    <row r="60" spans="1:11" ht="14.1" customHeight="1" x14ac:dyDescent="0.2">
      <c r="A60" s="306">
        <v>81</v>
      </c>
      <c r="B60" s="307" t="s">
        <v>289</v>
      </c>
      <c r="C60" s="308"/>
      <c r="D60" s="113">
        <v>7.0941245392633094</v>
      </c>
      <c r="E60" s="115">
        <v>11625</v>
      </c>
      <c r="F60" s="114">
        <v>11620</v>
      </c>
      <c r="G60" s="114">
        <v>11573</v>
      </c>
      <c r="H60" s="114">
        <v>11402</v>
      </c>
      <c r="I60" s="140">
        <v>11536</v>
      </c>
      <c r="J60" s="115">
        <v>89</v>
      </c>
      <c r="K60" s="116">
        <v>0.77149791955617197</v>
      </c>
    </row>
    <row r="61" spans="1:11" ht="14.1" customHeight="1" x14ac:dyDescent="0.2">
      <c r="A61" s="306" t="s">
        <v>290</v>
      </c>
      <c r="B61" s="307" t="s">
        <v>291</v>
      </c>
      <c r="C61" s="308"/>
      <c r="D61" s="113">
        <v>2.2878170234579049</v>
      </c>
      <c r="E61" s="115">
        <v>3749</v>
      </c>
      <c r="F61" s="114">
        <v>3751</v>
      </c>
      <c r="G61" s="114">
        <v>3786</v>
      </c>
      <c r="H61" s="114">
        <v>3691</v>
      </c>
      <c r="I61" s="140">
        <v>3678</v>
      </c>
      <c r="J61" s="115">
        <v>71</v>
      </c>
      <c r="K61" s="116">
        <v>1.9303969548667754</v>
      </c>
    </row>
    <row r="62" spans="1:11" ht="14.1" customHeight="1" x14ac:dyDescent="0.2">
      <c r="A62" s="306" t="s">
        <v>292</v>
      </c>
      <c r="B62" s="307" t="s">
        <v>293</v>
      </c>
      <c r="C62" s="308"/>
      <c r="D62" s="113">
        <v>2.93467913198428</v>
      </c>
      <c r="E62" s="115">
        <v>4809</v>
      </c>
      <c r="F62" s="114">
        <v>4812</v>
      </c>
      <c r="G62" s="114">
        <v>4751</v>
      </c>
      <c r="H62" s="114">
        <v>4707</v>
      </c>
      <c r="I62" s="140">
        <v>4891</v>
      </c>
      <c r="J62" s="115">
        <v>-82</v>
      </c>
      <c r="K62" s="116">
        <v>-1.6765487630341442</v>
      </c>
    </row>
    <row r="63" spans="1:11" ht="14.1" customHeight="1" x14ac:dyDescent="0.2">
      <c r="A63" s="306"/>
      <c r="B63" s="307" t="s">
        <v>294</v>
      </c>
      <c r="C63" s="308"/>
      <c r="D63" s="113">
        <v>2.5044548050870215</v>
      </c>
      <c r="E63" s="115">
        <v>4104</v>
      </c>
      <c r="F63" s="114">
        <v>4111</v>
      </c>
      <c r="G63" s="114">
        <v>4055</v>
      </c>
      <c r="H63" s="114">
        <v>4033</v>
      </c>
      <c r="I63" s="140">
        <v>4206</v>
      </c>
      <c r="J63" s="115">
        <v>-102</v>
      </c>
      <c r="K63" s="116">
        <v>-2.4251069900142652</v>
      </c>
    </row>
    <row r="64" spans="1:11" ht="14.1" customHeight="1" x14ac:dyDescent="0.2">
      <c r="A64" s="306" t="s">
        <v>295</v>
      </c>
      <c r="B64" s="307" t="s">
        <v>296</v>
      </c>
      <c r="C64" s="308"/>
      <c r="D64" s="113">
        <v>0.53274586862596729</v>
      </c>
      <c r="E64" s="115">
        <v>873</v>
      </c>
      <c r="F64" s="114">
        <v>848</v>
      </c>
      <c r="G64" s="114">
        <v>843</v>
      </c>
      <c r="H64" s="114">
        <v>833</v>
      </c>
      <c r="I64" s="140">
        <v>819</v>
      </c>
      <c r="J64" s="115">
        <v>54</v>
      </c>
      <c r="K64" s="116">
        <v>6.5934065934065931</v>
      </c>
    </row>
    <row r="65" spans="1:11" ht="14.1" customHeight="1" x14ac:dyDescent="0.2">
      <c r="A65" s="306" t="s">
        <v>297</v>
      </c>
      <c r="B65" s="307" t="s">
        <v>298</v>
      </c>
      <c r="C65" s="308"/>
      <c r="D65" s="113">
        <v>0.65418507579271123</v>
      </c>
      <c r="E65" s="115">
        <v>1072</v>
      </c>
      <c r="F65" s="114">
        <v>1085</v>
      </c>
      <c r="G65" s="114">
        <v>1069</v>
      </c>
      <c r="H65" s="114">
        <v>1071</v>
      </c>
      <c r="I65" s="140">
        <v>1060</v>
      </c>
      <c r="J65" s="115">
        <v>12</v>
      </c>
      <c r="K65" s="116">
        <v>1.1320754716981132</v>
      </c>
    </row>
    <row r="66" spans="1:11" ht="14.1" customHeight="1" x14ac:dyDescent="0.2">
      <c r="A66" s="306">
        <v>82</v>
      </c>
      <c r="B66" s="307" t="s">
        <v>299</v>
      </c>
      <c r="C66" s="308"/>
      <c r="D66" s="113">
        <v>2.9078282520077137</v>
      </c>
      <c r="E66" s="115">
        <v>4765</v>
      </c>
      <c r="F66" s="114">
        <v>4812</v>
      </c>
      <c r="G66" s="114">
        <v>4790</v>
      </c>
      <c r="H66" s="114">
        <v>4705</v>
      </c>
      <c r="I66" s="140">
        <v>4759</v>
      </c>
      <c r="J66" s="115">
        <v>6</v>
      </c>
      <c r="K66" s="116">
        <v>0.12607690691321707</v>
      </c>
    </row>
    <row r="67" spans="1:11" ht="14.1" customHeight="1" x14ac:dyDescent="0.2">
      <c r="A67" s="306" t="s">
        <v>300</v>
      </c>
      <c r="B67" s="307" t="s">
        <v>301</v>
      </c>
      <c r="C67" s="308"/>
      <c r="D67" s="113">
        <v>1.9894061073547</v>
      </c>
      <c r="E67" s="115">
        <v>3260</v>
      </c>
      <c r="F67" s="114">
        <v>3292</v>
      </c>
      <c r="G67" s="114">
        <v>3275</v>
      </c>
      <c r="H67" s="114">
        <v>3251</v>
      </c>
      <c r="I67" s="140">
        <v>3279</v>
      </c>
      <c r="J67" s="115">
        <v>-19</v>
      </c>
      <c r="K67" s="116">
        <v>-0.5794449527294907</v>
      </c>
    </row>
    <row r="68" spans="1:11" ht="14.1" customHeight="1" x14ac:dyDescent="0.2">
      <c r="A68" s="306" t="s">
        <v>302</v>
      </c>
      <c r="B68" s="307" t="s">
        <v>303</v>
      </c>
      <c r="C68" s="308"/>
      <c r="D68" s="113">
        <v>0.46683916322894037</v>
      </c>
      <c r="E68" s="115">
        <v>765</v>
      </c>
      <c r="F68" s="114">
        <v>792</v>
      </c>
      <c r="G68" s="114">
        <v>780</v>
      </c>
      <c r="H68" s="114">
        <v>749</v>
      </c>
      <c r="I68" s="140">
        <v>770</v>
      </c>
      <c r="J68" s="115">
        <v>-5</v>
      </c>
      <c r="K68" s="116">
        <v>-0.64935064935064934</v>
      </c>
    </row>
    <row r="69" spans="1:11" ht="14.1" customHeight="1" x14ac:dyDescent="0.2">
      <c r="A69" s="306">
        <v>83</v>
      </c>
      <c r="B69" s="307" t="s">
        <v>304</v>
      </c>
      <c r="C69" s="308"/>
      <c r="D69" s="113">
        <v>6.5918910342470767</v>
      </c>
      <c r="E69" s="115">
        <v>10802</v>
      </c>
      <c r="F69" s="114">
        <v>10788</v>
      </c>
      <c r="G69" s="114">
        <v>10703</v>
      </c>
      <c r="H69" s="114">
        <v>10497</v>
      </c>
      <c r="I69" s="140">
        <v>10439</v>
      </c>
      <c r="J69" s="115">
        <v>363</v>
      </c>
      <c r="K69" s="116">
        <v>3.4773445732349844</v>
      </c>
    </row>
    <row r="70" spans="1:11" ht="14.1" customHeight="1" x14ac:dyDescent="0.2">
      <c r="A70" s="306" t="s">
        <v>305</v>
      </c>
      <c r="B70" s="307" t="s">
        <v>306</v>
      </c>
      <c r="C70" s="308"/>
      <c r="D70" s="113">
        <v>5.4458466570654434</v>
      </c>
      <c r="E70" s="115">
        <v>8924</v>
      </c>
      <c r="F70" s="114">
        <v>8914</v>
      </c>
      <c r="G70" s="114">
        <v>8849</v>
      </c>
      <c r="H70" s="114">
        <v>8625</v>
      </c>
      <c r="I70" s="140">
        <v>8578</v>
      </c>
      <c r="J70" s="115">
        <v>346</v>
      </c>
      <c r="K70" s="116">
        <v>4.0335742597342037</v>
      </c>
    </row>
    <row r="71" spans="1:11" ht="14.1" customHeight="1" x14ac:dyDescent="0.2">
      <c r="A71" s="306"/>
      <c r="B71" s="307" t="s">
        <v>307</v>
      </c>
      <c r="C71" s="308"/>
      <c r="D71" s="113">
        <v>2.9676324846827935</v>
      </c>
      <c r="E71" s="115">
        <v>4863</v>
      </c>
      <c r="F71" s="114">
        <v>4859</v>
      </c>
      <c r="G71" s="114">
        <v>4814</v>
      </c>
      <c r="H71" s="114">
        <v>4652</v>
      </c>
      <c r="I71" s="140">
        <v>4640</v>
      </c>
      <c r="J71" s="115">
        <v>223</v>
      </c>
      <c r="K71" s="116">
        <v>4.806034482758621</v>
      </c>
    </row>
    <row r="72" spans="1:11" ht="14.1" customHeight="1" x14ac:dyDescent="0.2">
      <c r="A72" s="306">
        <v>84</v>
      </c>
      <c r="B72" s="307" t="s">
        <v>308</v>
      </c>
      <c r="C72" s="308"/>
      <c r="D72" s="113">
        <v>1.0124002245709962</v>
      </c>
      <c r="E72" s="115">
        <v>1659</v>
      </c>
      <c r="F72" s="114">
        <v>1648</v>
      </c>
      <c r="G72" s="114">
        <v>1636</v>
      </c>
      <c r="H72" s="114">
        <v>1712</v>
      </c>
      <c r="I72" s="140">
        <v>1690</v>
      </c>
      <c r="J72" s="115">
        <v>-31</v>
      </c>
      <c r="K72" s="116">
        <v>-1.834319526627219</v>
      </c>
    </row>
    <row r="73" spans="1:11" ht="14.1" customHeight="1" x14ac:dyDescent="0.2">
      <c r="A73" s="306" t="s">
        <v>309</v>
      </c>
      <c r="B73" s="307" t="s">
        <v>310</v>
      </c>
      <c r="C73" s="308"/>
      <c r="D73" s="113">
        <v>0.33014377425732905</v>
      </c>
      <c r="E73" s="115">
        <v>541</v>
      </c>
      <c r="F73" s="114">
        <v>537</v>
      </c>
      <c r="G73" s="114">
        <v>530</v>
      </c>
      <c r="H73" s="114">
        <v>590</v>
      </c>
      <c r="I73" s="140">
        <v>586</v>
      </c>
      <c r="J73" s="115">
        <v>-45</v>
      </c>
      <c r="K73" s="116">
        <v>-7.6791808873720138</v>
      </c>
    </row>
    <row r="74" spans="1:11" ht="14.1" customHeight="1" x14ac:dyDescent="0.2">
      <c r="A74" s="306" t="s">
        <v>311</v>
      </c>
      <c r="B74" s="307" t="s">
        <v>312</v>
      </c>
      <c r="C74" s="308"/>
      <c r="D74" s="113">
        <v>0.22274025435106304</v>
      </c>
      <c r="E74" s="115">
        <v>365</v>
      </c>
      <c r="F74" s="114">
        <v>360</v>
      </c>
      <c r="G74" s="114">
        <v>358</v>
      </c>
      <c r="H74" s="114">
        <v>371</v>
      </c>
      <c r="I74" s="140">
        <v>369</v>
      </c>
      <c r="J74" s="115">
        <v>-4</v>
      </c>
      <c r="K74" s="116">
        <v>-1.084010840108401</v>
      </c>
    </row>
    <row r="75" spans="1:11" ht="14.1" customHeight="1" x14ac:dyDescent="0.2">
      <c r="A75" s="306" t="s">
        <v>313</v>
      </c>
      <c r="B75" s="307" t="s">
        <v>314</v>
      </c>
      <c r="C75" s="308"/>
      <c r="D75" s="113">
        <v>8.604486537945176E-2</v>
      </c>
      <c r="E75" s="115">
        <v>141</v>
      </c>
      <c r="F75" s="114">
        <v>146</v>
      </c>
      <c r="G75" s="114">
        <v>147</v>
      </c>
      <c r="H75" s="114">
        <v>151</v>
      </c>
      <c r="I75" s="140">
        <v>141</v>
      </c>
      <c r="J75" s="115">
        <v>0</v>
      </c>
      <c r="K75" s="116">
        <v>0</v>
      </c>
    </row>
    <row r="76" spans="1:11" ht="14.1" customHeight="1" x14ac:dyDescent="0.2">
      <c r="A76" s="306">
        <v>91</v>
      </c>
      <c r="B76" s="307" t="s">
        <v>315</v>
      </c>
      <c r="C76" s="308"/>
      <c r="D76" s="113">
        <v>0.16720775258134596</v>
      </c>
      <c r="E76" s="115">
        <v>274</v>
      </c>
      <c r="F76" s="114">
        <v>276</v>
      </c>
      <c r="G76" s="114">
        <v>281</v>
      </c>
      <c r="H76" s="114">
        <v>279</v>
      </c>
      <c r="I76" s="140">
        <v>268</v>
      </c>
      <c r="J76" s="115">
        <v>6</v>
      </c>
      <c r="K76" s="116">
        <v>2.2388059701492535</v>
      </c>
    </row>
    <row r="77" spans="1:11" ht="14.1" customHeight="1" x14ac:dyDescent="0.2">
      <c r="A77" s="306">
        <v>92</v>
      </c>
      <c r="B77" s="307" t="s">
        <v>316</v>
      </c>
      <c r="C77" s="308"/>
      <c r="D77" s="113">
        <v>0.54495081406986112</v>
      </c>
      <c r="E77" s="115">
        <v>893</v>
      </c>
      <c r="F77" s="114">
        <v>889</v>
      </c>
      <c r="G77" s="114">
        <v>887</v>
      </c>
      <c r="H77" s="114">
        <v>892</v>
      </c>
      <c r="I77" s="140">
        <v>872</v>
      </c>
      <c r="J77" s="115">
        <v>21</v>
      </c>
      <c r="K77" s="116">
        <v>2.4082568807339451</v>
      </c>
    </row>
    <row r="78" spans="1:11" ht="14.1" customHeight="1" x14ac:dyDescent="0.2">
      <c r="A78" s="306">
        <v>93</v>
      </c>
      <c r="B78" s="307" t="s">
        <v>317</v>
      </c>
      <c r="C78" s="308"/>
      <c r="D78" s="113">
        <v>0.17086923621451411</v>
      </c>
      <c r="E78" s="115">
        <v>280</v>
      </c>
      <c r="F78" s="114">
        <v>288</v>
      </c>
      <c r="G78" s="114">
        <v>288</v>
      </c>
      <c r="H78" s="114">
        <v>285</v>
      </c>
      <c r="I78" s="140">
        <v>278</v>
      </c>
      <c r="J78" s="115">
        <v>2</v>
      </c>
      <c r="K78" s="116">
        <v>0.71942446043165464</v>
      </c>
    </row>
    <row r="79" spans="1:11" ht="14.1" customHeight="1" x14ac:dyDescent="0.2">
      <c r="A79" s="306">
        <v>94</v>
      </c>
      <c r="B79" s="307" t="s">
        <v>318</v>
      </c>
      <c r="C79" s="308"/>
      <c r="D79" s="113">
        <v>0.12265970171113336</v>
      </c>
      <c r="E79" s="115">
        <v>201</v>
      </c>
      <c r="F79" s="114">
        <v>201</v>
      </c>
      <c r="G79" s="114">
        <v>202</v>
      </c>
      <c r="H79" s="114" t="s">
        <v>514</v>
      </c>
      <c r="I79" s="140" t="s">
        <v>514</v>
      </c>
      <c r="J79" s="115" t="s">
        <v>514</v>
      </c>
      <c r="K79" s="116" t="s">
        <v>514</v>
      </c>
    </row>
    <row r="80" spans="1:11" ht="14.1" customHeight="1" x14ac:dyDescent="0.2">
      <c r="A80" s="306" t="s">
        <v>319</v>
      </c>
      <c r="B80" s="307" t="s">
        <v>320</v>
      </c>
      <c r="C80" s="308"/>
      <c r="D80" s="113">
        <v>2.4409890887787731E-3</v>
      </c>
      <c r="E80" s="115">
        <v>4</v>
      </c>
      <c r="F80" s="114">
        <v>4</v>
      </c>
      <c r="G80" s="114">
        <v>5</v>
      </c>
      <c r="H80" s="114" t="s">
        <v>514</v>
      </c>
      <c r="I80" s="140" t="s">
        <v>514</v>
      </c>
      <c r="J80" s="115" t="s">
        <v>514</v>
      </c>
      <c r="K80" s="116" t="s">
        <v>514</v>
      </c>
    </row>
    <row r="81" spans="1:11" ht="14.1" customHeight="1" x14ac:dyDescent="0.2">
      <c r="A81" s="310" t="s">
        <v>321</v>
      </c>
      <c r="B81" s="311" t="s">
        <v>224</v>
      </c>
      <c r="C81" s="312"/>
      <c r="D81" s="125">
        <v>0.50894622501037423</v>
      </c>
      <c r="E81" s="143">
        <v>834</v>
      </c>
      <c r="F81" s="144">
        <v>832</v>
      </c>
      <c r="G81" s="144">
        <v>837</v>
      </c>
      <c r="H81" s="144">
        <v>812</v>
      </c>
      <c r="I81" s="145">
        <v>818</v>
      </c>
      <c r="J81" s="143">
        <v>16</v>
      </c>
      <c r="K81" s="146">
        <v>1.9559902200488997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39402</v>
      </c>
      <c r="E12" s="114">
        <v>40848</v>
      </c>
      <c r="F12" s="114">
        <v>40952</v>
      </c>
      <c r="G12" s="114">
        <v>41144</v>
      </c>
      <c r="H12" s="140">
        <v>40013</v>
      </c>
      <c r="I12" s="115">
        <v>-611</v>
      </c>
      <c r="J12" s="116">
        <v>-1.5270037237897682</v>
      </c>
      <c r="K12"/>
      <c r="L12"/>
      <c r="M12"/>
      <c r="N12"/>
      <c r="O12"/>
      <c r="P12"/>
    </row>
    <row r="13" spans="1:16" s="110" customFormat="1" ht="14.45" customHeight="1" x14ac:dyDescent="0.2">
      <c r="A13" s="120" t="s">
        <v>105</v>
      </c>
      <c r="B13" s="119" t="s">
        <v>106</v>
      </c>
      <c r="C13" s="113">
        <v>38.581797878280291</v>
      </c>
      <c r="D13" s="115">
        <v>15202</v>
      </c>
      <c r="E13" s="114">
        <v>15642</v>
      </c>
      <c r="F13" s="114">
        <v>15655</v>
      </c>
      <c r="G13" s="114">
        <v>15632</v>
      </c>
      <c r="H13" s="140">
        <v>15027</v>
      </c>
      <c r="I13" s="115">
        <v>175</v>
      </c>
      <c r="J13" s="116">
        <v>1.1645704398748919</v>
      </c>
      <c r="K13"/>
      <c r="L13"/>
      <c r="M13"/>
      <c r="N13"/>
      <c r="O13"/>
      <c r="P13"/>
    </row>
    <row r="14" spans="1:16" s="110" customFormat="1" ht="14.45" customHeight="1" x14ac:dyDescent="0.2">
      <c r="A14" s="120"/>
      <c r="B14" s="119" t="s">
        <v>107</v>
      </c>
      <c r="C14" s="113">
        <v>61.418202121719709</v>
      </c>
      <c r="D14" s="115">
        <v>24200</v>
      </c>
      <c r="E14" s="114">
        <v>25206</v>
      </c>
      <c r="F14" s="114">
        <v>25297</v>
      </c>
      <c r="G14" s="114">
        <v>25512</v>
      </c>
      <c r="H14" s="140">
        <v>24986</v>
      </c>
      <c r="I14" s="115">
        <v>-786</v>
      </c>
      <c r="J14" s="116">
        <v>-3.1457616265108461</v>
      </c>
      <c r="K14"/>
      <c r="L14"/>
      <c r="M14"/>
      <c r="N14"/>
      <c r="O14"/>
      <c r="P14"/>
    </row>
    <row r="15" spans="1:16" s="110" customFormat="1" ht="14.45" customHeight="1" x14ac:dyDescent="0.2">
      <c r="A15" s="118" t="s">
        <v>105</v>
      </c>
      <c r="B15" s="121" t="s">
        <v>108</v>
      </c>
      <c r="C15" s="113">
        <v>12.933353636871225</v>
      </c>
      <c r="D15" s="115">
        <v>5096</v>
      </c>
      <c r="E15" s="114">
        <v>5377</v>
      </c>
      <c r="F15" s="114">
        <v>5397</v>
      </c>
      <c r="G15" s="114">
        <v>5538</v>
      </c>
      <c r="H15" s="140">
        <v>5122</v>
      </c>
      <c r="I15" s="115">
        <v>-26</v>
      </c>
      <c r="J15" s="116">
        <v>-0.50761421319796951</v>
      </c>
      <c r="K15"/>
      <c r="L15"/>
      <c r="M15"/>
      <c r="N15"/>
      <c r="O15"/>
      <c r="P15"/>
    </row>
    <row r="16" spans="1:16" s="110" customFormat="1" ht="14.45" customHeight="1" x14ac:dyDescent="0.2">
      <c r="A16" s="118"/>
      <c r="B16" s="121" t="s">
        <v>109</v>
      </c>
      <c r="C16" s="113">
        <v>49.606618953352623</v>
      </c>
      <c r="D16" s="115">
        <v>19546</v>
      </c>
      <c r="E16" s="114">
        <v>20377</v>
      </c>
      <c r="F16" s="114">
        <v>20412</v>
      </c>
      <c r="G16" s="114">
        <v>20491</v>
      </c>
      <c r="H16" s="140">
        <v>20165</v>
      </c>
      <c r="I16" s="115">
        <v>-619</v>
      </c>
      <c r="J16" s="116">
        <v>-3.0696751797669228</v>
      </c>
      <c r="K16"/>
      <c r="L16"/>
      <c r="M16"/>
      <c r="N16"/>
      <c r="O16"/>
      <c r="P16"/>
    </row>
    <row r="17" spans="1:16" s="110" customFormat="1" ht="14.45" customHeight="1" x14ac:dyDescent="0.2">
      <c r="A17" s="118"/>
      <c r="B17" s="121" t="s">
        <v>110</v>
      </c>
      <c r="C17" s="113">
        <v>19.562458758438659</v>
      </c>
      <c r="D17" s="115">
        <v>7708</v>
      </c>
      <c r="E17" s="114">
        <v>7884</v>
      </c>
      <c r="F17" s="114">
        <v>7967</v>
      </c>
      <c r="G17" s="114">
        <v>7989</v>
      </c>
      <c r="H17" s="140">
        <v>7842</v>
      </c>
      <c r="I17" s="115">
        <v>-134</v>
      </c>
      <c r="J17" s="116">
        <v>-1.7087477684264218</v>
      </c>
      <c r="K17"/>
      <c r="L17"/>
      <c r="M17"/>
      <c r="N17"/>
      <c r="O17"/>
      <c r="P17"/>
    </row>
    <row r="18" spans="1:16" s="110" customFormat="1" ht="14.45" customHeight="1" x14ac:dyDescent="0.2">
      <c r="A18" s="120"/>
      <c r="B18" s="121" t="s">
        <v>111</v>
      </c>
      <c r="C18" s="113">
        <v>17.897568651337494</v>
      </c>
      <c r="D18" s="115">
        <v>7052</v>
      </c>
      <c r="E18" s="114">
        <v>7210</v>
      </c>
      <c r="F18" s="114">
        <v>7176</v>
      </c>
      <c r="G18" s="114">
        <v>7126</v>
      </c>
      <c r="H18" s="140">
        <v>6884</v>
      </c>
      <c r="I18" s="115">
        <v>168</v>
      </c>
      <c r="J18" s="116">
        <v>2.4404416037187682</v>
      </c>
      <c r="K18"/>
      <c r="L18"/>
      <c r="M18"/>
      <c r="N18"/>
      <c r="O18"/>
      <c r="P18"/>
    </row>
    <row r="19" spans="1:16" s="110" customFormat="1" ht="14.45" customHeight="1" x14ac:dyDescent="0.2">
      <c r="A19" s="120"/>
      <c r="B19" s="121" t="s">
        <v>112</v>
      </c>
      <c r="C19" s="113">
        <v>1.6395106847368155</v>
      </c>
      <c r="D19" s="115">
        <v>646</v>
      </c>
      <c r="E19" s="114">
        <v>663</v>
      </c>
      <c r="F19" s="114">
        <v>693</v>
      </c>
      <c r="G19" s="114">
        <v>620</v>
      </c>
      <c r="H19" s="140">
        <v>593</v>
      </c>
      <c r="I19" s="115">
        <v>53</v>
      </c>
      <c r="J19" s="116">
        <v>8.937605396290051</v>
      </c>
      <c r="K19"/>
      <c r="L19"/>
      <c r="M19"/>
      <c r="N19"/>
      <c r="O19"/>
      <c r="P19"/>
    </row>
    <row r="20" spans="1:16" s="110" customFormat="1" ht="14.45" customHeight="1" x14ac:dyDescent="0.2">
      <c r="A20" s="120" t="s">
        <v>113</v>
      </c>
      <c r="B20" s="119" t="s">
        <v>116</v>
      </c>
      <c r="C20" s="113">
        <v>91.459824374397243</v>
      </c>
      <c r="D20" s="115">
        <v>36037</v>
      </c>
      <c r="E20" s="114">
        <v>37385</v>
      </c>
      <c r="F20" s="114">
        <v>37600</v>
      </c>
      <c r="G20" s="114">
        <v>37745</v>
      </c>
      <c r="H20" s="140">
        <v>36790</v>
      </c>
      <c r="I20" s="115">
        <v>-753</v>
      </c>
      <c r="J20" s="116">
        <v>-2.0467518347377003</v>
      </c>
      <c r="K20"/>
      <c r="L20"/>
      <c r="M20"/>
      <c r="N20"/>
      <c r="O20"/>
      <c r="P20"/>
    </row>
    <row r="21" spans="1:16" s="110" customFormat="1" ht="14.45" customHeight="1" x14ac:dyDescent="0.2">
      <c r="A21" s="123"/>
      <c r="B21" s="124" t="s">
        <v>117</v>
      </c>
      <c r="C21" s="125">
        <v>8.4158164560174615</v>
      </c>
      <c r="D21" s="143">
        <v>3316</v>
      </c>
      <c r="E21" s="144">
        <v>3413</v>
      </c>
      <c r="F21" s="144">
        <v>3298</v>
      </c>
      <c r="G21" s="144">
        <v>3347</v>
      </c>
      <c r="H21" s="145">
        <v>3172</v>
      </c>
      <c r="I21" s="143">
        <v>144</v>
      </c>
      <c r="J21" s="146">
        <v>4.5397225725094579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43291</v>
      </c>
      <c r="E56" s="114">
        <v>44719</v>
      </c>
      <c r="F56" s="114">
        <v>45057</v>
      </c>
      <c r="G56" s="114">
        <v>45262</v>
      </c>
      <c r="H56" s="140">
        <v>44192</v>
      </c>
      <c r="I56" s="115">
        <v>-901</v>
      </c>
      <c r="J56" s="116">
        <v>-2.0388305575669805</v>
      </c>
      <c r="K56"/>
      <c r="L56"/>
      <c r="M56"/>
      <c r="N56"/>
      <c r="O56"/>
      <c r="P56"/>
    </row>
    <row r="57" spans="1:16" s="110" customFormat="1" ht="14.45" customHeight="1" x14ac:dyDescent="0.2">
      <c r="A57" s="120" t="s">
        <v>105</v>
      </c>
      <c r="B57" s="119" t="s">
        <v>106</v>
      </c>
      <c r="C57" s="113">
        <v>38.571527569240722</v>
      </c>
      <c r="D57" s="115">
        <v>16698</v>
      </c>
      <c r="E57" s="114">
        <v>17145</v>
      </c>
      <c r="F57" s="114">
        <v>17240</v>
      </c>
      <c r="G57" s="114">
        <v>17232</v>
      </c>
      <c r="H57" s="140">
        <v>16725</v>
      </c>
      <c r="I57" s="115">
        <v>-27</v>
      </c>
      <c r="J57" s="116">
        <v>-0.16143497757847533</v>
      </c>
    </row>
    <row r="58" spans="1:16" s="110" customFormat="1" ht="14.45" customHeight="1" x14ac:dyDescent="0.2">
      <c r="A58" s="120"/>
      <c r="B58" s="119" t="s">
        <v>107</v>
      </c>
      <c r="C58" s="113">
        <v>61.428472430759278</v>
      </c>
      <c r="D58" s="115">
        <v>26593</v>
      </c>
      <c r="E58" s="114">
        <v>27574</v>
      </c>
      <c r="F58" s="114">
        <v>27817</v>
      </c>
      <c r="G58" s="114">
        <v>28030</v>
      </c>
      <c r="H58" s="140">
        <v>27467</v>
      </c>
      <c r="I58" s="115">
        <v>-874</v>
      </c>
      <c r="J58" s="116">
        <v>-3.1820002184439509</v>
      </c>
    </row>
    <row r="59" spans="1:16" s="110" customFormat="1" ht="14.45" customHeight="1" x14ac:dyDescent="0.2">
      <c r="A59" s="118" t="s">
        <v>105</v>
      </c>
      <c r="B59" s="121" t="s">
        <v>108</v>
      </c>
      <c r="C59" s="113">
        <v>13.621768958906008</v>
      </c>
      <c r="D59" s="115">
        <v>5897</v>
      </c>
      <c r="E59" s="114">
        <v>6204</v>
      </c>
      <c r="F59" s="114">
        <v>6280</v>
      </c>
      <c r="G59" s="114">
        <v>6482</v>
      </c>
      <c r="H59" s="140">
        <v>6066</v>
      </c>
      <c r="I59" s="115">
        <v>-169</v>
      </c>
      <c r="J59" s="116">
        <v>-2.7860204418067918</v>
      </c>
    </row>
    <row r="60" spans="1:16" s="110" customFormat="1" ht="14.45" customHeight="1" x14ac:dyDescent="0.2">
      <c r="A60" s="118"/>
      <c r="B60" s="121" t="s">
        <v>109</v>
      </c>
      <c r="C60" s="113">
        <v>49.869487884317756</v>
      </c>
      <c r="D60" s="115">
        <v>21589</v>
      </c>
      <c r="E60" s="114">
        <v>22357</v>
      </c>
      <c r="F60" s="114">
        <v>22532</v>
      </c>
      <c r="G60" s="114">
        <v>22602</v>
      </c>
      <c r="H60" s="140">
        <v>22309</v>
      </c>
      <c r="I60" s="115">
        <v>-720</v>
      </c>
      <c r="J60" s="116">
        <v>-3.2273970146577615</v>
      </c>
    </row>
    <row r="61" spans="1:16" s="110" customFormat="1" ht="14.45" customHeight="1" x14ac:dyDescent="0.2">
      <c r="A61" s="118"/>
      <c r="B61" s="121" t="s">
        <v>110</v>
      </c>
      <c r="C61" s="113">
        <v>19.428980619528307</v>
      </c>
      <c r="D61" s="115">
        <v>8411</v>
      </c>
      <c r="E61" s="114">
        <v>8589</v>
      </c>
      <c r="F61" s="114">
        <v>8677</v>
      </c>
      <c r="G61" s="114">
        <v>8676</v>
      </c>
      <c r="H61" s="140">
        <v>8552</v>
      </c>
      <c r="I61" s="115">
        <v>-141</v>
      </c>
      <c r="J61" s="116">
        <v>-1.6487371375116933</v>
      </c>
    </row>
    <row r="62" spans="1:16" s="110" customFormat="1" ht="14.45" customHeight="1" x14ac:dyDescent="0.2">
      <c r="A62" s="120"/>
      <c r="B62" s="121" t="s">
        <v>111</v>
      </c>
      <c r="C62" s="113">
        <v>17.079762537247927</v>
      </c>
      <c r="D62" s="115">
        <v>7394</v>
      </c>
      <c r="E62" s="114">
        <v>7569</v>
      </c>
      <c r="F62" s="114">
        <v>7568</v>
      </c>
      <c r="G62" s="114">
        <v>7502</v>
      </c>
      <c r="H62" s="140">
        <v>7265</v>
      </c>
      <c r="I62" s="115">
        <v>129</v>
      </c>
      <c r="J62" s="116">
        <v>1.7756366139022712</v>
      </c>
    </row>
    <row r="63" spans="1:16" s="110" customFormat="1" ht="14.45" customHeight="1" x14ac:dyDescent="0.2">
      <c r="A63" s="120"/>
      <c r="B63" s="121" t="s">
        <v>112</v>
      </c>
      <c r="C63" s="113">
        <v>1.5592155413365365</v>
      </c>
      <c r="D63" s="115">
        <v>675</v>
      </c>
      <c r="E63" s="114">
        <v>695</v>
      </c>
      <c r="F63" s="114">
        <v>743</v>
      </c>
      <c r="G63" s="114">
        <v>668</v>
      </c>
      <c r="H63" s="140">
        <v>635</v>
      </c>
      <c r="I63" s="115">
        <v>40</v>
      </c>
      <c r="J63" s="116">
        <v>6.2992125984251972</v>
      </c>
    </row>
    <row r="64" spans="1:16" s="110" customFormat="1" ht="14.45" customHeight="1" x14ac:dyDescent="0.2">
      <c r="A64" s="120" t="s">
        <v>113</v>
      </c>
      <c r="B64" s="119" t="s">
        <v>116</v>
      </c>
      <c r="C64" s="113">
        <v>91.037398073502573</v>
      </c>
      <c r="D64" s="115">
        <v>39411</v>
      </c>
      <c r="E64" s="114">
        <v>40752</v>
      </c>
      <c r="F64" s="114">
        <v>41178</v>
      </c>
      <c r="G64" s="114">
        <v>41386</v>
      </c>
      <c r="H64" s="140">
        <v>40455</v>
      </c>
      <c r="I64" s="115">
        <v>-1044</v>
      </c>
      <c r="J64" s="116">
        <v>-2.5806451612903225</v>
      </c>
    </row>
    <row r="65" spans="1:10" s="110" customFormat="1" ht="14.45" customHeight="1" x14ac:dyDescent="0.2">
      <c r="A65" s="123"/>
      <c r="B65" s="124" t="s">
        <v>117</v>
      </c>
      <c r="C65" s="125">
        <v>8.8424845810907584</v>
      </c>
      <c r="D65" s="143">
        <v>3828</v>
      </c>
      <c r="E65" s="144">
        <v>3909</v>
      </c>
      <c r="F65" s="144">
        <v>3821</v>
      </c>
      <c r="G65" s="144">
        <v>3820</v>
      </c>
      <c r="H65" s="145">
        <v>3681</v>
      </c>
      <c r="I65" s="143">
        <v>147</v>
      </c>
      <c r="J65" s="146">
        <v>3.993480032599837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39402</v>
      </c>
      <c r="G11" s="114">
        <v>40848</v>
      </c>
      <c r="H11" s="114">
        <v>40952</v>
      </c>
      <c r="I11" s="114">
        <v>41144</v>
      </c>
      <c r="J11" s="140">
        <v>40013</v>
      </c>
      <c r="K11" s="114">
        <v>-611</v>
      </c>
      <c r="L11" s="116">
        <v>-1.5270037237897682</v>
      </c>
    </row>
    <row r="12" spans="1:17" s="110" customFormat="1" ht="24" customHeight="1" x14ac:dyDescent="0.2">
      <c r="A12" s="604" t="s">
        <v>185</v>
      </c>
      <c r="B12" s="605"/>
      <c r="C12" s="605"/>
      <c r="D12" s="606"/>
      <c r="E12" s="113">
        <v>38.581797878280291</v>
      </c>
      <c r="F12" s="115">
        <v>15202</v>
      </c>
      <c r="G12" s="114">
        <v>15642</v>
      </c>
      <c r="H12" s="114">
        <v>15655</v>
      </c>
      <c r="I12" s="114">
        <v>15632</v>
      </c>
      <c r="J12" s="140">
        <v>15027</v>
      </c>
      <c r="K12" s="114">
        <v>175</v>
      </c>
      <c r="L12" s="116">
        <v>1.1645704398748919</v>
      </c>
    </row>
    <row r="13" spans="1:17" s="110" customFormat="1" ht="15" customHeight="1" x14ac:dyDescent="0.2">
      <c r="A13" s="120"/>
      <c r="B13" s="612" t="s">
        <v>107</v>
      </c>
      <c r="C13" s="612"/>
      <c r="E13" s="113">
        <v>61.418202121719709</v>
      </c>
      <c r="F13" s="115">
        <v>24200</v>
      </c>
      <c r="G13" s="114">
        <v>25206</v>
      </c>
      <c r="H13" s="114">
        <v>25297</v>
      </c>
      <c r="I13" s="114">
        <v>25512</v>
      </c>
      <c r="J13" s="140">
        <v>24986</v>
      </c>
      <c r="K13" s="114">
        <v>-786</v>
      </c>
      <c r="L13" s="116">
        <v>-3.1457616265108461</v>
      </c>
    </row>
    <row r="14" spans="1:17" s="110" customFormat="1" ht="22.5" customHeight="1" x14ac:dyDescent="0.2">
      <c r="A14" s="604" t="s">
        <v>186</v>
      </c>
      <c r="B14" s="605"/>
      <c r="C14" s="605"/>
      <c r="D14" s="606"/>
      <c r="E14" s="113">
        <v>12.933353636871225</v>
      </c>
      <c r="F14" s="115">
        <v>5096</v>
      </c>
      <c r="G14" s="114">
        <v>5377</v>
      </c>
      <c r="H14" s="114">
        <v>5397</v>
      </c>
      <c r="I14" s="114">
        <v>5538</v>
      </c>
      <c r="J14" s="140">
        <v>5122</v>
      </c>
      <c r="K14" s="114">
        <v>-26</v>
      </c>
      <c r="L14" s="116">
        <v>-0.50761421319796951</v>
      </c>
    </row>
    <row r="15" spans="1:17" s="110" customFormat="1" ht="15" customHeight="1" x14ac:dyDescent="0.2">
      <c r="A15" s="120"/>
      <c r="B15" s="119"/>
      <c r="C15" s="258" t="s">
        <v>106</v>
      </c>
      <c r="E15" s="113">
        <v>44.780219780219781</v>
      </c>
      <c r="F15" s="115">
        <v>2282</v>
      </c>
      <c r="G15" s="114">
        <v>2365</v>
      </c>
      <c r="H15" s="114">
        <v>2344</v>
      </c>
      <c r="I15" s="114">
        <v>2385</v>
      </c>
      <c r="J15" s="140">
        <v>2208</v>
      </c>
      <c r="K15" s="114">
        <v>74</v>
      </c>
      <c r="L15" s="116">
        <v>3.3514492753623188</v>
      </c>
    </row>
    <row r="16" spans="1:17" s="110" customFormat="1" ht="15" customHeight="1" x14ac:dyDescent="0.2">
      <c r="A16" s="120"/>
      <c r="B16" s="119"/>
      <c r="C16" s="258" t="s">
        <v>107</v>
      </c>
      <c r="E16" s="113">
        <v>55.219780219780219</v>
      </c>
      <c r="F16" s="115">
        <v>2814</v>
      </c>
      <c r="G16" s="114">
        <v>3012</v>
      </c>
      <c r="H16" s="114">
        <v>3053</v>
      </c>
      <c r="I16" s="114">
        <v>3153</v>
      </c>
      <c r="J16" s="140">
        <v>2914</v>
      </c>
      <c r="K16" s="114">
        <v>-100</v>
      </c>
      <c r="L16" s="116">
        <v>-3.4317089910775564</v>
      </c>
    </row>
    <row r="17" spans="1:12" s="110" customFormat="1" ht="15" customHeight="1" x14ac:dyDescent="0.2">
      <c r="A17" s="120"/>
      <c r="B17" s="121" t="s">
        <v>109</v>
      </c>
      <c r="C17" s="258"/>
      <c r="E17" s="113">
        <v>49.606618953352623</v>
      </c>
      <c r="F17" s="115">
        <v>19546</v>
      </c>
      <c r="G17" s="114">
        <v>20377</v>
      </c>
      <c r="H17" s="114">
        <v>20412</v>
      </c>
      <c r="I17" s="114">
        <v>20491</v>
      </c>
      <c r="J17" s="140">
        <v>20165</v>
      </c>
      <c r="K17" s="114">
        <v>-619</v>
      </c>
      <c r="L17" s="116">
        <v>-3.0696751797669228</v>
      </c>
    </row>
    <row r="18" spans="1:12" s="110" customFormat="1" ht="15" customHeight="1" x14ac:dyDescent="0.2">
      <c r="A18" s="120"/>
      <c r="B18" s="119"/>
      <c r="C18" s="258" t="s">
        <v>106</v>
      </c>
      <c r="E18" s="113">
        <v>34.272997032640951</v>
      </c>
      <c r="F18" s="115">
        <v>6699</v>
      </c>
      <c r="G18" s="114">
        <v>6954</v>
      </c>
      <c r="H18" s="114">
        <v>6911</v>
      </c>
      <c r="I18" s="114">
        <v>6866</v>
      </c>
      <c r="J18" s="140">
        <v>6631</v>
      </c>
      <c r="K18" s="114">
        <v>68</v>
      </c>
      <c r="L18" s="116">
        <v>1.0254863519831097</v>
      </c>
    </row>
    <row r="19" spans="1:12" s="110" customFormat="1" ht="15" customHeight="1" x14ac:dyDescent="0.2">
      <c r="A19" s="120"/>
      <c r="B19" s="119"/>
      <c r="C19" s="258" t="s">
        <v>107</v>
      </c>
      <c r="E19" s="113">
        <v>65.727002967359056</v>
      </c>
      <c r="F19" s="115">
        <v>12847</v>
      </c>
      <c r="G19" s="114">
        <v>13423</v>
      </c>
      <c r="H19" s="114">
        <v>13501</v>
      </c>
      <c r="I19" s="114">
        <v>13625</v>
      </c>
      <c r="J19" s="140">
        <v>13534</v>
      </c>
      <c r="K19" s="114">
        <v>-687</v>
      </c>
      <c r="L19" s="116">
        <v>-5.0761046253879121</v>
      </c>
    </row>
    <row r="20" spans="1:12" s="110" customFormat="1" ht="15" customHeight="1" x14ac:dyDescent="0.2">
      <c r="A20" s="120"/>
      <c r="B20" s="121" t="s">
        <v>110</v>
      </c>
      <c r="C20" s="258"/>
      <c r="E20" s="113">
        <v>19.562458758438659</v>
      </c>
      <c r="F20" s="115">
        <v>7708</v>
      </c>
      <c r="G20" s="114">
        <v>7884</v>
      </c>
      <c r="H20" s="114">
        <v>7967</v>
      </c>
      <c r="I20" s="114">
        <v>7989</v>
      </c>
      <c r="J20" s="140">
        <v>7842</v>
      </c>
      <c r="K20" s="114">
        <v>-134</v>
      </c>
      <c r="L20" s="116">
        <v>-1.7087477684264218</v>
      </c>
    </row>
    <row r="21" spans="1:12" s="110" customFormat="1" ht="15" customHeight="1" x14ac:dyDescent="0.2">
      <c r="A21" s="120"/>
      <c r="B21" s="119"/>
      <c r="C21" s="258" t="s">
        <v>106</v>
      </c>
      <c r="E21" s="113">
        <v>32.278152568759729</v>
      </c>
      <c r="F21" s="115">
        <v>2488</v>
      </c>
      <c r="G21" s="114">
        <v>2542</v>
      </c>
      <c r="H21" s="114">
        <v>2598</v>
      </c>
      <c r="I21" s="114">
        <v>2579</v>
      </c>
      <c r="J21" s="140">
        <v>2532</v>
      </c>
      <c r="K21" s="114">
        <v>-44</v>
      </c>
      <c r="L21" s="116">
        <v>-1.7377567140600316</v>
      </c>
    </row>
    <row r="22" spans="1:12" s="110" customFormat="1" ht="15" customHeight="1" x14ac:dyDescent="0.2">
      <c r="A22" s="120"/>
      <c r="B22" s="119"/>
      <c r="C22" s="258" t="s">
        <v>107</v>
      </c>
      <c r="E22" s="113">
        <v>67.721847431240263</v>
      </c>
      <c r="F22" s="115">
        <v>5220</v>
      </c>
      <c r="G22" s="114">
        <v>5342</v>
      </c>
      <c r="H22" s="114">
        <v>5369</v>
      </c>
      <c r="I22" s="114">
        <v>5410</v>
      </c>
      <c r="J22" s="140">
        <v>5310</v>
      </c>
      <c r="K22" s="114">
        <v>-90</v>
      </c>
      <c r="L22" s="116">
        <v>-1.6949152542372881</v>
      </c>
    </row>
    <row r="23" spans="1:12" s="110" customFormat="1" ht="15" customHeight="1" x14ac:dyDescent="0.2">
      <c r="A23" s="120"/>
      <c r="B23" s="121" t="s">
        <v>111</v>
      </c>
      <c r="C23" s="258"/>
      <c r="E23" s="113">
        <v>17.897568651337494</v>
      </c>
      <c r="F23" s="115">
        <v>7052</v>
      </c>
      <c r="G23" s="114">
        <v>7210</v>
      </c>
      <c r="H23" s="114">
        <v>7176</v>
      </c>
      <c r="I23" s="114">
        <v>7126</v>
      </c>
      <c r="J23" s="140">
        <v>6884</v>
      </c>
      <c r="K23" s="114">
        <v>168</v>
      </c>
      <c r="L23" s="116">
        <v>2.4404416037187682</v>
      </c>
    </row>
    <row r="24" spans="1:12" s="110" customFormat="1" ht="15" customHeight="1" x14ac:dyDescent="0.2">
      <c r="A24" s="120"/>
      <c r="B24" s="119"/>
      <c r="C24" s="258" t="s">
        <v>106</v>
      </c>
      <c r="E24" s="113">
        <v>52.935337492909809</v>
      </c>
      <c r="F24" s="115">
        <v>3733</v>
      </c>
      <c r="G24" s="114">
        <v>3781</v>
      </c>
      <c r="H24" s="114">
        <v>3802</v>
      </c>
      <c r="I24" s="114">
        <v>3802</v>
      </c>
      <c r="J24" s="140">
        <v>3656</v>
      </c>
      <c r="K24" s="114">
        <v>77</v>
      </c>
      <c r="L24" s="116">
        <v>2.1061269146608317</v>
      </c>
    </row>
    <row r="25" spans="1:12" s="110" customFormat="1" ht="15" customHeight="1" x14ac:dyDescent="0.2">
      <c r="A25" s="120"/>
      <c r="B25" s="119"/>
      <c r="C25" s="258" t="s">
        <v>107</v>
      </c>
      <c r="E25" s="113">
        <v>47.064662507090191</v>
      </c>
      <c r="F25" s="115">
        <v>3319</v>
      </c>
      <c r="G25" s="114">
        <v>3429</v>
      </c>
      <c r="H25" s="114">
        <v>3374</v>
      </c>
      <c r="I25" s="114">
        <v>3324</v>
      </c>
      <c r="J25" s="140">
        <v>3228</v>
      </c>
      <c r="K25" s="114">
        <v>91</v>
      </c>
      <c r="L25" s="116">
        <v>2.8190830235439899</v>
      </c>
    </row>
    <row r="26" spans="1:12" s="110" customFormat="1" ht="15" customHeight="1" x14ac:dyDescent="0.2">
      <c r="A26" s="120"/>
      <c r="C26" s="121" t="s">
        <v>187</v>
      </c>
      <c r="D26" s="110" t="s">
        <v>188</v>
      </c>
      <c r="E26" s="113">
        <v>1.6395106847368155</v>
      </c>
      <c r="F26" s="115">
        <v>646</v>
      </c>
      <c r="G26" s="114">
        <v>663</v>
      </c>
      <c r="H26" s="114">
        <v>693</v>
      </c>
      <c r="I26" s="114">
        <v>620</v>
      </c>
      <c r="J26" s="140">
        <v>593</v>
      </c>
      <c r="K26" s="114">
        <v>53</v>
      </c>
      <c r="L26" s="116">
        <v>8.937605396290051</v>
      </c>
    </row>
    <row r="27" spans="1:12" s="110" customFormat="1" ht="15" customHeight="1" x14ac:dyDescent="0.2">
      <c r="A27" s="120"/>
      <c r="B27" s="119"/>
      <c r="D27" s="259" t="s">
        <v>106</v>
      </c>
      <c r="E27" s="113">
        <v>46.43962848297214</v>
      </c>
      <c r="F27" s="115">
        <v>300</v>
      </c>
      <c r="G27" s="114">
        <v>293</v>
      </c>
      <c r="H27" s="114">
        <v>316</v>
      </c>
      <c r="I27" s="114">
        <v>305</v>
      </c>
      <c r="J27" s="140">
        <v>281</v>
      </c>
      <c r="K27" s="114">
        <v>19</v>
      </c>
      <c r="L27" s="116">
        <v>6.7615658362989324</v>
      </c>
    </row>
    <row r="28" spans="1:12" s="110" customFormat="1" ht="15" customHeight="1" x14ac:dyDescent="0.2">
      <c r="A28" s="120"/>
      <c r="B28" s="119"/>
      <c r="D28" s="259" t="s">
        <v>107</v>
      </c>
      <c r="E28" s="113">
        <v>53.56037151702786</v>
      </c>
      <c r="F28" s="115">
        <v>346</v>
      </c>
      <c r="G28" s="114">
        <v>370</v>
      </c>
      <c r="H28" s="114">
        <v>377</v>
      </c>
      <c r="I28" s="114">
        <v>315</v>
      </c>
      <c r="J28" s="140">
        <v>312</v>
      </c>
      <c r="K28" s="114">
        <v>34</v>
      </c>
      <c r="L28" s="116">
        <v>10.897435897435898</v>
      </c>
    </row>
    <row r="29" spans="1:12" s="110" customFormat="1" ht="24" customHeight="1" x14ac:dyDescent="0.2">
      <c r="A29" s="604" t="s">
        <v>189</v>
      </c>
      <c r="B29" s="605"/>
      <c r="C29" s="605"/>
      <c r="D29" s="606"/>
      <c r="E29" s="113">
        <v>91.459824374397243</v>
      </c>
      <c r="F29" s="115">
        <v>36037</v>
      </c>
      <c r="G29" s="114">
        <v>37385</v>
      </c>
      <c r="H29" s="114">
        <v>37600</v>
      </c>
      <c r="I29" s="114">
        <v>37745</v>
      </c>
      <c r="J29" s="140">
        <v>36790</v>
      </c>
      <c r="K29" s="114">
        <v>-753</v>
      </c>
      <c r="L29" s="116">
        <v>-2.0467518347377003</v>
      </c>
    </row>
    <row r="30" spans="1:12" s="110" customFormat="1" ht="15" customHeight="1" x14ac:dyDescent="0.2">
      <c r="A30" s="120"/>
      <c r="B30" s="119"/>
      <c r="C30" s="258" t="s">
        <v>106</v>
      </c>
      <c r="E30" s="113">
        <v>38.610317174015599</v>
      </c>
      <c r="F30" s="115">
        <v>13914</v>
      </c>
      <c r="G30" s="114">
        <v>14292</v>
      </c>
      <c r="H30" s="114">
        <v>14362</v>
      </c>
      <c r="I30" s="114">
        <v>14358</v>
      </c>
      <c r="J30" s="140">
        <v>13829</v>
      </c>
      <c r="K30" s="114">
        <v>85</v>
      </c>
      <c r="L30" s="116">
        <v>0.61465037240581388</v>
      </c>
    </row>
    <row r="31" spans="1:12" s="110" customFormat="1" ht="15" customHeight="1" x14ac:dyDescent="0.2">
      <c r="A31" s="120"/>
      <c r="B31" s="119"/>
      <c r="C31" s="258" t="s">
        <v>107</v>
      </c>
      <c r="E31" s="113">
        <v>61.389682825984401</v>
      </c>
      <c r="F31" s="115">
        <v>22123</v>
      </c>
      <c r="G31" s="114">
        <v>23093</v>
      </c>
      <c r="H31" s="114">
        <v>23238</v>
      </c>
      <c r="I31" s="114">
        <v>23387</v>
      </c>
      <c r="J31" s="140">
        <v>22961</v>
      </c>
      <c r="K31" s="114">
        <v>-838</v>
      </c>
      <c r="L31" s="116">
        <v>-3.6496668263577372</v>
      </c>
    </row>
    <row r="32" spans="1:12" s="110" customFormat="1" ht="15" customHeight="1" x14ac:dyDescent="0.2">
      <c r="A32" s="120"/>
      <c r="B32" s="119" t="s">
        <v>117</v>
      </c>
      <c r="C32" s="258"/>
      <c r="E32" s="113">
        <v>8.4158164560174615</v>
      </c>
      <c r="F32" s="114">
        <v>3316</v>
      </c>
      <c r="G32" s="114">
        <v>3413</v>
      </c>
      <c r="H32" s="114">
        <v>3298</v>
      </c>
      <c r="I32" s="114">
        <v>3347</v>
      </c>
      <c r="J32" s="140">
        <v>3172</v>
      </c>
      <c r="K32" s="114">
        <v>144</v>
      </c>
      <c r="L32" s="116">
        <v>4.5397225725094579</v>
      </c>
    </row>
    <row r="33" spans="1:12" s="110" customFormat="1" ht="15" customHeight="1" x14ac:dyDescent="0.2">
      <c r="A33" s="120"/>
      <c r="B33" s="119"/>
      <c r="C33" s="258" t="s">
        <v>106</v>
      </c>
      <c r="E33" s="113">
        <v>38.540410132689985</v>
      </c>
      <c r="F33" s="114">
        <v>1278</v>
      </c>
      <c r="G33" s="114">
        <v>1338</v>
      </c>
      <c r="H33" s="114">
        <v>1278</v>
      </c>
      <c r="I33" s="114">
        <v>1261</v>
      </c>
      <c r="J33" s="140">
        <v>1189</v>
      </c>
      <c r="K33" s="114">
        <v>89</v>
      </c>
      <c r="L33" s="116">
        <v>7.4852817493692179</v>
      </c>
    </row>
    <row r="34" spans="1:12" s="110" customFormat="1" ht="15" customHeight="1" x14ac:dyDescent="0.2">
      <c r="A34" s="120"/>
      <c r="B34" s="119"/>
      <c r="C34" s="258" t="s">
        <v>107</v>
      </c>
      <c r="E34" s="113">
        <v>61.459589867310015</v>
      </c>
      <c r="F34" s="114">
        <v>2038</v>
      </c>
      <c r="G34" s="114">
        <v>2075</v>
      </c>
      <c r="H34" s="114">
        <v>2020</v>
      </c>
      <c r="I34" s="114">
        <v>2086</v>
      </c>
      <c r="J34" s="140">
        <v>1983</v>
      </c>
      <c r="K34" s="114">
        <v>55</v>
      </c>
      <c r="L34" s="116">
        <v>2.7735753908219869</v>
      </c>
    </row>
    <row r="35" spans="1:12" s="110" customFormat="1" ht="24" customHeight="1" x14ac:dyDescent="0.2">
      <c r="A35" s="604" t="s">
        <v>192</v>
      </c>
      <c r="B35" s="605"/>
      <c r="C35" s="605"/>
      <c r="D35" s="606"/>
      <c r="E35" s="113">
        <v>15.478909700015228</v>
      </c>
      <c r="F35" s="114">
        <v>6099</v>
      </c>
      <c r="G35" s="114">
        <v>6459</v>
      </c>
      <c r="H35" s="114">
        <v>6506</v>
      </c>
      <c r="I35" s="114">
        <v>6645</v>
      </c>
      <c r="J35" s="114">
        <v>6210</v>
      </c>
      <c r="K35" s="318">
        <v>-111</v>
      </c>
      <c r="L35" s="319">
        <v>-1.78743961352657</v>
      </c>
    </row>
    <row r="36" spans="1:12" s="110" customFormat="1" ht="15" customHeight="1" x14ac:dyDescent="0.2">
      <c r="A36" s="120"/>
      <c r="B36" s="119"/>
      <c r="C36" s="258" t="s">
        <v>106</v>
      </c>
      <c r="E36" s="113">
        <v>34.136743728480077</v>
      </c>
      <c r="F36" s="114">
        <v>2082</v>
      </c>
      <c r="G36" s="114">
        <v>2208</v>
      </c>
      <c r="H36" s="114">
        <v>2234</v>
      </c>
      <c r="I36" s="114">
        <v>2261</v>
      </c>
      <c r="J36" s="114">
        <v>2055</v>
      </c>
      <c r="K36" s="318">
        <v>27</v>
      </c>
      <c r="L36" s="116">
        <v>1.3138686131386861</v>
      </c>
    </row>
    <row r="37" spans="1:12" s="110" customFormat="1" ht="15" customHeight="1" x14ac:dyDescent="0.2">
      <c r="A37" s="120"/>
      <c r="B37" s="119"/>
      <c r="C37" s="258" t="s">
        <v>107</v>
      </c>
      <c r="E37" s="113">
        <v>65.863256271519916</v>
      </c>
      <c r="F37" s="114">
        <v>4017</v>
      </c>
      <c r="G37" s="114">
        <v>4251</v>
      </c>
      <c r="H37" s="114">
        <v>4272</v>
      </c>
      <c r="I37" s="114">
        <v>4384</v>
      </c>
      <c r="J37" s="140">
        <v>4155</v>
      </c>
      <c r="K37" s="114">
        <v>-138</v>
      </c>
      <c r="L37" s="116">
        <v>-3.3212996389891698</v>
      </c>
    </row>
    <row r="38" spans="1:12" s="110" customFormat="1" ht="15" customHeight="1" x14ac:dyDescent="0.2">
      <c r="A38" s="120"/>
      <c r="B38" s="119" t="s">
        <v>329</v>
      </c>
      <c r="C38" s="258"/>
      <c r="E38" s="113">
        <v>65.529668544743927</v>
      </c>
      <c r="F38" s="114">
        <v>25820</v>
      </c>
      <c r="G38" s="114">
        <v>26616</v>
      </c>
      <c r="H38" s="114">
        <v>26681</v>
      </c>
      <c r="I38" s="114">
        <v>26675</v>
      </c>
      <c r="J38" s="140">
        <v>26101</v>
      </c>
      <c r="K38" s="114">
        <v>-281</v>
      </c>
      <c r="L38" s="116">
        <v>-1.0765871039423778</v>
      </c>
    </row>
    <row r="39" spans="1:12" s="110" customFormat="1" ht="15" customHeight="1" x14ac:dyDescent="0.2">
      <c r="A39" s="120"/>
      <c r="B39" s="119"/>
      <c r="C39" s="258" t="s">
        <v>106</v>
      </c>
      <c r="E39" s="113">
        <v>40.472501936483347</v>
      </c>
      <c r="F39" s="115">
        <v>10450</v>
      </c>
      <c r="G39" s="114">
        <v>10677</v>
      </c>
      <c r="H39" s="114">
        <v>10674</v>
      </c>
      <c r="I39" s="114">
        <v>10616</v>
      </c>
      <c r="J39" s="140">
        <v>10273</v>
      </c>
      <c r="K39" s="114">
        <v>177</v>
      </c>
      <c r="L39" s="116">
        <v>1.7229631071741458</v>
      </c>
    </row>
    <row r="40" spans="1:12" s="110" customFormat="1" ht="15" customHeight="1" x14ac:dyDescent="0.2">
      <c r="A40" s="120"/>
      <c r="B40" s="119"/>
      <c r="C40" s="258" t="s">
        <v>107</v>
      </c>
      <c r="E40" s="113">
        <v>59.527498063516653</v>
      </c>
      <c r="F40" s="115">
        <v>15370</v>
      </c>
      <c r="G40" s="114">
        <v>15939</v>
      </c>
      <c r="H40" s="114">
        <v>16007</v>
      </c>
      <c r="I40" s="114">
        <v>16059</v>
      </c>
      <c r="J40" s="140">
        <v>15828</v>
      </c>
      <c r="K40" s="114">
        <v>-458</v>
      </c>
      <c r="L40" s="116">
        <v>-2.8936062673742735</v>
      </c>
    </row>
    <row r="41" spans="1:12" s="110" customFormat="1" ht="15" customHeight="1" x14ac:dyDescent="0.2">
      <c r="A41" s="120"/>
      <c r="B41" s="320" t="s">
        <v>516</v>
      </c>
      <c r="C41" s="258"/>
      <c r="E41" s="113">
        <v>6.3651591289782248</v>
      </c>
      <c r="F41" s="115">
        <v>2508</v>
      </c>
      <c r="G41" s="114">
        <v>2560</v>
      </c>
      <c r="H41" s="114">
        <v>2510</v>
      </c>
      <c r="I41" s="114">
        <v>2553</v>
      </c>
      <c r="J41" s="140">
        <v>2385</v>
      </c>
      <c r="K41" s="114">
        <v>123</v>
      </c>
      <c r="L41" s="116">
        <v>5.1572327044025155</v>
      </c>
    </row>
    <row r="42" spans="1:12" s="110" customFormat="1" ht="15" customHeight="1" x14ac:dyDescent="0.2">
      <c r="A42" s="120"/>
      <c r="B42" s="119"/>
      <c r="C42" s="268" t="s">
        <v>106</v>
      </c>
      <c r="D42" s="182"/>
      <c r="E42" s="113">
        <v>41.626794258373202</v>
      </c>
      <c r="F42" s="115">
        <v>1044</v>
      </c>
      <c r="G42" s="114">
        <v>1049</v>
      </c>
      <c r="H42" s="114">
        <v>1036</v>
      </c>
      <c r="I42" s="114">
        <v>1069</v>
      </c>
      <c r="J42" s="140">
        <v>1006</v>
      </c>
      <c r="K42" s="114">
        <v>38</v>
      </c>
      <c r="L42" s="116">
        <v>3.7773359840954273</v>
      </c>
    </row>
    <row r="43" spans="1:12" s="110" customFormat="1" ht="15" customHeight="1" x14ac:dyDescent="0.2">
      <c r="A43" s="120"/>
      <c r="B43" s="119"/>
      <c r="C43" s="268" t="s">
        <v>107</v>
      </c>
      <c r="D43" s="182"/>
      <c r="E43" s="113">
        <v>58.373205741626798</v>
      </c>
      <c r="F43" s="115">
        <v>1464</v>
      </c>
      <c r="G43" s="114">
        <v>1511</v>
      </c>
      <c r="H43" s="114">
        <v>1474</v>
      </c>
      <c r="I43" s="114">
        <v>1484</v>
      </c>
      <c r="J43" s="140">
        <v>1379</v>
      </c>
      <c r="K43" s="114">
        <v>85</v>
      </c>
      <c r="L43" s="116">
        <v>6.1638868745467734</v>
      </c>
    </row>
    <row r="44" spans="1:12" s="110" customFormat="1" ht="15" customHeight="1" x14ac:dyDescent="0.2">
      <c r="A44" s="120"/>
      <c r="B44" s="119" t="s">
        <v>205</v>
      </c>
      <c r="C44" s="268"/>
      <c r="D44" s="182"/>
      <c r="E44" s="113">
        <v>12.626262626262626</v>
      </c>
      <c r="F44" s="115">
        <v>4975</v>
      </c>
      <c r="G44" s="114">
        <v>5213</v>
      </c>
      <c r="H44" s="114">
        <v>5255</v>
      </c>
      <c r="I44" s="114">
        <v>5271</v>
      </c>
      <c r="J44" s="140">
        <v>5317</v>
      </c>
      <c r="K44" s="114">
        <v>-342</v>
      </c>
      <c r="L44" s="116">
        <v>-6.4321986082377283</v>
      </c>
    </row>
    <row r="45" spans="1:12" s="110" customFormat="1" ht="15" customHeight="1" x14ac:dyDescent="0.2">
      <c r="A45" s="120"/>
      <c r="B45" s="119"/>
      <c r="C45" s="268" t="s">
        <v>106</v>
      </c>
      <c r="D45" s="182"/>
      <c r="E45" s="113">
        <v>32.683417085427138</v>
      </c>
      <c r="F45" s="115">
        <v>1626</v>
      </c>
      <c r="G45" s="114">
        <v>1708</v>
      </c>
      <c r="H45" s="114">
        <v>1711</v>
      </c>
      <c r="I45" s="114">
        <v>1686</v>
      </c>
      <c r="J45" s="140">
        <v>1693</v>
      </c>
      <c r="K45" s="114">
        <v>-67</v>
      </c>
      <c r="L45" s="116">
        <v>-3.9574719432959244</v>
      </c>
    </row>
    <row r="46" spans="1:12" s="110" customFormat="1" ht="15" customHeight="1" x14ac:dyDescent="0.2">
      <c r="A46" s="123"/>
      <c r="B46" s="124"/>
      <c r="C46" s="260" t="s">
        <v>107</v>
      </c>
      <c r="D46" s="261"/>
      <c r="E46" s="125">
        <v>67.316582914572862</v>
      </c>
      <c r="F46" s="143">
        <v>3349</v>
      </c>
      <c r="G46" s="144">
        <v>3505</v>
      </c>
      <c r="H46" s="144">
        <v>3544</v>
      </c>
      <c r="I46" s="144">
        <v>3585</v>
      </c>
      <c r="J46" s="145">
        <v>3624</v>
      </c>
      <c r="K46" s="144">
        <v>-275</v>
      </c>
      <c r="L46" s="146">
        <v>-7.5883002207505514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39402</v>
      </c>
      <c r="E11" s="114">
        <v>40848</v>
      </c>
      <c r="F11" s="114">
        <v>40952</v>
      </c>
      <c r="G11" s="114">
        <v>41144</v>
      </c>
      <c r="H11" s="140">
        <v>40013</v>
      </c>
      <c r="I11" s="115">
        <v>-611</v>
      </c>
      <c r="J11" s="116">
        <v>-1.5270037237897682</v>
      </c>
    </row>
    <row r="12" spans="1:15" s="110" customFormat="1" ht="24.95" customHeight="1" x14ac:dyDescent="0.2">
      <c r="A12" s="193" t="s">
        <v>132</v>
      </c>
      <c r="B12" s="194" t="s">
        <v>133</v>
      </c>
      <c r="C12" s="113">
        <v>2.654687579310695</v>
      </c>
      <c r="D12" s="115">
        <v>1046</v>
      </c>
      <c r="E12" s="114">
        <v>1039</v>
      </c>
      <c r="F12" s="114">
        <v>1044</v>
      </c>
      <c r="G12" s="114">
        <v>1011</v>
      </c>
      <c r="H12" s="140">
        <v>950</v>
      </c>
      <c r="I12" s="115">
        <v>96</v>
      </c>
      <c r="J12" s="116">
        <v>10.105263157894736</v>
      </c>
    </row>
    <row r="13" spans="1:15" s="110" customFormat="1" ht="24.95" customHeight="1" x14ac:dyDescent="0.2">
      <c r="A13" s="193" t="s">
        <v>134</v>
      </c>
      <c r="B13" s="199" t="s">
        <v>214</v>
      </c>
      <c r="C13" s="113">
        <v>1.2182122734886554</v>
      </c>
      <c r="D13" s="115">
        <v>480</v>
      </c>
      <c r="E13" s="114">
        <v>491</v>
      </c>
      <c r="F13" s="114">
        <v>492</v>
      </c>
      <c r="G13" s="114">
        <v>506</v>
      </c>
      <c r="H13" s="140">
        <v>471</v>
      </c>
      <c r="I13" s="115">
        <v>9</v>
      </c>
      <c r="J13" s="116">
        <v>1.910828025477707</v>
      </c>
    </row>
    <row r="14" spans="1:15" s="287" customFormat="1" ht="24.95" customHeight="1" x14ac:dyDescent="0.2">
      <c r="A14" s="193" t="s">
        <v>215</v>
      </c>
      <c r="B14" s="199" t="s">
        <v>137</v>
      </c>
      <c r="C14" s="113">
        <v>11.435967717374753</v>
      </c>
      <c r="D14" s="115">
        <v>4506</v>
      </c>
      <c r="E14" s="114">
        <v>4633</v>
      </c>
      <c r="F14" s="114">
        <v>4684</v>
      </c>
      <c r="G14" s="114">
        <v>4777</v>
      </c>
      <c r="H14" s="140">
        <v>4740</v>
      </c>
      <c r="I14" s="115">
        <v>-234</v>
      </c>
      <c r="J14" s="116">
        <v>-4.9367088607594933</v>
      </c>
      <c r="K14" s="110"/>
      <c r="L14" s="110"/>
      <c r="M14" s="110"/>
      <c r="N14" s="110"/>
      <c r="O14" s="110"/>
    </row>
    <row r="15" spans="1:15" s="110" customFormat="1" ht="24.95" customHeight="1" x14ac:dyDescent="0.2">
      <c r="A15" s="193" t="s">
        <v>216</v>
      </c>
      <c r="B15" s="199" t="s">
        <v>217</v>
      </c>
      <c r="C15" s="113">
        <v>4.6723516572762804</v>
      </c>
      <c r="D15" s="115">
        <v>1841</v>
      </c>
      <c r="E15" s="114">
        <v>1889</v>
      </c>
      <c r="F15" s="114">
        <v>1845</v>
      </c>
      <c r="G15" s="114">
        <v>1871</v>
      </c>
      <c r="H15" s="140">
        <v>1839</v>
      </c>
      <c r="I15" s="115">
        <v>2</v>
      </c>
      <c r="J15" s="116">
        <v>0.10875475802066341</v>
      </c>
    </row>
    <row r="16" spans="1:15" s="287" customFormat="1" ht="24.95" customHeight="1" x14ac:dyDescent="0.2">
      <c r="A16" s="193" t="s">
        <v>218</v>
      </c>
      <c r="B16" s="199" t="s">
        <v>141</v>
      </c>
      <c r="C16" s="113">
        <v>4.4997715851987206</v>
      </c>
      <c r="D16" s="115">
        <v>1773</v>
      </c>
      <c r="E16" s="114">
        <v>1796</v>
      </c>
      <c r="F16" s="114">
        <v>1844</v>
      </c>
      <c r="G16" s="114">
        <v>1881</v>
      </c>
      <c r="H16" s="140">
        <v>1876</v>
      </c>
      <c r="I16" s="115">
        <v>-103</v>
      </c>
      <c r="J16" s="116">
        <v>-5.4904051172707886</v>
      </c>
      <c r="K16" s="110"/>
      <c r="L16" s="110"/>
      <c r="M16" s="110"/>
      <c r="N16" s="110"/>
      <c r="O16" s="110"/>
    </row>
    <row r="17" spans="1:15" s="110" customFormat="1" ht="24.95" customHeight="1" x14ac:dyDescent="0.2">
      <c r="A17" s="193" t="s">
        <v>142</v>
      </c>
      <c r="B17" s="199" t="s">
        <v>220</v>
      </c>
      <c r="C17" s="113">
        <v>2.2638444748997513</v>
      </c>
      <c r="D17" s="115">
        <v>892</v>
      </c>
      <c r="E17" s="114">
        <v>948</v>
      </c>
      <c r="F17" s="114">
        <v>995</v>
      </c>
      <c r="G17" s="114">
        <v>1025</v>
      </c>
      <c r="H17" s="140">
        <v>1025</v>
      </c>
      <c r="I17" s="115">
        <v>-133</v>
      </c>
      <c r="J17" s="116">
        <v>-12.975609756097562</v>
      </c>
    </row>
    <row r="18" spans="1:15" s="287" customFormat="1" ht="24.95" customHeight="1" x14ac:dyDescent="0.2">
      <c r="A18" s="201" t="s">
        <v>144</v>
      </c>
      <c r="B18" s="202" t="s">
        <v>145</v>
      </c>
      <c r="C18" s="113">
        <v>5.6037764580478147</v>
      </c>
      <c r="D18" s="115">
        <v>2208</v>
      </c>
      <c r="E18" s="114">
        <v>2233</v>
      </c>
      <c r="F18" s="114">
        <v>2218</v>
      </c>
      <c r="G18" s="114">
        <v>2191</v>
      </c>
      <c r="H18" s="140">
        <v>2145</v>
      </c>
      <c r="I18" s="115">
        <v>63</v>
      </c>
      <c r="J18" s="116">
        <v>2.9370629370629371</v>
      </c>
      <c r="K18" s="110"/>
      <c r="L18" s="110"/>
      <c r="M18" s="110"/>
      <c r="N18" s="110"/>
      <c r="O18" s="110"/>
    </row>
    <row r="19" spans="1:15" s="110" customFormat="1" ht="24.95" customHeight="1" x14ac:dyDescent="0.2">
      <c r="A19" s="193" t="s">
        <v>146</v>
      </c>
      <c r="B19" s="199" t="s">
        <v>147</v>
      </c>
      <c r="C19" s="113">
        <v>17.321455763666819</v>
      </c>
      <c r="D19" s="115">
        <v>6825</v>
      </c>
      <c r="E19" s="114">
        <v>7078</v>
      </c>
      <c r="F19" s="114">
        <v>6832</v>
      </c>
      <c r="G19" s="114">
        <v>6855</v>
      </c>
      <c r="H19" s="140">
        <v>6709</v>
      </c>
      <c r="I19" s="115">
        <v>116</v>
      </c>
      <c r="J19" s="116">
        <v>1.7290207184379192</v>
      </c>
    </row>
    <row r="20" spans="1:15" s="287" customFormat="1" ht="24.95" customHeight="1" x14ac:dyDescent="0.2">
      <c r="A20" s="193" t="s">
        <v>148</v>
      </c>
      <c r="B20" s="199" t="s">
        <v>149</v>
      </c>
      <c r="C20" s="113">
        <v>7.893000355311913</v>
      </c>
      <c r="D20" s="115">
        <v>3110</v>
      </c>
      <c r="E20" s="114">
        <v>3133</v>
      </c>
      <c r="F20" s="114">
        <v>3151</v>
      </c>
      <c r="G20" s="114">
        <v>3114</v>
      </c>
      <c r="H20" s="140">
        <v>3085</v>
      </c>
      <c r="I20" s="115">
        <v>25</v>
      </c>
      <c r="J20" s="116">
        <v>0.81037277147487841</v>
      </c>
      <c r="K20" s="110"/>
      <c r="L20" s="110"/>
      <c r="M20" s="110"/>
      <c r="N20" s="110"/>
      <c r="O20" s="110"/>
    </row>
    <row r="21" spans="1:15" s="110" customFormat="1" ht="24.95" customHeight="1" x14ac:dyDescent="0.2">
      <c r="A21" s="201" t="s">
        <v>150</v>
      </c>
      <c r="B21" s="202" t="s">
        <v>151</v>
      </c>
      <c r="C21" s="113">
        <v>12.89782244556114</v>
      </c>
      <c r="D21" s="115">
        <v>5082</v>
      </c>
      <c r="E21" s="114">
        <v>5655</v>
      </c>
      <c r="F21" s="114">
        <v>5932</v>
      </c>
      <c r="G21" s="114">
        <v>6036</v>
      </c>
      <c r="H21" s="140">
        <v>5586</v>
      </c>
      <c r="I21" s="115">
        <v>-504</v>
      </c>
      <c r="J21" s="116">
        <v>-9.022556390977444</v>
      </c>
    </row>
    <row r="22" spans="1:15" s="110" customFormat="1" ht="24.95" customHeight="1" x14ac:dyDescent="0.2">
      <c r="A22" s="201" t="s">
        <v>152</v>
      </c>
      <c r="B22" s="199" t="s">
        <v>153</v>
      </c>
      <c r="C22" s="113">
        <v>0.92127303182579567</v>
      </c>
      <c r="D22" s="115">
        <v>363</v>
      </c>
      <c r="E22" s="114">
        <v>352</v>
      </c>
      <c r="F22" s="114">
        <v>362</v>
      </c>
      <c r="G22" s="114">
        <v>363</v>
      </c>
      <c r="H22" s="140">
        <v>352</v>
      </c>
      <c r="I22" s="115">
        <v>11</v>
      </c>
      <c r="J22" s="116">
        <v>3.125</v>
      </c>
    </row>
    <row r="23" spans="1:15" s="110" customFormat="1" ht="24.95" customHeight="1" x14ac:dyDescent="0.2">
      <c r="A23" s="193" t="s">
        <v>154</v>
      </c>
      <c r="B23" s="199" t="s">
        <v>155</v>
      </c>
      <c r="C23" s="113">
        <v>1.3654129232018679</v>
      </c>
      <c r="D23" s="115">
        <v>538</v>
      </c>
      <c r="E23" s="114">
        <v>538</v>
      </c>
      <c r="F23" s="114">
        <v>536</v>
      </c>
      <c r="G23" s="114">
        <v>531</v>
      </c>
      <c r="H23" s="140">
        <v>528</v>
      </c>
      <c r="I23" s="115">
        <v>10</v>
      </c>
      <c r="J23" s="116">
        <v>1.893939393939394</v>
      </c>
    </row>
    <row r="24" spans="1:15" s="110" customFormat="1" ht="24.95" customHeight="1" x14ac:dyDescent="0.2">
      <c r="A24" s="193" t="s">
        <v>156</v>
      </c>
      <c r="B24" s="199" t="s">
        <v>221</v>
      </c>
      <c r="C24" s="113">
        <v>6.1215166742804934</v>
      </c>
      <c r="D24" s="115">
        <v>2412</v>
      </c>
      <c r="E24" s="114">
        <v>2460</v>
      </c>
      <c r="F24" s="114">
        <v>2466</v>
      </c>
      <c r="G24" s="114">
        <v>2488</v>
      </c>
      <c r="H24" s="140">
        <v>2468</v>
      </c>
      <c r="I24" s="115">
        <v>-56</v>
      </c>
      <c r="J24" s="116">
        <v>-2.2690437601296596</v>
      </c>
    </row>
    <row r="25" spans="1:15" s="110" customFormat="1" ht="24.95" customHeight="1" x14ac:dyDescent="0.2">
      <c r="A25" s="193" t="s">
        <v>222</v>
      </c>
      <c r="B25" s="204" t="s">
        <v>159</v>
      </c>
      <c r="C25" s="113">
        <v>5.989543677985889</v>
      </c>
      <c r="D25" s="115">
        <v>2360</v>
      </c>
      <c r="E25" s="114">
        <v>2392</v>
      </c>
      <c r="F25" s="114">
        <v>2396</v>
      </c>
      <c r="G25" s="114">
        <v>2378</v>
      </c>
      <c r="H25" s="140">
        <v>2294</v>
      </c>
      <c r="I25" s="115">
        <v>66</v>
      </c>
      <c r="J25" s="116">
        <v>2.8770706190061031</v>
      </c>
    </row>
    <row r="26" spans="1:15" s="110" customFormat="1" ht="24.95" customHeight="1" x14ac:dyDescent="0.2">
      <c r="A26" s="201">
        <v>782.78300000000002</v>
      </c>
      <c r="B26" s="203" t="s">
        <v>160</v>
      </c>
      <c r="C26" s="113">
        <v>0.33247043297294554</v>
      </c>
      <c r="D26" s="115">
        <v>131</v>
      </c>
      <c r="E26" s="114">
        <v>206</v>
      </c>
      <c r="F26" s="114">
        <v>208</v>
      </c>
      <c r="G26" s="114">
        <v>194</v>
      </c>
      <c r="H26" s="140">
        <v>120</v>
      </c>
      <c r="I26" s="115">
        <v>11</v>
      </c>
      <c r="J26" s="116">
        <v>9.1666666666666661</v>
      </c>
    </row>
    <row r="27" spans="1:15" s="110" customFormat="1" ht="24.95" customHeight="1" x14ac:dyDescent="0.2">
      <c r="A27" s="193" t="s">
        <v>161</v>
      </c>
      <c r="B27" s="199" t="s">
        <v>162</v>
      </c>
      <c r="C27" s="113">
        <v>3.6394091670473578</v>
      </c>
      <c r="D27" s="115">
        <v>1434</v>
      </c>
      <c r="E27" s="114">
        <v>1462</v>
      </c>
      <c r="F27" s="114">
        <v>1485</v>
      </c>
      <c r="G27" s="114">
        <v>1465</v>
      </c>
      <c r="H27" s="140">
        <v>1393</v>
      </c>
      <c r="I27" s="115">
        <v>41</v>
      </c>
      <c r="J27" s="116">
        <v>2.9432878679109833</v>
      </c>
    </row>
    <row r="28" spans="1:15" s="110" customFormat="1" ht="24.95" customHeight="1" x14ac:dyDescent="0.2">
      <c r="A28" s="193" t="s">
        <v>163</v>
      </c>
      <c r="B28" s="199" t="s">
        <v>164</v>
      </c>
      <c r="C28" s="113">
        <v>2.6952946550936501</v>
      </c>
      <c r="D28" s="115">
        <v>1062</v>
      </c>
      <c r="E28" s="114">
        <v>1073</v>
      </c>
      <c r="F28" s="114">
        <v>1039</v>
      </c>
      <c r="G28" s="114">
        <v>1109</v>
      </c>
      <c r="H28" s="140">
        <v>1100</v>
      </c>
      <c r="I28" s="115">
        <v>-38</v>
      </c>
      <c r="J28" s="116">
        <v>-3.4545454545454546</v>
      </c>
    </row>
    <row r="29" spans="1:15" s="110" customFormat="1" ht="24.95" customHeight="1" x14ac:dyDescent="0.2">
      <c r="A29" s="193">
        <v>86</v>
      </c>
      <c r="B29" s="199" t="s">
        <v>165</v>
      </c>
      <c r="C29" s="113">
        <v>5.2992233896756513</v>
      </c>
      <c r="D29" s="115">
        <v>2088</v>
      </c>
      <c r="E29" s="114">
        <v>2093</v>
      </c>
      <c r="F29" s="114">
        <v>2095</v>
      </c>
      <c r="G29" s="114">
        <v>2098</v>
      </c>
      <c r="H29" s="140">
        <v>2097</v>
      </c>
      <c r="I29" s="115">
        <v>-9</v>
      </c>
      <c r="J29" s="116">
        <v>-0.42918454935622319</v>
      </c>
    </row>
    <row r="30" spans="1:15" s="110" customFormat="1" ht="24.95" customHeight="1" x14ac:dyDescent="0.2">
      <c r="A30" s="193">
        <v>87.88</v>
      </c>
      <c r="B30" s="204" t="s">
        <v>166</v>
      </c>
      <c r="C30" s="113">
        <v>3.3576975788031063</v>
      </c>
      <c r="D30" s="115">
        <v>1323</v>
      </c>
      <c r="E30" s="114">
        <v>1350</v>
      </c>
      <c r="F30" s="114">
        <v>1302</v>
      </c>
      <c r="G30" s="114">
        <v>1332</v>
      </c>
      <c r="H30" s="140">
        <v>1447</v>
      </c>
      <c r="I30" s="115">
        <v>-124</v>
      </c>
      <c r="J30" s="116">
        <v>-8.569454042847271</v>
      </c>
    </row>
    <row r="31" spans="1:15" s="110" customFormat="1" ht="24.95" customHeight="1" x14ac:dyDescent="0.2">
      <c r="A31" s="193" t="s">
        <v>167</v>
      </c>
      <c r="B31" s="199" t="s">
        <v>168</v>
      </c>
      <c r="C31" s="113">
        <v>11.248159991878586</v>
      </c>
      <c r="D31" s="115">
        <v>4432</v>
      </c>
      <c r="E31" s="114">
        <v>4658</v>
      </c>
      <c r="F31" s="114">
        <v>4708</v>
      </c>
      <c r="G31" s="114">
        <v>4694</v>
      </c>
      <c r="H31" s="140">
        <v>4526</v>
      </c>
      <c r="I31" s="115">
        <v>-94</v>
      </c>
      <c r="J31" s="116">
        <v>-2.0768890852850199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2.654687579310695</v>
      </c>
      <c r="D34" s="115">
        <v>1046</v>
      </c>
      <c r="E34" s="114">
        <v>1039</v>
      </c>
      <c r="F34" s="114">
        <v>1044</v>
      </c>
      <c r="G34" s="114">
        <v>1011</v>
      </c>
      <c r="H34" s="140">
        <v>950</v>
      </c>
      <c r="I34" s="115">
        <v>96</v>
      </c>
      <c r="J34" s="116">
        <v>10.105263157894736</v>
      </c>
    </row>
    <row r="35" spans="1:10" s="110" customFormat="1" ht="24.95" customHeight="1" x14ac:dyDescent="0.2">
      <c r="A35" s="292" t="s">
        <v>171</v>
      </c>
      <c r="B35" s="293" t="s">
        <v>172</v>
      </c>
      <c r="C35" s="113">
        <v>18.257956448911223</v>
      </c>
      <c r="D35" s="115">
        <v>7194</v>
      </c>
      <c r="E35" s="114">
        <v>7357</v>
      </c>
      <c r="F35" s="114">
        <v>7394</v>
      </c>
      <c r="G35" s="114">
        <v>7474</v>
      </c>
      <c r="H35" s="140">
        <v>7356</v>
      </c>
      <c r="I35" s="115">
        <v>-162</v>
      </c>
      <c r="J35" s="116">
        <v>-2.2022838499184338</v>
      </c>
    </row>
    <row r="36" spans="1:10" s="110" customFormat="1" ht="24.95" customHeight="1" x14ac:dyDescent="0.2">
      <c r="A36" s="294" t="s">
        <v>173</v>
      </c>
      <c r="B36" s="295" t="s">
        <v>174</v>
      </c>
      <c r="C36" s="125">
        <v>79.082280087305207</v>
      </c>
      <c r="D36" s="143">
        <v>31160</v>
      </c>
      <c r="E36" s="144">
        <v>32450</v>
      </c>
      <c r="F36" s="144">
        <v>32512</v>
      </c>
      <c r="G36" s="144">
        <v>32657</v>
      </c>
      <c r="H36" s="145">
        <v>31705</v>
      </c>
      <c r="I36" s="143">
        <v>-545</v>
      </c>
      <c r="J36" s="146">
        <v>-1.7189717710140355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39402</v>
      </c>
      <c r="F11" s="264">
        <v>40848</v>
      </c>
      <c r="G11" s="264">
        <v>40952</v>
      </c>
      <c r="H11" s="264">
        <v>41144</v>
      </c>
      <c r="I11" s="265">
        <v>40013</v>
      </c>
      <c r="J11" s="263">
        <v>-611</v>
      </c>
      <c r="K11" s="266">
        <v>-1.5270037237897682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43.914014517029592</v>
      </c>
      <c r="E13" s="115">
        <v>17303</v>
      </c>
      <c r="F13" s="114">
        <v>17883</v>
      </c>
      <c r="G13" s="114">
        <v>17957</v>
      </c>
      <c r="H13" s="114">
        <v>18159</v>
      </c>
      <c r="I13" s="140">
        <v>17580</v>
      </c>
      <c r="J13" s="115">
        <v>-277</v>
      </c>
      <c r="K13" s="116">
        <v>-1.5756541524459613</v>
      </c>
    </row>
    <row r="14" spans="1:15" ht="15.95" customHeight="1" x14ac:dyDescent="0.2">
      <c r="A14" s="306" t="s">
        <v>230</v>
      </c>
      <c r="B14" s="307"/>
      <c r="C14" s="308"/>
      <c r="D14" s="113">
        <v>44.474899751281662</v>
      </c>
      <c r="E14" s="115">
        <v>17524</v>
      </c>
      <c r="F14" s="114">
        <v>18299</v>
      </c>
      <c r="G14" s="114">
        <v>18387</v>
      </c>
      <c r="H14" s="114">
        <v>18352</v>
      </c>
      <c r="I14" s="140">
        <v>17849</v>
      </c>
      <c r="J14" s="115">
        <v>-325</v>
      </c>
      <c r="K14" s="116">
        <v>-1.8208302986161691</v>
      </c>
    </row>
    <row r="15" spans="1:15" ht="15.95" customHeight="1" x14ac:dyDescent="0.2">
      <c r="A15" s="306" t="s">
        <v>231</v>
      </c>
      <c r="B15" s="307"/>
      <c r="C15" s="308"/>
      <c r="D15" s="113">
        <v>4.8398558448809705</v>
      </c>
      <c r="E15" s="115">
        <v>1907</v>
      </c>
      <c r="F15" s="114">
        <v>1888</v>
      </c>
      <c r="G15" s="114">
        <v>1876</v>
      </c>
      <c r="H15" s="114">
        <v>1859</v>
      </c>
      <c r="I15" s="140">
        <v>1867</v>
      </c>
      <c r="J15" s="115">
        <v>40</v>
      </c>
      <c r="K15" s="116">
        <v>2.1424745581146225</v>
      </c>
    </row>
    <row r="16" spans="1:15" ht="15.95" customHeight="1" x14ac:dyDescent="0.2">
      <c r="A16" s="306" t="s">
        <v>232</v>
      </c>
      <c r="B16" s="307"/>
      <c r="C16" s="308"/>
      <c r="D16" s="113">
        <v>2.9896959545200752</v>
      </c>
      <c r="E16" s="115">
        <v>1178</v>
      </c>
      <c r="F16" s="114">
        <v>1219</v>
      </c>
      <c r="G16" s="114">
        <v>1151</v>
      </c>
      <c r="H16" s="114">
        <v>1182</v>
      </c>
      <c r="I16" s="140">
        <v>1168</v>
      </c>
      <c r="J16" s="115">
        <v>10</v>
      </c>
      <c r="K16" s="116">
        <v>0.85616438356164382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2.2866859550276635</v>
      </c>
      <c r="E18" s="115">
        <v>901</v>
      </c>
      <c r="F18" s="114">
        <v>891</v>
      </c>
      <c r="G18" s="114">
        <v>873</v>
      </c>
      <c r="H18" s="114">
        <v>852</v>
      </c>
      <c r="I18" s="140">
        <v>815</v>
      </c>
      <c r="J18" s="115">
        <v>86</v>
      </c>
      <c r="K18" s="116">
        <v>10.552147239263803</v>
      </c>
    </row>
    <row r="19" spans="1:11" ht="14.1" customHeight="1" x14ac:dyDescent="0.2">
      <c r="A19" s="306" t="s">
        <v>235</v>
      </c>
      <c r="B19" s="307" t="s">
        <v>236</v>
      </c>
      <c r="C19" s="308"/>
      <c r="D19" s="113">
        <v>1.7461042586670728</v>
      </c>
      <c r="E19" s="115">
        <v>688</v>
      </c>
      <c r="F19" s="114">
        <v>679</v>
      </c>
      <c r="G19" s="114">
        <v>671</v>
      </c>
      <c r="H19" s="114">
        <v>648</v>
      </c>
      <c r="I19" s="140">
        <v>628</v>
      </c>
      <c r="J19" s="115">
        <v>60</v>
      </c>
      <c r="K19" s="116">
        <v>9.5541401273885356</v>
      </c>
    </row>
    <row r="20" spans="1:11" ht="14.1" customHeight="1" x14ac:dyDescent="0.2">
      <c r="A20" s="306">
        <v>12</v>
      </c>
      <c r="B20" s="307" t="s">
        <v>237</v>
      </c>
      <c r="C20" s="308"/>
      <c r="D20" s="113">
        <v>1.3374955586010862</v>
      </c>
      <c r="E20" s="115">
        <v>527</v>
      </c>
      <c r="F20" s="114">
        <v>534</v>
      </c>
      <c r="G20" s="114">
        <v>554</v>
      </c>
      <c r="H20" s="114">
        <v>547</v>
      </c>
      <c r="I20" s="140">
        <v>534</v>
      </c>
      <c r="J20" s="115">
        <v>-7</v>
      </c>
      <c r="K20" s="116">
        <v>-1.3108614232209739</v>
      </c>
    </row>
    <row r="21" spans="1:11" ht="14.1" customHeight="1" x14ac:dyDescent="0.2">
      <c r="A21" s="306">
        <v>21</v>
      </c>
      <c r="B21" s="307" t="s">
        <v>238</v>
      </c>
      <c r="C21" s="308"/>
      <c r="D21" s="113">
        <v>0.16750418760469013</v>
      </c>
      <c r="E21" s="115">
        <v>66</v>
      </c>
      <c r="F21" s="114">
        <v>74</v>
      </c>
      <c r="G21" s="114">
        <v>75</v>
      </c>
      <c r="H21" s="114">
        <v>81</v>
      </c>
      <c r="I21" s="140">
        <v>80</v>
      </c>
      <c r="J21" s="115">
        <v>-14</v>
      </c>
      <c r="K21" s="116">
        <v>-17.5</v>
      </c>
    </row>
    <row r="22" spans="1:11" ht="14.1" customHeight="1" x14ac:dyDescent="0.2">
      <c r="A22" s="306">
        <v>22</v>
      </c>
      <c r="B22" s="307" t="s">
        <v>239</v>
      </c>
      <c r="C22" s="308"/>
      <c r="D22" s="113">
        <v>1.256281407035176</v>
      </c>
      <c r="E22" s="115">
        <v>495</v>
      </c>
      <c r="F22" s="114">
        <v>478</v>
      </c>
      <c r="G22" s="114">
        <v>504</v>
      </c>
      <c r="H22" s="114">
        <v>521</v>
      </c>
      <c r="I22" s="140">
        <v>512</v>
      </c>
      <c r="J22" s="115">
        <v>-17</v>
      </c>
      <c r="K22" s="116">
        <v>-3.3203125</v>
      </c>
    </row>
    <row r="23" spans="1:11" ht="14.1" customHeight="1" x14ac:dyDescent="0.2">
      <c r="A23" s="306">
        <v>23</v>
      </c>
      <c r="B23" s="307" t="s">
        <v>240</v>
      </c>
      <c r="C23" s="308"/>
      <c r="D23" s="113">
        <v>0.54819552306989494</v>
      </c>
      <c r="E23" s="115">
        <v>216</v>
      </c>
      <c r="F23" s="114">
        <v>235</v>
      </c>
      <c r="G23" s="114">
        <v>223</v>
      </c>
      <c r="H23" s="114">
        <v>243</v>
      </c>
      <c r="I23" s="140">
        <v>249</v>
      </c>
      <c r="J23" s="115">
        <v>-33</v>
      </c>
      <c r="K23" s="116">
        <v>-13.253012048192771</v>
      </c>
    </row>
    <row r="24" spans="1:11" ht="14.1" customHeight="1" x14ac:dyDescent="0.2">
      <c r="A24" s="306">
        <v>24</v>
      </c>
      <c r="B24" s="307" t="s">
        <v>241</v>
      </c>
      <c r="C24" s="308"/>
      <c r="D24" s="113">
        <v>1.3577990964925639</v>
      </c>
      <c r="E24" s="115">
        <v>535</v>
      </c>
      <c r="F24" s="114">
        <v>580</v>
      </c>
      <c r="G24" s="114">
        <v>582</v>
      </c>
      <c r="H24" s="114">
        <v>605</v>
      </c>
      <c r="I24" s="140">
        <v>603</v>
      </c>
      <c r="J24" s="115">
        <v>-68</v>
      </c>
      <c r="K24" s="116">
        <v>-11.276948590381426</v>
      </c>
    </row>
    <row r="25" spans="1:11" ht="14.1" customHeight="1" x14ac:dyDescent="0.2">
      <c r="A25" s="306">
        <v>25</v>
      </c>
      <c r="B25" s="307" t="s">
        <v>242</v>
      </c>
      <c r="C25" s="308"/>
      <c r="D25" s="113">
        <v>2.0176640779655854</v>
      </c>
      <c r="E25" s="115">
        <v>795</v>
      </c>
      <c r="F25" s="114">
        <v>823</v>
      </c>
      <c r="G25" s="114">
        <v>820</v>
      </c>
      <c r="H25" s="114">
        <v>827</v>
      </c>
      <c r="I25" s="140">
        <v>806</v>
      </c>
      <c r="J25" s="115">
        <v>-11</v>
      </c>
      <c r="K25" s="116">
        <v>-1.3647642679900744</v>
      </c>
    </row>
    <row r="26" spans="1:11" ht="14.1" customHeight="1" x14ac:dyDescent="0.2">
      <c r="A26" s="306">
        <v>26</v>
      </c>
      <c r="B26" s="307" t="s">
        <v>243</v>
      </c>
      <c r="C26" s="308"/>
      <c r="D26" s="113">
        <v>0.83498299578701585</v>
      </c>
      <c r="E26" s="115">
        <v>329</v>
      </c>
      <c r="F26" s="114">
        <v>312</v>
      </c>
      <c r="G26" s="114">
        <v>318</v>
      </c>
      <c r="H26" s="114">
        <v>334</v>
      </c>
      <c r="I26" s="140">
        <v>329</v>
      </c>
      <c r="J26" s="115">
        <v>0</v>
      </c>
      <c r="K26" s="116">
        <v>0</v>
      </c>
    </row>
    <row r="27" spans="1:11" ht="14.1" customHeight="1" x14ac:dyDescent="0.2">
      <c r="A27" s="306">
        <v>27</v>
      </c>
      <c r="B27" s="307" t="s">
        <v>244</v>
      </c>
      <c r="C27" s="308"/>
      <c r="D27" s="113">
        <v>0.50505050505050508</v>
      </c>
      <c r="E27" s="115">
        <v>199</v>
      </c>
      <c r="F27" s="114">
        <v>194</v>
      </c>
      <c r="G27" s="114">
        <v>196</v>
      </c>
      <c r="H27" s="114">
        <v>196</v>
      </c>
      <c r="I27" s="140">
        <v>200</v>
      </c>
      <c r="J27" s="115">
        <v>-1</v>
      </c>
      <c r="K27" s="116">
        <v>-0.5</v>
      </c>
    </row>
    <row r="28" spans="1:11" ht="14.1" customHeight="1" x14ac:dyDescent="0.2">
      <c r="A28" s="306">
        <v>28</v>
      </c>
      <c r="B28" s="307" t="s">
        <v>245</v>
      </c>
      <c r="C28" s="308"/>
      <c r="D28" s="113">
        <v>0.35023602862798842</v>
      </c>
      <c r="E28" s="115">
        <v>138</v>
      </c>
      <c r="F28" s="114">
        <v>144</v>
      </c>
      <c r="G28" s="114">
        <v>152</v>
      </c>
      <c r="H28" s="114">
        <v>150</v>
      </c>
      <c r="I28" s="140">
        <v>148</v>
      </c>
      <c r="J28" s="115">
        <v>-10</v>
      </c>
      <c r="K28" s="116">
        <v>-6.756756756756757</v>
      </c>
    </row>
    <row r="29" spans="1:11" ht="14.1" customHeight="1" x14ac:dyDescent="0.2">
      <c r="A29" s="306">
        <v>29</v>
      </c>
      <c r="B29" s="307" t="s">
        <v>246</v>
      </c>
      <c r="C29" s="308"/>
      <c r="D29" s="113">
        <v>3.9718796000203036</v>
      </c>
      <c r="E29" s="115">
        <v>1565</v>
      </c>
      <c r="F29" s="114">
        <v>1710</v>
      </c>
      <c r="G29" s="114">
        <v>1761</v>
      </c>
      <c r="H29" s="114">
        <v>1784</v>
      </c>
      <c r="I29" s="140">
        <v>1678</v>
      </c>
      <c r="J29" s="115">
        <v>-113</v>
      </c>
      <c r="K29" s="116">
        <v>-6.7342073897497023</v>
      </c>
    </row>
    <row r="30" spans="1:11" ht="14.1" customHeight="1" x14ac:dyDescent="0.2">
      <c r="A30" s="306" t="s">
        <v>247</v>
      </c>
      <c r="B30" s="307" t="s">
        <v>248</v>
      </c>
      <c r="C30" s="308"/>
      <c r="D30" s="113">
        <v>0.76645855540327901</v>
      </c>
      <c r="E30" s="115">
        <v>302</v>
      </c>
      <c r="F30" s="114">
        <v>306</v>
      </c>
      <c r="G30" s="114">
        <v>315</v>
      </c>
      <c r="H30" s="114">
        <v>294</v>
      </c>
      <c r="I30" s="140">
        <v>282</v>
      </c>
      <c r="J30" s="115">
        <v>20</v>
      </c>
      <c r="K30" s="116">
        <v>7.0921985815602833</v>
      </c>
    </row>
    <row r="31" spans="1:11" ht="14.1" customHeight="1" x14ac:dyDescent="0.2">
      <c r="A31" s="306" t="s">
        <v>249</v>
      </c>
      <c r="B31" s="307" t="s">
        <v>250</v>
      </c>
      <c r="C31" s="308"/>
      <c r="D31" s="113">
        <v>3.1724277955433733</v>
      </c>
      <c r="E31" s="115">
        <v>1250</v>
      </c>
      <c r="F31" s="114">
        <v>1392</v>
      </c>
      <c r="G31" s="114">
        <v>1428</v>
      </c>
      <c r="H31" s="114">
        <v>1474</v>
      </c>
      <c r="I31" s="140">
        <v>1382</v>
      </c>
      <c r="J31" s="115">
        <v>-132</v>
      </c>
      <c r="K31" s="116">
        <v>-9.5513748191027492</v>
      </c>
    </row>
    <row r="32" spans="1:11" ht="14.1" customHeight="1" x14ac:dyDescent="0.2">
      <c r="A32" s="306">
        <v>31</v>
      </c>
      <c r="B32" s="307" t="s">
        <v>251</v>
      </c>
      <c r="C32" s="308"/>
      <c r="D32" s="113">
        <v>0.13451093853103904</v>
      </c>
      <c r="E32" s="115">
        <v>53</v>
      </c>
      <c r="F32" s="114">
        <v>57</v>
      </c>
      <c r="G32" s="114">
        <v>52</v>
      </c>
      <c r="H32" s="114">
        <v>54</v>
      </c>
      <c r="I32" s="140">
        <v>56</v>
      </c>
      <c r="J32" s="115">
        <v>-3</v>
      </c>
      <c r="K32" s="116">
        <v>-5.3571428571428568</v>
      </c>
    </row>
    <row r="33" spans="1:11" ht="14.1" customHeight="1" x14ac:dyDescent="0.2">
      <c r="A33" s="306">
        <v>32</v>
      </c>
      <c r="B33" s="307" t="s">
        <v>252</v>
      </c>
      <c r="C33" s="308"/>
      <c r="D33" s="113">
        <v>0.95680422313588143</v>
      </c>
      <c r="E33" s="115">
        <v>377</v>
      </c>
      <c r="F33" s="114">
        <v>396</v>
      </c>
      <c r="G33" s="114">
        <v>393</v>
      </c>
      <c r="H33" s="114">
        <v>388</v>
      </c>
      <c r="I33" s="140">
        <v>345</v>
      </c>
      <c r="J33" s="115">
        <v>32</v>
      </c>
      <c r="K33" s="116">
        <v>9.27536231884058</v>
      </c>
    </row>
    <row r="34" spans="1:11" ht="14.1" customHeight="1" x14ac:dyDescent="0.2">
      <c r="A34" s="306">
        <v>33</v>
      </c>
      <c r="B34" s="307" t="s">
        <v>253</v>
      </c>
      <c r="C34" s="308"/>
      <c r="D34" s="113">
        <v>0.61164407898076245</v>
      </c>
      <c r="E34" s="115">
        <v>241</v>
      </c>
      <c r="F34" s="114">
        <v>248</v>
      </c>
      <c r="G34" s="114">
        <v>241</v>
      </c>
      <c r="H34" s="114">
        <v>239</v>
      </c>
      <c r="I34" s="140">
        <v>240</v>
      </c>
      <c r="J34" s="115">
        <v>1</v>
      </c>
      <c r="K34" s="116">
        <v>0.41666666666666669</v>
      </c>
    </row>
    <row r="35" spans="1:11" ht="14.1" customHeight="1" x14ac:dyDescent="0.2">
      <c r="A35" s="306">
        <v>34</v>
      </c>
      <c r="B35" s="307" t="s">
        <v>254</v>
      </c>
      <c r="C35" s="308"/>
      <c r="D35" s="113">
        <v>4.484543931780113</v>
      </c>
      <c r="E35" s="115">
        <v>1767</v>
      </c>
      <c r="F35" s="114">
        <v>1800</v>
      </c>
      <c r="G35" s="114">
        <v>1809</v>
      </c>
      <c r="H35" s="114">
        <v>1788</v>
      </c>
      <c r="I35" s="140">
        <v>1754</v>
      </c>
      <c r="J35" s="115">
        <v>13</v>
      </c>
      <c r="K35" s="116">
        <v>0.74116305587229192</v>
      </c>
    </row>
    <row r="36" spans="1:11" ht="14.1" customHeight="1" x14ac:dyDescent="0.2">
      <c r="A36" s="306">
        <v>41</v>
      </c>
      <c r="B36" s="307" t="s">
        <v>255</v>
      </c>
      <c r="C36" s="308"/>
      <c r="D36" s="113">
        <v>0.24110451246129638</v>
      </c>
      <c r="E36" s="115">
        <v>95</v>
      </c>
      <c r="F36" s="114">
        <v>101</v>
      </c>
      <c r="G36" s="114">
        <v>103</v>
      </c>
      <c r="H36" s="114">
        <v>104</v>
      </c>
      <c r="I36" s="140">
        <v>110</v>
      </c>
      <c r="J36" s="115">
        <v>-15</v>
      </c>
      <c r="K36" s="116">
        <v>-13.636363636363637</v>
      </c>
    </row>
    <row r="37" spans="1:11" ht="14.1" customHeight="1" x14ac:dyDescent="0.2">
      <c r="A37" s="306">
        <v>42</v>
      </c>
      <c r="B37" s="307" t="s">
        <v>256</v>
      </c>
      <c r="C37" s="308"/>
      <c r="D37" s="113">
        <v>6.5986498147302161E-2</v>
      </c>
      <c r="E37" s="115">
        <v>26</v>
      </c>
      <c r="F37" s="114">
        <v>27</v>
      </c>
      <c r="G37" s="114">
        <v>26</v>
      </c>
      <c r="H37" s="114">
        <v>27</v>
      </c>
      <c r="I37" s="140">
        <v>22</v>
      </c>
      <c r="J37" s="115">
        <v>4</v>
      </c>
      <c r="K37" s="116">
        <v>18.181818181818183</v>
      </c>
    </row>
    <row r="38" spans="1:11" ht="14.1" customHeight="1" x14ac:dyDescent="0.2">
      <c r="A38" s="306">
        <v>43</v>
      </c>
      <c r="B38" s="307" t="s">
        <v>257</v>
      </c>
      <c r="C38" s="308"/>
      <c r="D38" s="113">
        <v>0.34516014415511903</v>
      </c>
      <c r="E38" s="115">
        <v>136</v>
      </c>
      <c r="F38" s="114">
        <v>127</v>
      </c>
      <c r="G38" s="114">
        <v>131</v>
      </c>
      <c r="H38" s="114">
        <v>134</v>
      </c>
      <c r="I38" s="140">
        <v>127</v>
      </c>
      <c r="J38" s="115">
        <v>9</v>
      </c>
      <c r="K38" s="116">
        <v>7.0866141732283463</v>
      </c>
    </row>
    <row r="39" spans="1:11" ht="14.1" customHeight="1" x14ac:dyDescent="0.2">
      <c r="A39" s="306">
        <v>51</v>
      </c>
      <c r="B39" s="307" t="s">
        <v>258</v>
      </c>
      <c r="C39" s="308"/>
      <c r="D39" s="113">
        <v>7.2128318359474139</v>
      </c>
      <c r="E39" s="115">
        <v>2842</v>
      </c>
      <c r="F39" s="114">
        <v>2829</v>
      </c>
      <c r="G39" s="114">
        <v>2871</v>
      </c>
      <c r="H39" s="114">
        <v>2863</v>
      </c>
      <c r="I39" s="140">
        <v>2820</v>
      </c>
      <c r="J39" s="115">
        <v>22</v>
      </c>
      <c r="K39" s="116">
        <v>0.78014184397163122</v>
      </c>
    </row>
    <row r="40" spans="1:11" ht="14.1" customHeight="1" x14ac:dyDescent="0.2">
      <c r="A40" s="306" t="s">
        <v>259</v>
      </c>
      <c r="B40" s="307" t="s">
        <v>260</v>
      </c>
      <c r="C40" s="308"/>
      <c r="D40" s="113">
        <v>6.9108167098116846</v>
      </c>
      <c r="E40" s="115">
        <v>2723</v>
      </c>
      <c r="F40" s="114">
        <v>2719</v>
      </c>
      <c r="G40" s="114">
        <v>2761</v>
      </c>
      <c r="H40" s="114">
        <v>2751</v>
      </c>
      <c r="I40" s="140">
        <v>2710</v>
      </c>
      <c r="J40" s="115">
        <v>13</v>
      </c>
      <c r="K40" s="116">
        <v>0.47970479704797048</v>
      </c>
    </row>
    <row r="41" spans="1:11" ht="14.1" customHeight="1" x14ac:dyDescent="0.2">
      <c r="A41" s="306"/>
      <c r="B41" s="307" t="s">
        <v>261</v>
      </c>
      <c r="C41" s="308"/>
      <c r="D41" s="113">
        <v>3.5226638241713619</v>
      </c>
      <c r="E41" s="115">
        <v>1388</v>
      </c>
      <c r="F41" s="114">
        <v>1406</v>
      </c>
      <c r="G41" s="114">
        <v>1434</v>
      </c>
      <c r="H41" s="114">
        <v>1441</v>
      </c>
      <c r="I41" s="140">
        <v>1413</v>
      </c>
      <c r="J41" s="115">
        <v>-25</v>
      </c>
      <c r="K41" s="116">
        <v>-1.7692852087756545</v>
      </c>
    </row>
    <row r="42" spans="1:11" ht="14.1" customHeight="1" x14ac:dyDescent="0.2">
      <c r="A42" s="306">
        <v>52</v>
      </c>
      <c r="B42" s="307" t="s">
        <v>262</v>
      </c>
      <c r="C42" s="308"/>
      <c r="D42" s="113">
        <v>6.5098218364550027</v>
      </c>
      <c r="E42" s="115">
        <v>2565</v>
      </c>
      <c r="F42" s="114">
        <v>2581</v>
      </c>
      <c r="G42" s="114">
        <v>2614</v>
      </c>
      <c r="H42" s="114">
        <v>2559</v>
      </c>
      <c r="I42" s="140">
        <v>2496</v>
      </c>
      <c r="J42" s="115">
        <v>69</v>
      </c>
      <c r="K42" s="116">
        <v>2.7644230769230771</v>
      </c>
    </row>
    <row r="43" spans="1:11" ht="14.1" customHeight="1" x14ac:dyDescent="0.2">
      <c r="A43" s="306" t="s">
        <v>263</v>
      </c>
      <c r="B43" s="307" t="s">
        <v>264</v>
      </c>
      <c r="C43" s="308"/>
      <c r="D43" s="113">
        <v>6.0326886960052786</v>
      </c>
      <c r="E43" s="115">
        <v>2377</v>
      </c>
      <c r="F43" s="114">
        <v>2388</v>
      </c>
      <c r="G43" s="114">
        <v>2406</v>
      </c>
      <c r="H43" s="114">
        <v>2361</v>
      </c>
      <c r="I43" s="140">
        <v>2323</v>
      </c>
      <c r="J43" s="115">
        <v>54</v>
      </c>
      <c r="K43" s="116">
        <v>2.3245802841153682</v>
      </c>
    </row>
    <row r="44" spans="1:11" ht="14.1" customHeight="1" x14ac:dyDescent="0.2">
      <c r="A44" s="306">
        <v>53</v>
      </c>
      <c r="B44" s="307" t="s">
        <v>265</v>
      </c>
      <c r="C44" s="308"/>
      <c r="D44" s="113">
        <v>1.7283386630120299</v>
      </c>
      <c r="E44" s="115">
        <v>681</v>
      </c>
      <c r="F44" s="114">
        <v>673</v>
      </c>
      <c r="G44" s="114">
        <v>712</v>
      </c>
      <c r="H44" s="114">
        <v>700</v>
      </c>
      <c r="I44" s="140">
        <v>647</v>
      </c>
      <c r="J44" s="115">
        <v>34</v>
      </c>
      <c r="K44" s="116">
        <v>5.255023183925811</v>
      </c>
    </row>
    <row r="45" spans="1:11" ht="14.1" customHeight="1" x14ac:dyDescent="0.2">
      <c r="A45" s="306" t="s">
        <v>266</v>
      </c>
      <c r="B45" s="307" t="s">
        <v>267</v>
      </c>
      <c r="C45" s="308"/>
      <c r="D45" s="113">
        <v>1.6978833561748135</v>
      </c>
      <c r="E45" s="115">
        <v>669</v>
      </c>
      <c r="F45" s="114">
        <v>660</v>
      </c>
      <c r="G45" s="114">
        <v>699</v>
      </c>
      <c r="H45" s="114">
        <v>687</v>
      </c>
      <c r="I45" s="140">
        <v>631</v>
      </c>
      <c r="J45" s="115">
        <v>38</v>
      </c>
      <c r="K45" s="116">
        <v>6.0221870047543584</v>
      </c>
    </row>
    <row r="46" spans="1:11" ht="14.1" customHeight="1" x14ac:dyDescent="0.2">
      <c r="A46" s="306">
        <v>54</v>
      </c>
      <c r="B46" s="307" t="s">
        <v>268</v>
      </c>
      <c r="C46" s="308"/>
      <c r="D46" s="113">
        <v>12.847063600832445</v>
      </c>
      <c r="E46" s="115">
        <v>5062</v>
      </c>
      <c r="F46" s="114">
        <v>5181</v>
      </c>
      <c r="G46" s="114">
        <v>5200</v>
      </c>
      <c r="H46" s="114">
        <v>5221</v>
      </c>
      <c r="I46" s="140">
        <v>5152</v>
      </c>
      <c r="J46" s="115">
        <v>-90</v>
      </c>
      <c r="K46" s="116">
        <v>-1.7468944099378882</v>
      </c>
    </row>
    <row r="47" spans="1:11" ht="14.1" customHeight="1" x14ac:dyDescent="0.2">
      <c r="A47" s="306">
        <v>61</v>
      </c>
      <c r="B47" s="307" t="s">
        <v>269</v>
      </c>
      <c r="C47" s="308"/>
      <c r="D47" s="113">
        <v>0.6471752702908482</v>
      </c>
      <c r="E47" s="115">
        <v>255</v>
      </c>
      <c r="F47" s="114">
        <v>273</v>
      </c>
      <c r="G47" s="114">
        <v>273</v>
      </c>
      <c r="H47" s="114">
        <v>281</v>
      </c>
      <c r="I47" s="140">
        <v>252</v>
      </c>
      <c r="J47" s="115">
        <v>3</v>
      </c>
      <c r="K47" s="116">
        <v>1.1904761904761905</v>
      </c>
    </row>
    <row r="48" spans="1:11" ht="14.1" customHeight="1" x14ac:dyDescent="0.2">
      <c r="A48" s="306">
        <v>62</v>
      </c>
      <c r="B48" s="307" t="s">
        <v>270</v>
      </c>
      <c r="C48" s="308"/>
      <c r="D48" s="113">
        <v>10.23552103954114</v>
      </c>
      <c r="E48" s="115">
        <v>4033</v>
      </c>
      <c r="F48" s="114">
        <v>4281</v>
      </c>
      <c r="G48" s="114">
        <v>4077</v>
      </c>
      <c r="H48" s="114">
        <v>4131</v>
      </c>
      <c r="I48" s="140">
        <v>3944</v>
      </c>
      <c r="J48" s="115">
        <v>89</v>
      </c>
      <c r="K48" s="116">
        <v>2.2565922920892496</v>
      </c>
    </row>
    <row r="49" spans="1:11" ht="14.1" customHeight="1" x14ac:dyDescent="0.2">
      <c r="A49" s="306">
        <v>63</v>
      </c>
      <c r="B49" s="307" t="s">
        <v>271</v>
      </c>
      <c r="C49" s="308"/>
      <c r="D49" s="113">
        <v>10.11116186995584</v>
      </c>
      <c r="E49" s="115">
        <v>3984</v>
      </c>
      <c r="F49" s="114">
        <v>4533</v>
      </c>
      <c r="G49" s="114">
        <v>4702</v>
      </c>
      <c r="H49" s="114">
        <v>4769</v>
      </c>
      <c r="I49" s="140">
        <v>4378</v>
      </c>
      <c r="J49" s="115">
        <v>-394</v>
      </c>
      <c r="K49" s="116">
        <v>-8.9995431703974411</v>
      </c>
    </row>
    <row r="50" spans="1:11" ht="14.1" customHeight="1" x14ac:dyDescent="0.2">
      <c r="A50" s="306" t="s">
        <v>272</v>
      </c>
      <c r="B50" s="307" t="s">
        <v>273</v>
      </c>
      <c r="C50" s="308"/>
      <c r="D50" s="113">
        <v>0.8552865336784935</v>
      </c>
      <c r="E50" s="115">
        <v>337</v>
      </c>
      <c r="F50" s="114">
        <v>411</v>
      </c>
      <c r="G50" s="114">
        <v>438</v>
      </c>
      <c r="H50" s="114">
        <v>424</v>
      </c>
      <c r="I50" s="140">
        <v>381</v>
      </c>
      <c r="J50" s="115">
        <v>-44</v>
      </c>
      <c r="K50" s="116">
        <v>-11.548556430446194</v>
      </c>
    </row>
    <row r="51" spans="1:11" ht="14.1" customHeight="1" x14ac:dyDescent="0.2">
      <c r="A51" s="306" t="s">
        <v>274</v>
      </c>
      <c r="B51" s="307" t="s">
        <v>275</v>
      </c>
      <c r="C51" s="308"/>
      <c r="D51" s="113">
        <v>8.8904116542307499</v>
      </c>
      <c r="E51" s="115">
        <v>3503</v>
      </c>
      <c r="F51" s="114">
        <v>3952</v>
      </c>
      <c r="G51" s="114">
        <v>4082</v>
      </c>
      <c r="H51" s="114">
        <v>4157</v>
      </c>
      <c r="I51" s="140">
        <v>3858</v>
      </c>
      <c r="J51" s="115">
        <v>-355</v>
      </c>
      <c r="K51" s="116">
        <v>-9.2016588906168995</v>
      </c>
    </row>
    <row r="52" spans="1:11" ht="14.1" customHeight="1" x14ac:dyDescent="0.2">
      <c r="A52" s="306">
        <v>71</v>
      </c>
      <c r="B52" s="307" t="s">
        <v>276</v>
      </c>
      <c r="C52" s="308"/>
      <c r="D52" s="113">
        <v>12.956195116999137</v>
      </c>
      <c r="E52" s="115">
        <v>5105</v>
      </c>
      <c r="F52" s="114">
        <v>5191</v>
      </c>
      <c r="G52" s="114">
        <v>5224</v>
      </c>
      <c r="H52" s="114">
        <v>5226</v>
      </c>
      <c r="I52" s="140">
        <v>5123</v>
      </c>
      <c r="J52" s="115">
        <v>-18</v>
      </c>
      <c r="K52" s="116">
        <v>-0.35135662697638104</v>
      </c>
    </row>
    <row r="53" spans="1:11" ht="14.1" customHeight="1" x14ac:dyDescent="0.2">
      <c r="A53" s="306" t="s">
        <v>277</v>
      </c>
      <c r="B53" s="307" t="s">
        <v>278</v>
      </c>
      <c r="C53" s="308"/>
      <c r="D53" s="113">
        <v>1.1116186995583981</v>
      </c>
      <c r="E53" s="115">
        <v>438</v>
      </c>
      <c r="F53" s="114">
        <v>438</v>
      </c>
      <c r="G53" s="114">
        <v>446</v>
      </c>
      <c r="H53" s="114">
        <v>430</v>
      </c>
      <c r="I53" s="140">
        <v>438</v>
      </c>
      <c r="J53" s="115">
        <v>0</v>
      </c>
      <c r="K53" s="116">
        <v>0</v>
      </c>
    </row>
    <row r="54" spans="1:11" ht="14.1" customHeight="1" x14ac:dyDescent="0.2">
      <c r="A54" s="306" t="s">
        <v>279</v>
      </c>
      <c r="B54" s="307" t="s">
        <v>280</v>
      </c>
      <c r="C54" s="308"/>
      <c r="D54" s="113">
        <v>11.11618699558398</v>
      </c>
      <c r="E54" s="115">
        <v>4380</v>
      </c>
      <c r="F54" s="114">
        <v>4464</v>
      </c>
      <c r="G54" s="114">
        <v>4494</v>
      </c>
      <c r="H54" s="114">
        <v>4512</v>
      </c>
      <c r="I54" s="140">
        <v>4406</v>
      </c>
      <c r="J54" s="115">
        <v>-26</v>
      </c>
      <c r="K54" s="116">
        <v>-0.59010440308669998</v>
      </c>
    </row>
    <row r="55" spans="1:11" ht="14.1" customHeight="1" x14ac:dyDescent="0.2">
      <c r="A55" s="306">
        <v>72</v>
      </c>
      <c r="B55" s="307" t="s">
        <v>281</v>
      </c>
      <c r="C55" s="308"/>
      <c r="D55" s="113">
        <v>1.1953707933607431</v>
      </c>
      <c r="E55" s="115">
        <v>471</v>
      </c>
      <c r="F55" s="114">
        <v>463</v>
      </c>
      <c r="G55" s="114">
        <v>457</v>
      </c>
      <c r="H55" s="114">
        <v>454</v>
      </c>
      <c r="I55" s="140">
        <v>454</v>
      </c>
      <c r="J55" s="115">
        <v>17</v>
      </c>
      <c r="K55" s="116">
        <v>3.7444933920704844</v>
      </c>
    </row>
    <row r="56" spans="1:11" ht="14.1" customHeight="1" x14ac:dyDescent="0.2">
      <c r="A56" s="306" t="s">
        <v>282</v>
      </c>
      <c r="B56" s="307" t="s">
        <v>283</v>
      </c>
      <c r="C56" s="308"/>
      <c r="D56" s="113">
        <v>0.20303537891477591</v>
      </c>
      <c r="E56" s="115">
        <v>80</v>
      </c>
      <c r="F56" s="114">
        <v>83</v>
      </c>
      <c r="G56" s="114">
        <v>74</v>
      </c>
      <c r="H56" s="114">
        <v>76</v>
      </c>
      <c r="I56" s="140">
        <v>76</v>
      </c>
      <c r="J56" s="115">
        <v>4</v>
      </c>
      <c r="K56" s="116">
        <v>5.2631578947368425</v>
      </c>
    </row>
    <row r="57" spans="1:11" ht="14.1" customHeight="1" x14ac:dyDescent="0.2">
      <c r="A57" s="306" t="s">
        <v>284</v>
      </c>
      <c r="B57" s="307" t="s">
        <v>285</v>
      </c>
      <c r="C57" s="308"/>
      <c r="D57" s="113">
        <v>0.82483122684127708</v>
      </c>
      <c r="E57" s="115">
        <v>325</v>
      </c>
      <c r="F57" s="114">
        <v>315</v>
      </c>
      <c r="G57" s="114">
        <v>315</v>
      </c>
      <c r="H57" s="114">
        <v>306</v>
      </c>
      <c r="I57" s="140">
        <v>306</v>
      </c>
      <c r="J57" s="115">
        <v>19</v>
      </c>
      <c r="K57" s="116">
        <v>6.2091503267973858</v>
      </c>
    </row>
    <row r="58" spans="1:11" ht="14.1" customHeight="1" x14ac:dyDescent="0.2">
      <c r="A58" s="306">
        <v>73</v>
      </c>
      <c r="B58" s="307" t="s">
        <v>286</v>
      </c>
      <c r="C58" s="308"/>
      <c r="D58" s="113">
        <v>1.0456322014110959</v>
      </c>
      <c r="E58" s="115">
        <v>412</v>
      </c>
      <c r="F58" s="114">
        <v>429</v>
      </c>
      <c r="G58" s="114">
        <v>421</v>
      </c>
      <c r="H58" s="114">
        <v>406</v>
      </c>
      <c r="I58" s="140">
        <v>406</v>
      </c>
      <c r="J58" s="115">
        <v>6</v>
      </c>
      <c r="K58" s="116">
        <v>1.4778325123152709</v>
      </c>
    </row>
    <row r="59" spans="1:11" ht="14.1" customHeight="1" x14ac:dyDescent="0.2">
      <c r="A59" s="306" t="s">
        <v>287</v>
      </c>
      <c r="B59" s="307" t="s">
        <v>288</v>
      </c>
      <c r="C59" s="308"/>
      <c r="D59" s="113">
        <v>0.89589360946144869</v>
      </c>
      <c r="E59" s="115">
        <v>353</v>
      </c>
      <c r="F59" s="114">
        <v>368</v>
      </c>
      <c r="G59" s="114">
        <v>361</v>
      </c>
      <c r="H59" s="114">
        <v>348</v>
      </c>
      <c r="I59" s="140">
        <v>351</v>
      </c>
      <c r="J59" s="115">
        <v>2</v>
      </c>
      <c r="K59" s="116">
        <v>0.56980056980056981</v>
      </c>
    </row>
    <row r="60" spans="1:11" ht="14.1" customHeight="1" x14ac:dyDescent="0.2">
      <c r="A60" s="306">
        <v>81</v>
      </c>
      <c r="B60" s="307" t="s">
        <v>289</v>
      </c>
      <c r="C60" s="308"/>
      <c r="D60" s="113">
        <v>3.0303030303030303</v>
      </c>
      <c r="E60" s="115">
        <v>1194</v>
      </c>
      <c r="F60" s="114">
        <v>1192</v>
      </c>
      <c r="G60" s="114">
        <v>1183</v>
      </c>
      <c r="H60" s="114">
        <v>1202</v>
      </c>
      <c r="I60" s="140">
        <v>1293</v>
      </c>
      <c r="J60" s="115">
        <v>-99</v>
      </c>
      <c r="K60" s="116">
        <v>-7.6566125290023201</v>
      </c>
    </row>
    <row r="61" spans="1:11" ht="14.1" customHeight="1" x14ac:dyDescent="0.2">
      <c r="A61" s="306" t="s">
        <v>290</v>
      </c>
      <c r="B61" s="307" t="s">
        <v>291</v>
      </c>
      <c r="C61" s="308"/>
      <c r="D61" s="113">
        <v>1.3781026343840415</v>
      </c>
      <c r="E61" s="115">
        <v>543</v>
      </c>
      <c r="F61" s="114">
        <v>540</v>
      </c>
      <c r="G61" s="114">
        <v>547</v>
      </c>
      <c r="H61" s="114">
        <v>555</v>
      </c>
      <c r="I61" s="140">
        <v>546</v>
      </c>
      <c r="J61" s="115">
        <v>-3</v>
      </c>
      <c r="K61" s="116">
        <v>-0.5494505494505495</v>
      </c>
    </row>
    <row r="62" spans="1:11" ht="14.1" customHeight="1" x14ac:dyDescent="0.2">
      <c r="A62" s="306" t="s">
        <v>292</v>
      </c>
      <c r="B62" s="307" t="s">
        <v>293</v>
      </c>
      <c r="C62" s="308"/>
      <c r="D62" s="113">
        <v>0.7512309019846708</v>
      </c>
      <c r="E62" s="115">
        <v>296</v>
      </c>
      <c r="F62" s="114">
        <v>307</v>
      </c>
      <c r="G62" s="114">
        <v>297</v>
      </c>
      <c r="H62" s="114">
        <v>304</v>
      </c>
      <c r="I62" s="140">
        <v>396</v>
      </c>
      <c r="J62" s="115">
        <v>-100</v>
      </c>
      <c r="K62" s="116">
        <v>-25.252525252525253</v>
      </c>
    </row>
    <row r="63" spans="1:11" ht="14.1" customHeight="1" x14ac:dyDescent="0.2">
      <c r="A63" s="306"/>
      <c r="B63" s="307" t="s">
        <v>294</v>
      </c>
      <c r="C63" s="308"/>
      <c r="D63" s="113">
        <v>0.72331353738388915</v>
      </c>
      <c r="E63" s="115">
        <v>285</v>
      </c>
      <c r="F63" s="114">
        <v>295</v>
      </c>
      <c r="G63" s="114">
        <v>285</v>
      </c>
      <c r="H63" s="114">
        <v>294</v>
      </c>
      <c r="I63" s="140">
        <v>384</v>
      </c>
      <c r="J63" s="115">
        <v>-99</v>
      </c>
      <c r="K63" s="116">
        <v>-25.78125</v>
      </c>
    </row>
    <row r="64" spans="1:11" ht="14.1" customHeight="1" x14ac:dyDescent="0.2">
      <c r="A64" s="306" t="s">
        <v>295</v>
      </c>
      <c r="B64" s="307" t="s">
        <v>296</v>
      </c>
      <c r="C64" s="308"/>
      <c r="D64" s="113">
        <v>4.8220902492259278E-2</v>
      </c>
      <c r="E64" s="115">
        <v>19</v>
      </c>
      <c r="F64" s="114">
        <v>20</v>
      </c>
      <c r="G64" s="114">
        <v>24</v>
      </c>
      <c r="H64" s="114">
        <v>21</v>
      </c>
      <c r="I64" s="140">
        <v>24</v>
      </c>
      <c r="J64" s="115">
        <v>-5</v>
      </c>
      <c r="K64" s="116">
        <v>-20.833333333333332</v>
      </c>
    </row>
    <row r="65" spans="1:11" ht="14.1" customHeight="1" x14ac:dyDescent="0.2">
      <c r="A65" s="306" t="s">
        <v>297</v>
      </c>
      <c r="B65" s="307" t="s">
        <v>298</v>
      </c>
      <c r="C65" s="308"/>
      <c r="D65" s="113">
        <v>0.48982285163189687</v>
      </c>
      <c r="E65" s="115">
        <v>193</v>
      </c>
      <c r="F65" s="114">
        <v>184</v>
      </c>
      <c r="G65" s="114">
        <v>176</v>
      </c>
      <c r="H65" s="114">
        <v>174</v>
      </c>
      <c r="I65" s="140">
        <v>183</v>
      </c>
      <c r="J65" s="115">
        <v>10</v>
      </c>
      <c r="K65" s="116">
        <v>5.4644808743169397</v>
      </c>
    </row>
    <row r="66" spans="1:11" ht="14.1" customHeight="1" x14ac:dyDescent="0.2">
      <c r="A66" s="306">
        <v>82</v>
      </c>
      <c r="B66" s="307" t="s">
        <v>299</v>
      </c>
      <c r="C66" s="308"/>
      <c r="D66" s="113">
        <v>1.710573067356987</v>
      </c>
      <c r="E66" s="115">
        <v>674</v>
      </c>
      <c r="F66" s="114">
        <v>671</v>
      </c>
      <c r="G66" s="114">
        <v>644</v>
      </c>
      <c r="H66" s="114">
        <v>646</v>
      </c>
      <c r="I66" s="140">
        <v>664</v>
      </c>
      <c r="J66" s="115">
        <v>10</v>
      </c>
      <c r="K66" s="116">
        <v>1.5060240963855422</v>
      </c>
    </row>
    <row r="67" spans="1:11" ht="14.1" customHeight="1" x14ac:dyDescent="0.2">
      <c r="A67" s="306" t="s">
        <v>300</v>
      </c>
      <c r="B67" s="307" t="s">
        <v>301</v>
      </c>
      <c r="C67" s="308"/>
      <c r="D67" s="113">
        <v>0.68016851936449929</v>
      </c>
      <c r="E67" s="115">
        <v>268</v>
      </c>
      <c r="F67" s="114">
        <v>259</v>
      </c>
      <c r="G67" s="114">
        <v>247</v>
      </c>
      <c r="H67" s="114">
        <v>245</v>
      </c>
      <c r="I67" s="140">
        <v>246</v>
      </c>
      <c r="J67" s="115">
        <v>22</v>
      </c>
      <c r="K67" s="116">
        <v>8.9430894308943092</v>
      </c>
    </row>
    <row r="68" spans="1:11" ht="14.1" customHeight="1" x14ac:dyDescent="0.2">
      <c r="A68" s="306" t="s">
        <v>302</v>
      </c>
      <c r="B68" s="307" t="s">
        <v>303</v>
      </c>
      <c r="C68" s="308"/>
      <c r="D68" s="113">
        <v>0.61164407898076245</v>
      </c>
      <c r="E68" s="115">
        <v>241</v>
      </c>
      <c r="F68" s="114">
        <v>244</v>
      </c>
      <c r="G68" s="114">
        <v>235</v>
      </c>
      <c r="H68" s="114">
        <v>236</v>
      </c>
      <c r="I68" s="140">
        <v>246</v>
      </c>
      <c r="J68" s="115">
        <v>-5</v>
      </c>
      <c r="K68" s="116">
        <v>-2.0325203252032522</v>
      </c>
    </row>
    <row r="69" spans="1:11" ht="14.1" customHeight="1" x14ac:dyDescent="0.2">
      <c r="A69" s="306">
        <v>83</v>
      </c>
      <c r="B69" s="307" t="s">
        <v>304</v>
      </c>
      <c r="C69" s="308"/>
      <c r="D69" s="113">
        <v>2.9693924166285974</v>
      </c>
      <c r="E69" s="115">
        <v>1170</v>
      </c>
      <c r="F69" s="114">
        <v>1186</v>
      </c>
      <c r="G69" s="114">
        <v>1170</v>
      </c>
      <c r="H69" s="114">
        <v>1209</v>
      </c>
      <c r="I69" s="140">
        <v>1225</v>
      </c>
      <c r="J69" s="115">
        <v>-55</v>
      </c>
      <c r="K69" s="116">
        <v>-4.4897959183673466</v>
      </c>
    </row>
    <row r="70" spans="1:11" ht="14.1" customHeight="1" x14ac:dyDescent="0.2">
      <c r="A70" s="306" t="s">
        <v>305</v>
      </c>
      <c r="B70" s="307" t="s">
        <v>306</v>
      </c>
      <c r="C70" s="308"/>
      <c r="D70" s="113">
        <v>1.6166692046089031</v>
      </c>
      <c r="E70" s="115">
        <v>637</v>
      </c>
      <c r="F70" s="114">
        <v>626</v>
      </c>
      <c r="G70" s="114">
        <v>625</v>
      </c>
      <c r="H70" s="114">
        <v>655</v>
      </c>
      <c r="I70" s="140">
        <v>666</v>
      </c>
      <c r="J70" s="115">
        <v>-29</v>
      </c>
      <c r="K70" s="116">
        <v>-4.3543543543543546</v>
      </c>
    </row>
    <row r="71" spans="1:11" ht="14.1" customHeight="1" x14ac:dyDescent="0.2">
      <c r="A71" s="306"/>
      <c r="B71" s="307" t="s">
        <v>307</v>
      </c>
      <c r="C71" s="308"/>
      <c r="D71" s="113">
        <v>0.94665245419014266</v>
      </c>
      <c r="E71" s="115">
        <v>373</v>
      </c>
      <c r="F71" s="114">
        <v>358</v>
      </c>
      <c r="G71" s="114">
        <v>359</v>
      </c>
      <c r="H71" s="114">
        <v>369</v>
      </c>
      <c r="I71" s="140">
        <v>369</v>
      </c>
      <c r="J71" s="115">
        <v>4</v>
      </c>
      <c r="K71" s="116">
        <v>1.084010840108401</v>
      </c>
    </row>
    <row r="72" spans="1:11" ht="14.1" customHeight="1" x14ac:dyDescent="0.2">
      <c r="A72" s="306">
        <v>84</v>
      </c>
      <c r="B72" s="307" t="s">
        <v>308</v>
      </c>
      <c r="C72" s="308"/>
      <c r="D72" s="113">
        <v>1.6496624536825542</v>
      </c>
      <c r="E72" s="115">
        <v>650</v>
      </c>
      <c r="F72" s="114">
        <v>654</v>
      </c>
      <c r="G72" s="114">
        <v>613</v>
      </c>
      <c r="H72" s="114">
        <v>631</v>
      </c>
      <c r="I72" s="140">
        <v>632</v>
      </c>
      <c r="J72" s="115">
        <v>18</v>
      </c>
      <c r="K72" s="116">
        <v>2.8481012658227849</v>
      </c>
    </row>
    <row r="73" spans="1:11" ht="14.1" customHeight="1" x14ac:dyDescent="0.2">
      <c r="A73" s="306" t="s">
        <v>309</v>
      </c>
      <c r="B73" s="307" t="s">
        <v>310</v>
      </c>
      <c r="C73" s="308"/>
      <c r="D73" s="113">
        <v>0.22841480127912289</v>
      </c>
      <c r="E73" s="115">
        <v>90</v>
      </c>
      <c r="F73" s="114">
        <v>91</v>
      </c>
      <c r="G73" s="114">
        <v>84</v>
      </c>
      <c r="H73" s="114">
        <v>78</v>
      </c>
      <c r="I73" s="140">
        <v>73</v>
      </c>
      <c r="J73" s="115">
        <v>17</v>
      </c>
      <c r="K73" s="116">
        <v>23.287671232876711</v>
      </c>
    </row>
    <row r="74" spans="1:11" ht="14.1" customHeight="1" x14ac:dyDescent="0.2">
      <c r="A74" s="306" t="s">
        <v>311</v>
      </c>
      <c r="B74" s="307" t="s">
        <v>312</v>
      </c>
      <c r="C74" s="308"/>
      <c r="D74" s="113">
        <v>6.8524440383736868E-2</v>
      </c>
      <c r="E74" s="115">
        <v>27</v>
      </c>
      <c r="F74" s="114">
        <v>27</v>
      </c>
      <c r="G74" s="114">
        <v>27</v>
      </c>
      <c r="H74" s="114">
        <v>30</v>
      </c>
      <c r="I74" s="140">
        <v>26</v>
      </c>
      <c r="J74" s="115">
        <v>1</v>
      </c>
      <c r="K74" s="116">
        <v>3.8461538461538463</v>
      </c>
    </row>
    <row r="75" spans="1:11" ht="14.1" customHeight="1" x14ac:dyDescent="0.2">
      <c r="A75" s="306" t="s">
        <v>313</v>
      </c>
      <c r="B75" s="307" t="s">
        <v>314</v>
      </c>
      <c r="C75" s="308"/>
      <c r="D75" s="113">
        <v>0.18019389878686362</v>
      </c>
      <c r="E75" s="115">
        <v>71</v>
      </c>
      <c r="F75" s="114">
        <v>82</v>
      </c>
      <c r="G75" s="114">
        <v>60</v>
      </c>
      <c r="H75" s="114">
        <v>81</v>
      </c>
      <c r="I75" s="140">
        <v>73</v>
      </c>
      <c r="J75" s="115">
        <v>-2</v>
      </c>
      <c r="K75" s="116">
        <v>-2.7397260273972601</v>
      </c>
    </row>
    <row r="76" spans="1:11" ht="14.1" customHeight="1" x14ac:dyDescent="0.2">
      <c r="A76" s="306">
        <v>91</v>
      </c>
      <c r="B76" s="307" t="s">
        <v>315</v>
      </c>
      <c r="C76" s="308"/>
      <c r="D76" s="113">
        <v>0.13451093853103904</v>
      </c>
      <c r="E76" s="115">
        <v>53</v>
      </c>
      <c r="F76" s="114">
        <v>50</v>
      </c>
      <c r="G76" s="114">
        <v>49</v>
      </c>
      <c r="H76" s="114">
        <v>51</v>
      </c>
      <c r="I76" s="140">
        <v>53</v>
      </c>
      <c r="J76" s="115">
        <v>0</v>
      </c>
      <c r="K76" s="116">
        <v>0</v>
      </c>
    </row>
    <row r="77" spans="1:11" ht="14.1" customHeight="1" x14ac:dyDescent="0.2">
      <c r="A77" s="306">
        <v>92</v>
      </c>
      <c r="B77" s="307" t="s">
        <v>316</v>
      </c>
      <c r="C77" s="308"/>
      <c r="D77" s="113">
        <v>0.1979594944419065</v>
      </c>
      <c r="E77" s="115">
        <v>78</v>
      </c>
      <c r="F77" s="114">
        <v>74</v>
      </c>
      <c r="G77" s="114">
        <v>75</v>
      </c>
      <c r="H77" s="114">
        <v>79</v>
      </c>
      <c r="I77" s="140">
        <v>79</v>
      </c>
      <c r="J77" s="115">
        <v>-1</v>
      </c>
      <c r="K77" s="116">
        <v>-1.2658227848101267</v>
      </c>
    </row>
    <row r="78" spans="1:11" ht="14.1" customHeight="1" x14ac:dyDescent="0.2">
      <c r="A78" s="306">
        <v>93</v>
      </c>
      <c r="B78" s="307" t="s">
        <v>317</v>
      </c>
      <c r="C78" s="308"/>
      <c r="D78" s="113">
        <v>9.3903862748083849E-2</v>
      </c>
      <c r="E78" s="115">
        <v>37</v>
      </c>
      <c r="F78" s="114">
        <v>42</v>
      </c>
      <c r="G78" s="114">
        <v>42</v>
      </c>
      <c r="H78" s="114">
        <v>47</v>
      </c>
      <c r="I78" s="140">
        <v>50</v>
      </c>
      <c r="J78" s="115">
        <v>-13</v>
      </c>
      <c r="K78" s="116">
        <v>-26</v>
      </c>
    </row>
    <row r="79" spans="1:11" ht="14.1" customHeight="1" x14ac:dyDescent="0.2">
      <c r="A79" s="306">
        <v>94</v>
      </c>
      <c r="B79" s="307" t="s">
        <v>318</v>
      </c>
      <c r="C79" s="308"/>
      <c r="D79" s="113">
        <v>0.46190548703111517</v>
      </c>
      <c r="E79" s="115">
        <v>182</v>
      </c>
      <c r="F79" s="114">
        <v>251</v>
      </c>
      <c r="G79" s="114">
        <v>228</v>
      </c>
      <c r="H79" s="114">
        <v>200</v>
      </c>
      <c r="I79" s="140">
        <v>185</v>
      </c>
      <c r="J79" s="115">
        <v>-3</v>
      </c>
      <c r="K79" s="116">
        <v>-1.6216216216216217</v>
      </c>
    </row>
    <row r="80" spans="1:11" ht="14.1" customHeight="1" x14ac:dyDescent="0.2">
      <c r="A80" s="306" t="s">
        <v>319</v>
      </c>
      <c r="B80" s="307" t="s">
        <v>320</v>
      </c>
      <c r="C80" s="308"/>
      <c r="D80" s="113">
        <v>7.6138267093040961E-3</v>
      </c>
      <c r="E80" s="115">
        <v>3</v>
      </c>
      <c r="F80" s="114">
        <v>4</v>
      </c>
      <c r="G80" s="114">
        <v>3</v>
      </c>
      <c r="H80" s="114">
        <v>3</v>
      </c>
      <c r="I80" s="140">
        <v>3</v>
      </c>
      <c r="J80" s="115">
        <v>0</v>
      </c>
      <c r="K80" s="116">
        <v>0</v>
      </c>
    </row>
    <row r="81" spans="1:11" ht="14.1" customHeight="1" x14ac:dyDescent="0.2">
      <c r="A81" s="310" t="s">
        <v>321</v>
      </c>
      <c r="B81" s="311" t="s">
        <v>334</v>
      </c>
      <c r="C81" s="312"/>
      <c r="D81" s="125">
        <v>3.7815339322877013</v>
      </c>
      <c r="E81" s="143">
        <v>1490</v>
      </c>
      <c r="F81" s="144">
        <v>1559</v>
      </c>
      <c r="G81" s="144">
        <v>1581</v>
      </c>
      <c r="H81" s="144">
        <v>1592</v>
      </c>
      <c r="I81" s="145">
        <v>1549</v>
      </c>
      <c r="J81" s="143">
        <v>-59</v>
      </c>
      <c r="K81" s="146">
        <v>-3.8089089735313104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12590</v>
      </c>
      <c r="G12" s="536">
        <v>8995</v>
      </c>
      <c r="H12" s="536">
        <v>16174</v>
      </c>
      <c r="I12" s="536">
        <v>10747</v>
      </c>
      <c r="J12" s="537">
        <v>12525</v>
      </c>
      <c r="K12" s="538">
        <v>65</v>
      </c>
      <c r="L12" s="349">
        <v>0.51896207584830334</v>
      </c>
    </row>
    <row r="13" spans="1:17" s="110" customFormat="1" ht="15" customHeight="1" x14ac:dyDescent="0.2">
      <c r="A13" s="350" t="s">
        <v>345</v>
      </c>
      <c r="B13" s="351" t="s">
        <v>346</v>
      </c>
      <c r="C13" s="347"/>
      <c r="D13" s="347"/>
      <c r="E13" s="348"/>
      <c r="F13" s="536">
        <v>7333</v>
      </c>
      <c r="G13" s="536">
        <v>4658</v>
      </c>
      <c r="H13" s="536">
        <v>9002</v>
      </c>
      <c r="I13" s="536">
        <v>6192</v>
      </c>
      <c r="J13" s="537">
        <v>7569</v>
      </c>
      <c r="K13" s="538">
        <v>-236</v>
      </c>
      <c r="L13" s="349">
        <v>-3.1179812392654247</v>
      </c>
    </row>
    <row r="14" spans="1:17" s="110" customFormat="1" ht="22.5" customHeight="1" x14ac:dyDescent="0.2">
      <c r="A14" s="350"/>
      <c r="B14" s="351" t="s">
        <v>347</v>
      </c>
      <c r="C14" s="347"/>
      <c r="D14" s="347"/>
      <c r="E14" s="348"/>
      <c r="F14" s="536">
        <v>5257</v>
      </c>
      <c r="G14" s="536">
        <v>4337</v>
      </c>
      <c r="H14" s="536">
        <v>7172</v>
      </c>
      <c r="I14" s="536">
        <v>4555</v>
      </c>
      <c r="J14" s="537">
        <v>4956</v>
      </c>
      <c r="K14" s="538">
        <v>301</v>
      </c>
      <c r="L14" s="349">
        <v>6.0734463276836159</v>
      </c>
    </row>
    <row r="15" spans="1:17" s="110" customFormat="1" ht="15" customHeight="1" x14ac:dyDescent="0.2">
      <c r="A15" s="350" t="s">
        <v>348</v>
      </c>
      <c r="B15" s="351" t="s">
        <v>108</v>
      </c>
      <c r="C15" s="347"/>
      <c r="D15" s="347"/>
      <c r="E15" s="348"/>
      <c r="F15" s="536">
        <v>2985</v>
      </c>
      <c r="G15" s="536">
        <v>2241</v>
      </c>
      <c r="H15" s="536">
        <v>7428</v>
      </c>
      <c r="I15" s="536">
        <v>2442</v>
      </c>
      <c r="J15" s="537">
        <v>2952</v>
      </c>
      <c r="K15" s="538">
        <v>33</v>
      </c>
      <c r="L15" s="349">
        <v>1.1178861788617886</v>
      </c>
    </row>
    <row r="16" spans="1:17" s="110" customFormat="1" ht="15" customHeight="1" x14ac:dyDescent="0.2">
      <c r="A16" s="350"/>
      <c r="B16" s="351" t="s">
        <v>109</v>
      </c>
      <c r="C16" s="347"/>
      <c r="D16" s="347"/>
      <c r="E16" s="348"/>
      <c r="F16" s="536">
        <v>8170</v>
      </c>
      <c r="G16" s="536">
        <v>5951</v>
      </c>
      <c r="H16" s="536">
        <v>7693</v>
      </c>
      <c r="I16" s="536">
        <v>7181</v>
      </c>
      <c r="J16" s="537">
        <v>8218</v>
      </c>
      <c r="K16" s="538">
        <v>-48</v>
      </c>
      <c r="L16" s="349">
        <v>-0.58408371866634212</v>
      </c>
    </row>
    <row r="17" spans="1:12" s="110" customFormat="1" ht="15" customHeight="1" x14ac:dyDescent="0.2">
      <c r="A17" s="350"/>
      <c r="B17" s="351" t="s">
        <v>110</v>
      </c>
      <c r="C17" s="347"/>
      <c r="D17" s="347"/>
      <c r="E17" s="348"/>
      <c r="F17" s="536">
        <v>1304</v>
      </c>
      <c r="G17" s="536">
        <v>704</v>
      </c>
      <c r="H17" s="536">
        <v>945</v>
      </c>
      <c r="I17" s="536">
        <v>1005</v>
      </c>
      <c r="J17" s="537">
        <v>1224</v>
      </c>
      <c r="K17" s="538">
        <v>80</v>
      </c>
      <c r="L17" s="349">
        <v>6.5359477124183005</v>
      </c>
    </row>
    <row r="18" spans="1:12" s="110" customFormat="1" ht="15" customHeight="1" x14ac:dyDescent="0.2">
      <c r="A18" s="350"/>
      <c r="B18" s="351" t="s">
        <v>111</v>
      </c>
      <c r="C18" s="347"/>
      <c r="D18" s="347"/>
      <c r="E18" s="348"/>
      <c r="F18" s="536">
        <v>131</v>
      </c>
      <c r="G18" s="536">
        <v>99</v>
      </c>
      <c r="H18" s="536">
        <v>108</v>
      </c>
      <c r="I18" s="536">
        <v>119</v>
      </c>
      <c r="J18" s="537">
        <v>131</v>
      </c>
      <c r="K18" s="538">
        <v>0</v>
      </c>
      <c r="L18" s="349">
        <v>0</v>
      </c>
    </row>
    <row r="19" spans="1:12" s="110" customFormat="1" ht="15" customHeight="1" x14ac:dyDescent="0.2">
      <c r="A19" s="118" t="s">
        <v>113</v>
      </c>
      <c r="B19" s="119" t="s">
        <v>181</v>
      </c>
      <c r="C19" s="347"/>
      <c r="D19" s="347"/>
      <c r="E19" s="348"/>
      <c r="F19" s="536">
        <v>9078</v>
      </c>
      <c r="G19" s="536">
        <v>6018</v>
      </c>
      <c r="H19" s="536">
        <v>12460</v>
      </c>
      <c r="I19" s="536">
        <v>7527</v>
      </c>
      <c r="J19" s="537">
        <v>9040</v>
      </c>
      <c r="K19" s="538">
        <v>38</v>
      </c>
      <c r="L19" s="349">
        <v>0.42035398230088494</v>
      </c>
    </row>
    <row r="20" spans="1:12" s="110" customFormat="1" ht="15" customHeight="1" x14ac:dyDescent="0.2">
      <c r="A20" s="118"/>
      <c r="B20" s="119" t="s">
        <v>182</v>
      </c>
      <c r="C20" s="347"/>
      <c r="D20" s="347"/>
      <c r="E20" s="348"/>
      <c r="F20" s="536">
        <v>3512</v>
      </c>
      <c r="G20" s="536">
        <v>2977</v>
      </c>
      <c r="H20" s="536">
        <v>3714</v>
      </c>
      <c r="I20" s="536">
        <v>3220</v>
      </c>
      <c r="J20" s="537">
        <v>3485</v>
      </c>
      <c r="K20" s="538">
        <v>27</v>
      </c>
      <c r="L20" s="349">
        <v>0.77474892395982786</v>
      </c>
    </row>
    <row r="21" spans="1:12" s="110" customFormat="1" ht="15" customHeight="1" x14ac:dyDescent="0.2">
      <c r="A21" s="118" t="s">
        <v>113</v>
      </c>
      <c r="B21" s="119" t="s">
        <v>116</v>
      </c>
      <c r="C21" s="347"/>
      <c r="D21" s="347"/>
      <c r="E21" s="348"/>
      <c r="F21" s="536">
        <v>9329</v>
      </c>
      <c r="G21" s="536">
        <v>6312</v>
      </c>
      <c r="H21" s="536">
        <v>12294</v>
      </c>
      <c r="I21" s="536">
        <v>7059</v>
      </c>
      <c r="J21" s="537">
        <v>8949</v>
      </c>
      <c r="K21" s="538">
        <v>380</v>
      </c>
      <c r="L21" s="349">
        <v>4.2462845010615711</v>
      </c>
    </row>
    <row r="22" spans="1:12" s="110" customFormat="1" ht="15" customHeight="1" x14ac:dyDescent="0.2">
      <c r="A22" s="118"/>
      <c r="B22" s="119" t="s">
        <v>117</v>
      </c>
      <c r="C22" s="347"/>
      <c r="D22" s="347"/>
      <c r="E22" s="348"/>
      <c r="F22" s="536">
        <v>3252</v>
      </c>
      <c r="G22" s="536">
        <v>2676</v>
      </c>
      <c r="H22" s="536">
        <v>3870</v>
      </c>
      <c r="I22" s="536">
        <v>3686</v>
      </c>
      <c r="J22" s="537">
        <v>3571</v>
      </c>
      <c r="K22" s="538">
        <v>-319</v>
      </c>
      <c r="L22" s="349">
        <v>-8.9330719686362361</v>
      </c>
    </row>
    <row r="23" spans="1:12" s="110" customFormat="1" ht="15" customHeight="1" x14ac:dyDescent="0.2">
      <c r="A23" s="352" t="s">
        <v>348</v>
      </c>
      <c r="B23" s="353" t="s">
        <v>193</v>
      </c>
      <c r="C23" s="354"/>
      <c r="D23" s="354"/>
      <c r="E23" s="355"/>
      <c r="F23" s="539">
        <v>239</v>
      </c>
      <c r="G23" s="539">
        <v>452</v>
      </c>
      <c r="H23" s="539">
        <v>3273</v>
      </c>
      <c r="I23" s="539">
        <v>148</v>
      </c>
      <c r="J23" s="540">
        <v>249</v>
      </c>
      <c r="K23" s="541">
        <v>-10</v>
      </c>
      <c r="L23" s="356">
        <v>-4.0160642570281126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28.8</v>
      </c>
      <c r="G25" s="542">
        <v>35.5</v>
      </c>
      <c r="H25" s="542">
        <v>34.9</v>
      </c>
      <c r="I25" s="542">
        <v>32.799999999999997</v>
      </c>
      <c r="J25" s="542">
        <v>29.2</v>
      </c>
      <c r="K25" s="543" t="s">
        <v>350</v>
      </c>
      <c r="L25" s="364">
        <v>-0.39999999999999858</v>
      </c>
    </row>
    <row r="26" spans="1:12" s="110" customFormat="1" ht="15" customHeight="1" x14ac:dyDescent="0.2">
      <c r="A26" s="365" t="s">
        <v>105</v>
      </c>
      <c r="B26" s="366" t="s">
        <v>346</v>
      </c>
      <c r="C26" s="362"/>
      <c r="D26" s="362"/>
      <c r="E26" s="363"/>
      <c r="F26" s="542">
        <v>27.1</v>
      </c>
      <c r="G26" s="542">
        <v>33.799999999999997</v>
      </c>
      <c r="H26" s="542">
        <v>32.799999999999997</v>
      </c>
      <c r="I26" s="542">
        <v>31</v>
      </c>
      <c r="J26" s="544">
        <v>27</v>
      </c>
      <c r="K26" s="543" t="s">
        <v>350</v>
      </c>
      <c r="L26" s="364">
        <v>0.10000000000000142</v>
      </c>
    </row>
    <row r="27" spans="1:12" s="110" customFormat="1" ht="15" customHeight="1" x14ac:dyDescent="0.2">
      <c r="A27" s="365"/>
      <c r="B27" s="366" t="s">
        <v>347</v>
      </c>
      <c r="C27" s="362"/>
      <c r="D27" s="362"/>
      <c r="E27" s="363"/>
      <c r="F27" s="542">
        <v>31.3</v>
      </c>
      <c r="G27" s="542">
        <v>37.4</v>
      </c>
      <c r="H27" s="542">
        <v>37.5</v>
      </c>
      <c r="I27" s="542">
        <v>35.1</v>
      </c>
      <c r="J27" s="542">
        <v>32.5</v>
      </c>
      <c r="K27" s="543" t="s">
        <v>350</v>
      </c>
      <c r="L27" s="364">
        <v>-1.1999999999999993</v>
      </c>
    </row>
    <row r="28" spans="1:12" s="110" customFormat="1" ht="15" customHeight="1" x14ac:dyDescent="0.2">
      <c r="A28" s="365" t="s">
        <v>113</v>
      </c>
      <c r="B28" s="366" t="s">
        <v>108</v>
      </c>
      <c r="C28" s="362"/>
      <c r="D28" s="362"/>
      <c r="E28" s="363"/>
      <c r="F28" s="542">
        <v>38.5</v>
      </c>
      <c r="G28" s="542">
        <v>46.7</v>
      </c>
      <c r="H28" s="542">
        <v>42.5</v>
      </c>
      <c r="I28" s="542">
        <v>40.6</v>
      </c>
      <c r="J28" s="542">
        <v>37</v>
      </c>
      <c r="K28" s="543" t="s">
        <v>350</v>
      </c>
      <c r="L28" s="364">
        <v>1.5</v>
      </c>
    </row>
    <row r="29" spans="1:12" s="110" customFormat="1" ht="11.25" x14ac:dyDescent="0.2">
      <c r="A29" s="365"/>
      <c r="B29" s="366" t="s">
        <v>109</v>
      </c>
      <c r="C29" s="362"/>
      <c r="D29" s="362"/>
      <c r="E29" s="363"/>
      <c r="F29" s="542">
        <v>27.3</v>
      </c>
      <c r="G29" s="542">
        <v>32.200000000000003</v>
      </c>
      <c r="H29" s="542">
        <v>31.3</v>
      </c>
      <c r="I29" s="542">
        <v>31</v>
      </c>
      <c r="J29" s="544">
        <v>28.1</v>
      </c>
      <c r="K29" s="543" t="s">
        <v>350</v>
      </c>
      <c r="L29" s="364">
        <v>-0.80000000000000071</v>
      </c>
    </row>
    <row r="30" spans="1:12" s="110" customFormat="1" ht="15" customHeight="1" x14ac:dyDescent="0.2">
      <c r="A30" s="365"/>
      <c r="B30" s="366" t="s">
        <v>110</v>
      </c>
      <c r="C30" s="362"/>
      <c r="D30" s="362"/>
      <c r="E30" s="363"/>
      <c r="F30" s="542">
        <v>18.899999999999999</v>
      </c>
      <c r="G30" s="542">
        <v>34.200000000000003</v>
      </c>
      <c r="H30" s="542">
        <v>31.8</v>
      </c>
      <c r="I30" s="542">
        <v>27</v>
      </c>
      <c r="J30" s="542">
        <v>18.899999999999999</v>
      </c>
      <c r="K30" s="543" t="s">
        <v>350</v>
      </c>
      <c r="L30" s="364">
        <v>0</v>
      </c>
    </row>
    <row r="31" spans="1:12" s="110" customFormat="1" ht="15" customHeight="1" x14ac:dyDescent="0.2">
      <c r="A31" s="365"/>
      <c r="B31" s="366" t="s">
        <v>111</v>
      </c>
      <c r="C31" s="362"/>
      <c r="D31" s="362"/>
      <c r="E31" s="363"/>
      <c r="F31" s="542">
        <v>23.7</v>
      </c>
      <c r="G31" s="542">
        <v>33.299999999999997</v>
      </c>
      <c r="H31" s="542">
        <v>33.299999999999997</v>
      </c>
      <c r="I31" s="542">
        <v>37.799999999999997</v>
      </c>
      <c r="J31" s="542">
        <v>26.7</v>
      </c>
      <c r="K31" s="543" t="s">
        <v>350</v>
      </c>
      <c r="L31" s="364">
        <v>-3</v>
      </c>
    </row>
    <row r="32" spans="1:12" s="110" customFormat="1" ht="15" customHeight="1" x14ac:dyDescent="0.2">
      <c r="A32" s="367" t="s">
        <v>113</v>
      </c>
      <c r="B32" s="368" t="s">
        <v>181</v>
      </c>
      <c r="C32" s="362"/>
      <c r="D32" s="362"/>
      <c r="E32" s="363"/>
      <c r="F32" s="542">
        <v>28.1</v>
      </c>
      <c r="G32" s="542">
        <v>34.799999999999997</v>
      </c>
      <c r="H32" s="542">
        <v>33.6</v>
      </c>
      <c r="I32" s="542">
        <v>31.8</v>
      </c>
      <c r="J32" s="544">
        <v>28.6</v>
      </c>
      <c r="K32" s="543" t="s">
        <v>350</v>
      </c>
      <c r="L32" s="364">
        <v>-0.5</v>
      </c>
    </row>
    <row r="33" spans="1:12" s="110" customFormat="1" ht="15" customHeight="1" x14ac:dyDescent="0.2">
      <c r="A33" s="367"/>
      <c r="B33" s="368" t="s">
        <v>182</v>
      </c>
      <c r="C33" s="362"/>
      <c r="D33" s="362"/>
      <c r="E33" s="363"/>
      <c r="F33" s="542">
        <v>30.6</v>
      </c>
      <c r="G33" s="542">
        <v>36.9</v>
      </c>
      <c r="H33" s="542">
        <v>38</v>
      </c>
      <c r="I33" s="542">
        <v>34.9</v>
      </c>
      <c r="J33" s="542">
        <v>30.5</v>
      </c>
      <c r="K33" s="543" t="s">
        <v>350</v>
      </c>
      <c r="L33" s="364">
        <v>0.10000000000000142</v>
      </c>
    </row>
    <row r="34" spans="1:12" s="369" customFormat="1" ht="15" customHeight="1" x14ac:dyDescent="0.2">
      <c r="A34" s="367" t="s">
        <v>113</v>
      </c>
      <c r="B34" s="368" t="s">
        <v>116</v>
      </c>
      <c r="C34" s="362"/>
      <c r="D34" s="362"/>
      <c r="E34" s="363"/>
      <c r="F34" s="542">
        <v>25.6</v>
      </c>
      <c r="G34" s="542">
        <v>33.799999999999997</v>
      </c>
      <c r="H34" s="542">
        <v>32.9</v>
      </c>
      <c r="I34" s="542">
        <v>29.5</v>
      </c>
      <c r="J34" s="542">
        <v>26.3</v>
      </c>
      <c r="K34" s="543" t="s">
        <v>350</v>
      </c>
      <c r="L34" s="364">
        <v>-0.69999999999999929</v>
      </c>
    </row>
    <row r="35" spans="1:12" s="369" customFormat="1" ht="11.25" x14ac:dyDescent="0.2">
      <c r="A35" s="370"/>
      <c r="B35" s="371" t="s">
        <v>117</v>
      </c>
      <c r="C35" s="372"/>
      <c r="D35" s="372"/>
      <c r="E35" s="373"/>
      <c r="F35" s="545">
        <v>38.1</v>
      </c>
      <c r="G35" s="545">
        <v>39.6</v>
      </c>
      <c r="H35" s="545">
        <v>39.700000000000003</v>
      </c>
      <c r="I35" s="545">
        <v>38.799999999999997</v>
      </c>
      <c r="J35" s="546">
        <v>36.299999999999997</v>
      </c>
      <c r="K35" s="547" t="s">
        <v>350</v>
      </c>
      <c r="L35" s="374">
        <v>1.8000000000000043</v>
      </c>
    </row>
    <row r="36" spans="1:12" s="369" customFormat="1" ht="15.95" customHeight="1" x14ac:dyDescent="0.2">
      <c r="A36" s="375" t="s">
        <v>351</v>
      </c>
      <c r="B36" s="376"/>
      <c r="C36" s="377"/>
      <c r="D36" s="376"/>
      <c r="E36" s="378"/>
      <c r="F36" s="548">
        <v>12288</v>
      </c>
      <c r="G36" s="548">
        <v>8470</v>
      </c>
      <c r="H36" s="548">
        <v>12355</v>
      </c>
      <c r="I36" s="548">
        <v>10547</v>
      </c>
      <c r="J36" s="548">
        <v>12197</v>
      </c>
      <c r="K36" s="549">
        <v>91</v>
      </c>
      <c r="L36" s="380">
        <v>0.74608510289415431</v>
      </c>
    </row>
    <row r="37" spans="1:12" s="369" customFormat="1" ht="15.95" customHeight="1" x14ac:dyDescent="0.2">
      <c r="A37" s="381"/>
      <c r="B37" s="382" t="s">
        <v>113</v>
      </c>
      <c r="C37" s="382" t="s">
        <v>352</v>
      </c>
      <c r="D37" s="382"/>
      <c r="E37" s="383"/>
      <c r="F37" s="548">
        <v>3545</v>
      </c>
      <c r="G37" s="548">
        <v>3008</v>
      </c>
      <c r="H37" s="548">
        <v>4307</v>
      </c>
      <c r="I37" s="548">
        <v>3455</v>
      </c>
      <c r="J37" s="548">
        <v>3557</v>
      </c>
      <c r="K37" s="549">
        <v>-12</v>
      </c>
      <c r="L37" s="380">
        <v>-0.3373629463030644</v>
      </c>
    </row>
    <row r="38" spans="1:12" s="369" customFormat="1" ht="15.95" customHeight="1" x14ac:dyDescent="0.2">
      <c r="A38" s="381"/>
      <c r="B38" s="384" t="s">
        <v>105</v>
      </c>
      <c r="C38" s="384" t="s">
        <v>106</v>
      </c>
      <c r="D38" s="385"/>
      <c r="E38" s="383"/>
      <c r="F38" s="548">
        <v>7163</v>
      </c>
      <c r="G38" s="548">
        <v>4432</v>
      </c>
      <c r="H38" s="548">
        <v>6871</v>
      </c>
      <c r="I38" s="548">
        <v>6104</v>
      </c>
      <c r="J38" s="550">
        <v>7387</v>
      </c>
      <c r="K38" s="549">
        <v>-224</v>
      </c>
      <c r="L38" s="380">
        <v>-3.0323541356436983</v>
      </c>
    </row>
    <row r="39" spans="1:12" s="369" customFormat="1" ht="15.95" customHeight="1" x14ac:dyDescent="0.2">
      <c r="A39" s="381"/>
      <c r="B39" s="385"/>
      <c r="C39" s="382" t="s">
        <v>353</v>
      </c>
      <c r="D39" s="385"/>
      <c r="E39" s="383"/>
      <c r="F39" s="548">
        <v>1942</v>
      </c>
      <c r="G39" s="548">
        <v>1496</v>
      </c>
      <c r="H39" s="548">
        <v>2252</v>
      </c>
      <c r="I39" s="548">
        <v>1895</v>
      </c>
      <c r="J39" s="548">
        <v>1994</v>
      </c>
      <c r="K39" s="549">
        <v>-52</v>
      </c>
      <c r="L39" s="380">
        <v>-2.6078234704112337</v>
      </c>
    </row>
    <row r="40" spans="1:12" s="369" customFormat="1" ht="15.95" customHeight="1" x14ac:dyDescent="0.2">
      <c r="A40" s="381"/>
      <c r="B40" s="384"/>
      <c r="C40" s="384" t="s">
        <v>107</v>
      </c>
      <c r="D40" s="385"/>
      <c r="E40" s="383"/>
      <c r="F40" s="548">
        <v>5125</v>
      </c>
      <c r="G40" s="548">
        <v>4038</v>
      </c>
      <c r="H40" s="548">
        <v>5484</v>
      </c>
      <c r="I40" s="548">
        <v>4443</v>
      </c>
      <c r="J40" s="548">
        <v>4810</v>
      </c>
      <c r="K40" s="549">
        <v>315</v>
      </c>
      <c r="L40" s="380">
        <v>6.5488565488565484</v>
      </c>
    </row>
    <row r="41" spans="1:12" s="369" customFormat="1" ht="24" customHeight="1" x14ac:dyDescent="0.2">
      <c r="A41" s="381"/>
      <c r="B41" s="385"/>
      <c r="C41" s="382" t="s">
        <v>353</v>
      </c>
      <c r="D41" s="385"/>
      <c r="E41" s="383"/>
      <c r="F41" s="548">
        <v>1603</v>
      </c>
      <c r="G41" s="548">
        <v>1512</v>
      </c>
      <c r="H41" s="548">
        <v>2055</v>
      </c>
      <c r="I41" s="548">
        <v>1560</v>
      </c>
      <c r="J41" s="550">
        <v>1563</v>
      </c>
      <c r="K41" s="549">
        <v>40</v>
      </c>
      <c r="L41" s="380">
        <v>2.5591810620601407</v>
      </c>
    </row>
    <row r="42" spans="1:12" s="110" customFormat="1" ht="15" customHeight="1" x14ac:dyDescent="0.2">
      <c r="A42" s="381"/>
      <c r="B42" s="384" t="s">
        <v>113</v>
      </c>
      <c r="C42" s="384" t="s">
        <v>354</v>
      </c>
      <c r="D42" s="385"/>
      <c r="E42" s="383"/>
      <c r="F42" s="548">
        <v>2740</v>
      </c>
      <c r="G42" s="548">
        <v>1821</v>
      </c>
      <c r="H42" s="548">
        <v>3875</v>
      </c>
      <c r="I42" s="548">
        <v>2270</v>
      </c>
      <c r="J42" s="548">
        <v>2686</v>
      </c>
      <c r="K42" s="549">
        <v>54</v>
      </c>
      <c r="L42" s="380">
        <v>2.0104244229337302</v>
      </c>
    </row>
    <row r="43" spans="1:12" s="110" customFormat="1" ht="15" customHeight="1" x14ac:dyDescent="0.2">
      <c r="A43" s="381"/>
      <c r="B43" s="385"/>
      <c r="C43" s="382" t="s">
        <v>353</v>
      </c>
      <c r="D43" s="385"/>
      <c r="E43" s="383"/>
      <c r="F43" s="548">
        <v>1056</v>
      </c>
      <c r="G43" s="548">
        <v>850</v>
      </c>
      <c r="H43" s="548">
        <v>1647</v>
      </c>
      <c r="I43" s="548">
        <v>922</v>
      </c>
      <c r="J43" s="548">
        <v>995</v>
      </c>
      <c r="K43" s="549">
        <v>61</v>
      </c>
      <c r="L43" s="380">
        <v>6.1306532663316586</v>
      </c>
    </row>
    <row r="44" spans="1:12" s="110" customFormat="1" ht="15" customHeight="1" x14ac:dyDescent="0.2">
      <c r="A44" s="381"/>
      <c r="B44" s="384"/>
      <c r="C44" s="366" t="s">
        <v>109</v>
      </c>
      <c r="D44" s="385"/>
      <c r="E44" s="383"/>
      <c r="F44" s="548">
        <v>8115</v>
      </c>
      <c r="G44" s="548">
        <v>5849</v>
      </c>
      <c r="H44" s="548">
        <v>7428</v>
      </c>
      <c r="I44" s="548">
        <v>7156</v>
      </c>
      <c r="J44" s="550">
        <v>8159</v>
      </c>
      <c r="K44" s="549">
        <v>-44</v>
      </c>
      <c r="L44" s="380">
        <v>-0.53928177472729499</v>
      </c>
    </row>
    <row r="45" spans="1:12" s="110" customFormat="1" ht="15" customHeight="1" x14ac:dyDescent="0.2">
      <c r="A45" s="381"/>
      <c r="B45" s="385"/>
      <c r="C45" s="382" t="s">
        <v>353</v>
      </c>
      <c r="D45" s="385"/>
      <c r="E45" s="383"/>
      <c r="F45" s="548">
        <v>2212</v>
      </c>
      <c r="G45" s="548">
        <v>1885</v>
      </c>
      <c r="H45" s="548">
        <v>2324</v>
      </c>
      <c r="I45" s="548">
        <v>2217</v>
      </c>
      <c r="J45" s="548">
        <v>2296</v>
      </c>
      <c r="K45" s="549">
        <v>-84</v>
      </c>
      <c r="L45" s="380">
        <v>-3.6585365853658538</v>
      </c>
    </row>
    <row r="46" spans="1:12" s="110" customFormat="1" ht="15" customHeight="1" x14ac:dyDescent="0.2">
      <c r="A46" s="381"/>
      <c r="B46" s="384"/>
      <c r="C46" s="366" t="s">
        <v>110</v>
      </c>
      <c r="D46" s="385"/>
      <c r="E46" s="383"/>
      <c r="F46" s="548">
        <v>1302</v>
      </c>
      <c r="G46" s="548">
        <v>701</v>
      </c>
      <c r="H46" s="548">
        <v>944</v>
      </c>
      <c r="I46" s="548">
        <v>1002</v>
      </c>
      <c r="J46" s="548">
        <v>1221</v>
      </c>
      <c r="K46" s="549">
        <v>81</v>
      </c>
      <c r="L46" s="380">
        <v>6.6339066339066335</v>
      </c>
    </row>
    <row r="47" spans="1:12" s="110" customFormat="1" ht="15" customHeight="1" x14ac:dyDescent="0.2">
      <c r="A47" s="381"/>
      <c r="B47" s="385"/>
      <c r="C47" s="382" t="s">
        <v>353</v>
      </c>
      <c r="D47" s="385"/>
      <c r="E47" s="383"/>
      <c r="F47" s="548">
        <v>246</v>
      </c>
      <c r="G47" s="548">
        <v>240</v>
      </c>
      <c r="H47" s="548">
        <v>300</v>
      </c>
      <c r="I47" s="548">
        <v>271</v>
      </c>
      <c r="J47" s="550">
        <v>231</v>
      </c>
      <c r="K47" s="549">
        <v>15</v>
      </c>
      <c r="L47" s="380">
        <v>6.4935064935064934</v>
      </c>
    </row>
    <row r="48" spans="1:12" s="110" customFormat="1" ht="15" customHeight="1" x14ac:dyDescent="0.2">
      <c r="A48" s="381"/>
      <c r="B48" s="385"/>
      <c r="C48" s="366" t="s">
        <v>111</v>
      </c>
      <c r="D48" s="386"/>
      <c r="E48" s="387"/>
      <c r="F48" s="548">
        <v>131</v>
      </c>
      <c r="G48" s="548">
        <v>99</v>
      </c>
      <c r="H48" s="548">
        <v>108</v>
      </c>
      <c r="I48" s="548">
        <v>119</v>
      </c>
      <c r="J48" s="548">
        <v>131</v>
      </c>
      <c r="K48" s="549">
        <v>0</v>
      </c>
      <c r="L48" s="380">
        <v>0</v>
      </c>
    </row>
    <row r="49" spans="1:12" s="110" customFormat="1" ht="15" customHeight="1" x14ac:dyDescent="0.2">
      <c r="A49" s="381"/>
      <c r="B49" s="385"/>
      <c r="C49" s="382" t="s">
        <v>353</v>
      </c>
      <c r="D49" s="385"/>
      <c r="E49" s="383"/>
      <c r="F49" s="548">
        <v>31</v>
      </c>
      <c r="G49" s="548">
        <v>33</v>
      </c>
      <c r="H49" s="548">
        <v>36</v>
      </c>
      <c r="I49" s="548">
        <v>45</v>
      </c>
      <c r="J49" s="548">
        <v>35</v>
      </c>
      <c r="K49" s="549">
        <v>-4</v>
      </c>
      <c r="L49" s="380">
        <v>-11.428571428571429</v>
      </c>
    </row>
    <row r="50" spans="1:12" s="110" customFormat="1" ht="15" customHeight="1" x14ac:dyDescent="0.2">
      <c r="A50" s="381"/>
      <c r="B50" s="384" t="s">
        <v>113</v>
      </c>
      <c r="C50" s="382" t="s">
        <v>181</v>
      </c>
      <c r="D50" s="385"/>
      <c r="E50" s="383"/>
      <c r="F50" s="548">
        <v>8795</v>
      </c>
      <c r="G50" s="548">
        <v>5512</v>
      </c>
      <c r="H50" s="548">
        <v>8746</v>
      </c>
      <c r="I50" s="548">
        <v>7342</v>
      </c>
      <c r="J50" s="550">
        <v>8728</v>
      </c>
      <c r="K50" s="549">
        <v>67</v>
      </c>
      <c r="L50" s="380">
        <v>0.76764436296975247</v>
      </c>
    </row>
    <row r="51" spans="1:12" s="110" customFormat="1" ht="15" customHeight="1" x14ac:dyDescent="0.2">
      <c r="A51" s="381"/>
      <c r="B51" s="385"/>
      <c r="C51" s="382" t="s">
        <v>353</v>
      </c>
      <c r="D51" s="385"/>
      <c r="E51" s="383"/>
      <c r="F51" s="548">
        <v>2475</v>
      </c>
      <c r="G51" s="548">
        <v>1916</v>
      </c>
      <c r="H51" s="548">
        <v>2935</v>
      </c>
      <c r="I51" s="548">
        <v>2336</v>
      </c>
      <c r="J51" s="548">
        <v>2500</v>
      </c>
      <c r="K51" s="549">
        <v>-25</v>
      </c>
      <c r="L51" s="380">
        <v>-1</v>
      </c>
    </row>
    <row r="52" spans="1:12" s="110" customFormat="1" ht="15" customHeight="1" x14ac:dyDescent="0.2">
      <c r="A52" s="381"/>
      <c r="B52" s="384"/>
      <c r="C52" s="382" t="s">
        <v>182</v>
      </c>
      <c r="D52" s="385"/>
      <c r="E52" s="383"/>
      <c r="F52" s="548">
        <v>3493</v>
      </c>
      <c r="G52" s="548">
        <v>2958</v>
      </c>
      <c r="H52" s="548">
        <v>3609</v>
      </c>
      <c r="I52" s="548">
        <v>3205</v>
      </c>
      <c r="J52" s="548">
        <v>3469</v>
      </c>
      <c r="K52" s="549">
        <v>24</v>
      </c>
      <c r="L52" s="380">
        <v>0.69184202940328621</v>
      </c>
    </row>
    <row r="53" spans="1:12" s="269" customFormat="1" ht="11.25" customHeight="1" x14ac:dyDescent="0.2">
      <c r="A53" s="381"/>
      <c r="B53" s="385"/>
      <c r="C53" s="382" t="s">
        <v>353</v>
      </c>
      <c r="D53" s="385"/>
      <c r="E53" s="383"/>
      <c r="F53" s="548">
        <v>1070</v>
      </c>
      <c r="G53" s="548">
        <v>1092</v>
      </c>
      <c r="H53" s="548">
        <v>1372</v>
      </c>
      <c r="I53" s="548">
        <v>1119</v>
      </c>
      <c r="J53" s="550">
        <v>1057</v>
      </c>
      <c r="K53" s="549">
        <v>13</v>
      </c>
      <c r="L53" s="380">
        <v>1.2298959318826868</v>
      </c>
    </row>
    <row r="54" spans="1:12" s="151" customFormat="1" ht="12.75" customHeight="1" x14ac:dyDescent="0.2">
      <c r="A54" s="381"/>
      <c r="B54" s="384" t="s">
        <v>113</v>
      </c>
      <c r="C54" s="384" t="s">
        <v>116</v>
      </c>
      <c r="D54" s="385"/>
      <c r="E54" s="383"/>
      <c r="F54" s="548">
        <v>9066</v>
      </c>
      <c r="G54" s="548">
        <v>5887</v>
      </c>
      <c r="H54" s="548">
        <v>8794</v>
      </c>
      <c r="I54" s="548">
        <v>6887</v>
      </c>
      <c r="J54" s="548">
        <v>8675</v>
      </c>
      <c r="K54" s="549">
        <v>391</v>
      </c>
      <c r="L54" s="380">
        <v>4.5072046109510087</v>
      </c>
    </row>
    <row r="55" spans="1:12" ht="11.25" x14ac:dyDescent="0.2">
      <c r="A55" s="381"/>
      <c r="B55" s="385"/>
      <c r="C55" s="382" t="s">
        <v>353</v>
      </c>
      <c r="D55" s="385"/>
      <c r="E55" s="383"/>
      <c r="F55" s="548">
        <v>2319</v>
      </c>
      <c r="G55" s="548">
        <v>1987</v>
      </c>
      <c r="H55" s="548">
        <v>2895</v>
      </c>
      <c r="I55" s="548">
        <v>2034</v>
      </c>
      <c r="J55" s="548">
        <v>2279</v>
      </c>
      <c r="K55" s="549">
        <v>40</v>
      </c>
      <c r="L55" s="380">
        <v>1.7551557700745941</v>
      </c>
    </row>
    <row r="56" spans="1:12" ht="14.25" customHeight="1" x14ac:dyDescent="0.2">
      <c r="A56" s="381"/>
      <c r="B56" s="385"/>
      <c r="C56" s="384" t="s">
        <v>117</v>
      </c>
      <c r="D56" s="385"/>
      <c r="E56" s="383"/>
      <c r="F56" s="548">
        <v>3213</v>
      </c>
      <c r="G56" s="548">
        <v>2576</v>
      </c>
      <c r="H56" s="548">
        <v>3555</v>
      </c>
      <c r="I56" s="548">
        <v>3658</v>
      </c>
      <c r="J56" s="548">
        <v>3517</v>
      </c>
      <c r="K56" s="549">
        <v>-304</v>
      </c>
      <c r="L56" s="380">
        <v>-8.6437304520898497</v>
      </c>
    </row>
    <row r="57" spans="1:12" ht="18.75" customHeight="1" x14ac:dyDescent="0.2">
      <c r="A57" s="388"/>
      <c r="B57" s="389"/>
      <c r="C57" s="390" t="s">
        <v>353</v>
      </c>
      <c r="D57" s="389"/>
      <c r="E57" s="391"/>
      <c r="F57" s="551">
        <v>1223</v>
      </c>
      <c r="G57" s="552">
        <v>1019</v>
      </c>
      <c r="H57" s="552">
        <v>1411</v>
      </c>
      <c r="I57" s="552">
        <v>1420</v>
      </c>
      <c r="J57" s="552">
        <v>1278</v>
      </c>
      <c r="K57" s="553">
        <f t="shared" ref="K57" si="0">IF(OR(F57=".",J57=".")=TRUE,".",IF(OR(F57="*",J57="*")=TRUE,"*",IF(AND(F57="-",J57="-")=TRUE,"-",IF(AND(ISNUMBER(J57),ISNUMBER(F57))=TRUE,IF(F57-J57=0,0,F57-J57),IF(ISNUMBER(F57)=TRUE,F57,-J57)))))</f>
        <v>-55</v>
      </c>
      <c r="L57" s="392">
        <f t="shared" ref="L57" si="1">IF(K57 =".",".",IF(K57 ="*","*",IF(K57="-","-",IF(K57=0,0,IF(OR(J57="-",J57=".",F57="-",F57=".")=TRUE,"X",IF(J57=0,"0,0",IF(ABS(K57*100/J57)&gt;250,".X",(K57*100/J57))))))))</f>
        <v>-4.3035993740219096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12590</v>
      </c>
      <c r="E11" s="114">
        <v>8995</v>
      </c>
      <c r="F11" s="114">
        <v>16174</v>
      </c>
      <c r="G11" s="114">
        <v>10747</v>
      </c>
      <c r="H11" s="140">
        <v>12525</v>
      </c>
      <c r="I11" s="115">
        <v>65</v>
      </c>
      <c r="J11" s="116">
        <v>0.51896207584830334</v>
      </c>
    </row>
    <row r="12" spans="1:15" s="110" customFormat="1" ht="24.95" customHeight="1" x14ac:dyDescent="0.2">
      <c r="A12" s="193" t="s">
        <v>132</v>
      </c>
      <c r="B12" s="194" t="s">
        <v>133</v>
      </c>
      <c r="C12" s="113">
        <v>2.5655281969817314</v>
      </c>
      <c r="D12" s="115">
        <v>323</v>
      </c>
      <c r="E12" s="114">
        <v>151</v>
      </c>
      <c r="F12" s="114">
        <v>371</v>
      </c>
      <c r="G12" s="114">
        <v>312</v>
      </c>
      <c r="H12" s="140">
        <v>339</v>
      </c>
      <c r="I12" s="115">
        <v>-16</v>
      </c>
      <c r="J12" s="116">
        <v>-4.71976401179941</v>
      </c>
    </row>
    <row r="13" spans="1:15" s="110" customFormat="1" ht="24.95" customHeight="1" x14ac:dyDescent="0.2">
      <c r="A13" s="193" t="s">
        <v>134</v>
      </c>
      <c r="B13" s="199" t="s">
        <v>214</v>
      </c>
      <c r="C13" s="113">
        <v>1.0961080222398729</v>
      </c>
      <c r="D13" s="115">
        <v>138</v>
      </c>
      <c r="E13" s="114">
        <v>108</v>
      </c>
      <c r="F13" s="114">
        <v>239</v>
      </c>
      <c r="G13" s="114">
        <v>138</v>
      </c>
      <c r="H13" s="140">
        <v>229</v>
      </c>
      <c r="I13" s="115">
        <v>-91</v>
      </c>
      <c r="J13" s="116">
        <v>-39.737991266375545</v>
      </c>
    </row>
    <row r="14" spans="1:15" s="287" customFormat="1" ht="24.95" customHeight="1" x14ac:dyDescent="0.2">
      <c r="A14" s="193" t="s">
        <v>215</v>
      </c>
      <c r="B14" s="199" t="s">
        <v>137</v>
      </c>
      <c r="C14" s="113">
        <v>23.772835583796663</v>
      </c>
      <c r="D14" s="115">
        <v>2993</v>
      </c>
      <c r="E14" s="114">
        <v>1444</v>
      </c>
      <c r="F14" s="114">
        <v>3108</v>
      </c>
      <c r="G14" s="114">
        <v>1756</v>
      </c>
      <c r="H14" s="140">
        <v>2495</v>
      </c>
      <c r="I14" s="115">
        <v>498</v>
      </c>
      <c r="J14" s="116">
        <v>19.959919839679358</v>
      </c>
      <c r="K14" s="110"/>
      <c r="L14" s="110"/>
      <c r="M14" s="110"/>
      <c r="N14" s="110"/>
      <c r="O14" s="110"/>
    </row>
    <row r="15" spans="1:15" s="110" customFormat="1" ht="24.95" customHeight="1" x14ac:dyDescent="0.2">
      <c r="A15" s="193" t="s">
        <v>216</v>
      </c>
      <c r="B15" s="199" t="s">
        <v>217</v>
      </c>
      <c r="C15" s="113">
        <v>4.7895154884829232</v>
      </c>
      <c r="D15" s="115">
        <v>603</v>
      </c>
      <c r="E15" s="114">
        <v>446</v>
      </c>
      <c r="F15" s="114">
        <v>796</v>
      </c>
      <c r="G15" s="114">
        <v>482</v>
      </c>
      <c r="H15" s="140">
        <v>586</v>
      </c>
      <c r="I15" s="115">
        <v>17</v>
      </c>
      <c r="J15" s="116">
        <v>2.901023890784983</v>
      </c>
    </row>
    <row r="16" spans="1:15" s="287" customFormat="1" ht="24.95" customHeight="1" x14ac:dyDescent="0.2">
      <c r="A16" s="193" t="s">
        <v>218</v>
      </c>
      <c r="B16" s="199" t="s">
        <v>141</v>
      </c>
      <c r="C16" s="113">
        <v>12.660841938046069</v>
      </c>
      <c r="D16" s="115">
        <v>1594</v>
      </c>
      <c r="E16" s="114">
        <v>554</v>
      </c>
      <c r="F16" s="114">
        <v>1420</v>
      </c>
      <c r="G16" s="114">
        <v>723</v>
      </c>
      <c r="H16" s="140">
        <v>1183</v>
      </c>
      <c r="I16" s="115">
        <v>411</v>
      </c>
      <c r="J16" s="116">
        <v>34.742180896027051</v>
      </c>
      <c r="K16" s="110"/>
      <c r="L16" s="110"/>
      <c r="M16" s="110"/>
      <c r="N16" s="110"/>
      <c r="O16" s="110"/>
    </row>
    <row r="17" spans="1:15" s="110" customFormat="1" ht="24.95" customHeight="1" x14ac:dyDescent="0.2">
      <c r="A17" s="193" t="s">
        <v>142</v>
      </c>
      <c r="B17" s="199" t="s">
        <v>220</v>
      </c>
      <c r="C17" s="113">
        <v>6.3224781572676729</v>
      </c>
      <c r="D17" s="115">
        <v>796</v>
      </c>
      <c r="E17" s="114">
        <v>444</v>
      </c>
      <c r="F17" s="114">
        <v>892</v>
      </c>
      <c r="G17" s="114">
        <v>551</v>
      </c>
      <c r="H17" s="140">
        <v>726</v>
      </c>
      <c r="I17" s="115">
        <v>70</v>
      </c>
      <c r="J17" s="116">
        <v>9.6418732782369148</v>
      </c>
    </row>
    <row r="18" spans="1:15" s="287" customFormat="1" ht="24.95" customHeight="1" x14ac:dyDescent="0.2">
      <c r="A18" s="201" t="s">
        <v>144</v>
      </c>
      <c r="B18" s="202" t="s">
        <v>145</v>
      </c>
      <c r="C18" s="113">
        <v>9.9205718824463869</v>
      </c>
      <c r="D18" s="115">
        <v>1249</v>
      </c>
      <c r="E18" s="114">
        <v>575</v>
      </c>
      <c r="F18" s="114">
        <v>1416</v>
      </c>
      <c r="G18" s="114">
        <v>1017</v>
      </c>
      <c r="H18" s="140">
        <v>1323</v>
      </c>
      <c r="I18" s="115">
        <v>-74</v>
      </c>
      <c r="J18" s="116">
        <v>-5.593348450491308</v>
      </c>
      <c r="K18" s="110"/>
      <c r="L18" s="110"/>
      <c r="M18" s="110"/>
      <c r="N18" s="110"/>
      <c r="O18" s="110"/>
    </row>
    <row r="19" spans="1:15" s="110" customFormat="1" ht="24.95" customHeight="1" x14ac:dyDescent="0.2">
      <c r="A19" s="193" t="s">
        <v>146</v>
      </c>
      <c r="B19" s="199" t="s">
        <v>147</v>
      </c>
      <c r="C19" s="113">
        <v>13.18506751389992</v>
      </c>
      <c r="D19" s="115">
        <v>1660</v>
      </c>
      <c r="E19" s="114">
        <v>1420</v>
      </c>
      <c r="F19" s="114">
        <v>2247</v>
      </c>
      <c r="G19" s="114">
        <v>1303</v>
      </c>
      <c r="H19" s="140">
        <v>1685</v>
      </c>
      <c r="I19" s="115">
        <v>-25</v>
      </c>
      <c r="J19" s="116">
        <v>-1.4836795252225519</v>
      </c>
    </row>
    <row r="20" spans="1:15" s="287" customFormat="1" ht="24.95" customHeight="1" x14ac:dyDescent="0.2">
      <c r="A20" s="193" t="s">
        <v>148</v>
      </c>
      <c r="B20" s="199" t="s">
        <v>149</v>
      </c>
      <c r="C20" s="113">
        <v>6.671961874503574</v>
      </c>
      <c r="D20" s="115">
        <v>840</v>
      </c>
      <c r="E20" s="114">
        <v>659</v>
      </c>
      <c r="F20" s="114">
        <v>1050</v>
      </c>
      <c r="G20" s="114">
        <v>751</v>
      </c>
      <c r="H20" s="140">
        <v>961</v>
      </c>
      <c r="I20" s="115">
        <v>-121</v>
      </c>
      <c r="J20" s="116">
        <v>-12.59105098855359</v>
      </c>
      <c r="K20" s="110"/>
      <c r="L20" s="110"/>
      <c r="M20" s="110"/>
      <c r="N20" s="110"/>
      <c r="O20" s="110"/>
    </row>
    <row r="21" spans="1:15" s="110" customFormat="1" ht="24.95" customHeight="1" x14ac:dyDescent="0.2">
      <c r="A21" s="201" t="s">
        <v>150</v>
      </c>
      <c r="B21" s="202" t="s">
        <v>151</v>
      </c>
      <c r="C21" s="113">
        <v>5.9729944400317709</v>
      </c>
      <c r="D21" s="115">
        <v>752</v>
      </c>
      <c r="E21" s="114">
        <v>618</v>
      </c>
      <c r="F21" s="114">
        <v>833</v>
      </c>
      <c r="G21" s="114">
        <v>1047</v>
      </c>
      <c r="H21" s="140">
        <v>849</v>
      </c>
      <c r="I21" s="115">
        <v>-97</v>
      </c>
      <c r="J21" s="116">
        <v>-11.425206124852767</v>
      </c>
    </row>
    <row r="22" spans="1:15" s="110" customFormat="1" ht="24.95" customHeight="1" x14ac:dyDescent="0.2">
      <c r="A22" s="201" t="s">
        <v>152</v>
      </c>
      <c r="B22" s="199" t="s">
        <v>153</v>
      </c>
      <c r="C22" s="113">
        <v>0.6513105639396346</v>
      </c>
      <c r="D22" s="115">
        <v>82</v>
      </c>
      <c r="E22" s="114">
        <v>54</v>
      </c>
      <c r="F22" s="114">
        <v>154</v>
      </c>
      <c r="G22" s="114">
        <v>53</v>
      </c>
      <c r="H22" s="140">
        <v>77</v>
      </c>
      <c r="I22" s="115">
        <v>5</v>
      </c>
      <c r="J22" s="116">
        <v>6.4935064935064934</v>
      </c>
    </row>
    <row r="23" spans="1:15" s="110" customFormat="1" ht="24.95" customHeight="1" x14ac:dyDescent="0.2">
      <c r="A23" s="193" t="s">
        <v>154</v>
      </c>
      <c r="B23" s="199" t="s">
        <v>155</v>
      </c>
      <c r="C23" s="113">
        <v>0.91342335186656076</v>
      </c>
      <c r="D23" s="115">
        <v>115</v>
      </c>
      <c r="E23" s="114">
        <v>56</v>
      </c>
      <c r="F23" s="114">
        <v>171</v>
      </c>
      <c r="G23" s="114">
        <v>45</v>
      </c>
      <c r="H23" s="140">
        <v>200</v>
      </c>
      <c r="I23" s="115">
        <v>-85</v>
      </c>
      <c r="J23" s="116">
        <v>-42.5</v>
      </c>
    </row>
    <row r="24" spans="1:15" s="110" customFormat="1" ht="24.95" customHeight="1" x14ac:dyDescent="0.2">
      <c r="A24" s="193" t="s">
        <v>156</v>
      </c>
      <c r="B24" s="199" t="s">
        <v>221</v>
      </c>
      <c r="C24" s="113">
        <v>3.7887212073073866</v>
      </c>
      <c r="D24" s="115">
        <v>477</v>
      </c>
      <c r="E24" s="114">
        <v>373</v>
      </c>
      <c r="F24" s="114">
        <v>690</v>
      </c>
      <c r="G24" s="114">
        <v>657</v>
      </c>
      <c r="H24" s="140">
        <v>558</v>
      </c>
      <c r="I24" s="115">
        <v>-81</v>
      </c>
      <c r="J24" s="116">
        <v>-14.516129032258064</v>
      </c>
    </row>
    <row r="25" spans="1:15" s="110" customFormat="1" ht="24.95" customHeight="1" x14ac:dyDescent="0.2">
      <c r="A25" s="193" t="s">
        <v>222</v>
      </c>
      <c r="B25" s="204" t="s">
        <v>159</v>
      </c>
      <c r="C25" s="113">
        <v>3.097696584590945</v>
      </c>
      <c r="D25" s="115">
        <v>390</v>
      </c>
      <c r="E25" s="114">
        <v>246</v>
      </c>
      <c r="F25" s="114">
        <v>380</v>
      </c>
      <c r="G25" s="114">
        <v>337</v>
      </c>
      <c r="H25" s="140">
        <v>389</v>
      </c>
      <c r="I25" s="115">
        <v>1</v>
      </c>
      <c r="J25" s="116">
        <v>0.25706940874035988</v>
      </c>
    </row>
    <row r="26" spans="1:15" s="110" customFormat="1" ht="24.95" customHeight="1" x14ac:dyDescent="0.2">
      <c r="A26" s="201">
        <v>782.78300000000002</v>
      </c>
      <c r="B26" s="203" t="s">
        <v>160</v>
      </c>
      <c r="C26" s="113">
        <v>10.119142176330421</v>
      </c>
      <c r="D26" s="115">
        <v>1274</v>
      </c>
      <c r="E26" s="114">
        <v>1053</v>
      </c>
      <c r="F26" s="114">
        <v>1470</v>
      </c>
      <c r="G26" s="114">
        <v>1262</v>
      </c>
      <c r="H26" s="140">
        <v>1177</v>
      </c>
      <c r="I26" s="115">
        <v>97</v>
      </c>
      <c r="J26" s="116">
        <v>8.241291418861513</v>
      </c>
    </row>
    <row r="27" spans="1:15" s="110" customFormat="1" ht="24.95" customHeight="1" x14ac:dyDescent="0.2">
      <c r="A27" s="193" t="s">
        <v>161</v>
      </c>
      <c r="B27" s="199" t="s">
        <v>162</v>
      </c>
      <c r="C27" s="113">
        <v>2.3828435266084194</v>
      </c>
      <c r="D27" s="115">
        <v>300</v>
      </c>
      <c r="E27" s="114">
        <v>224</v>
      </c>
      <c r="F27" s="114">
        <v>489</v>
      </c>
      <c r="G27" s="114">
        <v>284</v>
      </c>
      <c r="H27" s="140">
        <v>314</v>
      </c>
      <c r="I27" s="115">
        <v>-14</v>
      </c>
      <c r="J27" s="116">
        <v>-4.4585987261146496</v>
      </c>
    </row>
    <row r="28" spans="1:15" s="110" customFormat="1" ht="24.95" customHeight="1" x14ac:dyDescent="0.2">
      <c r="A28" s="193" t="s">
        <v>163</v>
      </c>
      <c r="B28" s="199" t="s">
        <v>164</v>
      </c>
      <c r="C28" s="113">
        <v>2.5099285146942019</v>
      </c>
      <c r="D28" s="115">
        <v>316</v>
      </c>
      <c r="E28" s="114">
        <v>315</v>
      </c>
      <c r="F28" s="114">
        <v>895</v>
      </c>
      <c r="G28" s="114">
        <v>190</v>
      </c>
      <c r="H28" s="140">
        <v>317</v>
      </c>
      <c r="I28" s="115">
        <v>-1</v>
      </c>
      <c r="J28" s="116">
        <v>-0.31545741324921134</v>
      </c>
    </row>
    <row r="29" spans="1:15" s="110" customFormat="1" ht="24.95" customHeight="1" x14ac:dyDescent="0.2">
      <c r="A29" s="193">
        <v>86</v>
      </c>
      <c r="B29" s="199" t="s">
        <v>165</v>
      </c>
      <c r="C29" s="113">
        <v>5.0516282764098488</v>
      </c>
      <c r="D29" s="115">
        <v>636</v>
      </c>
      <c r="E29" s="114">
        <v>694</v>
      </c>
      <c r="F29" s="114">
        <v>736</v>
      </c>
      <c r="G29" s="114">
        <v>507</v>
      </c>
      <c r="H29" s="140">
        <v>583</v>
      </c>
      <c r="I29" s="115">
        <v>53</v>
      </c>
      <c r="J29" s="116">
        <v>9.0909090909090917</v>
      </c>
    </row>
    <row r="30" spans="1:15" s="110" customFormat="1" ht="24.95" customHeight="1" x14ac:dyDescent="0.2">
      <c r="A30" s="193">
        <v>87.88</v>
      </c>
      <c r="B30" s="204" t="s">
        <v>166</v>
      </c>
      <c r="C30" s="113">
        <v>5.6949960285941224</v>
      </c>
      <c r="D30" s="115">
        <v>717</v>
      </c>
      <c r="E30" s="114">
        <v>727</v>
      </c>
      <c r="F30" s="114">
        <v>1241</v>
      </c>
      <c r="G30" s="114">
        <v>703</v>
      </c>
      <c r="H30" s="140">
        <v>716</v>
      </c>
      <c r="I30" s="115">
        <v>1</v>
      </c>
      <c r="J30" s="116">
        <v>0.13966480446927373</v>
      </c>
    </row>
    <row r="31" spans="1:15" s="110" customFormat="1" ht="24.95" customHeight="1" x14ac:dyDescent="0.2">
      <c r="A31" s="193" t="s">
        <v>167</v>
      </c>
      <c r="B31" s="199" t="s">
        <v>168</v>
      </c>
      <c r="C31" s="113">
        <v>2.6052422557585384</v>
      </c>
      <c r="D31" s="115">
        <v>328</v>
      </c>
      <c r="E31" s="114">
        <v>278</v>
      </c>
      <c r="F31" s="114">
        <v>684</v>
      </c>
      <c r="G31" s="114">
        <v>385</v>
      </c>
      <c r="H31" s="140">
        <v>313</v>
      </c>
      <c r="I31" s="115">
        <v>15</v>
      </c>
      <c r="J31" s="116">
        <v>4.7923322683706067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2.5655281969817314</v>
      </c>
      <c r="D34" s="115">
        <v>323</v>
      </c>
      <c r="E34" s="114">
        <v>151</v>
      </c>
      <c r="F34" s="114">
        <v>371</v>
      </c>
      <c r="G34" s="114">
        <v>312</v>
      </c>
      <c r="H34" s="140">
        <v>339</v>
      </c>
      <c r="I34" s="115">
        <v>-16</v>
      </c>
      <c r="J34" s="116">
        <v>-4.71976401179941</v>
      </c>
    </row>
    <row r="35" spans="1:10" s="110" customFormat="1" ht="24.95" customHeight="1" x14ac:dyDescent="0.2">
      <c r="A35" s="292" t="s">
        <v>171</v>
      </c>
      <c r="B35" s="293" t="s">
        <v>172</v>
      </c>
      <c r="C35" s="113">
        <v>34.78951548848292</v>
      </c>
      <c r="D35" s="115">
        <v>4380</v>
      </c>
      <c r="E35" s="114">
        <v>2127</v>
      </c>
      <c r="F35" s="114">
        <v>4763</v>
      </c>
      <c r="G35" s="114">
        <v>2911</v>
      </c>
      <c r="H35" s="140">
        <v>4047</v>
      </c>
      <c r="I35" s="115">
        <v>333</v>
      </c>
      <c r="J35" s="116">
        <v>8.2283172720533724</v>
      </c>
    </row>
    <row r="36" spans="1:10" s="110" customFormat="1" ht="24.95" customHeight="1" x14ac:dyDescent="0.2">
      <c r="A36" s="294" t="s">
        <v>173</v>
      </c>
      <c r="B36" s="295" t="s">
        <v>174</v>
      </c>
      <c r="C36" s="125">
        <v>62.644956314535342</v>
      </c>
      <c r="D36" s="143">
        <v>7887</v>
      </c>
      <c r="E36" s="144">
        <v>6717</v>
      </c>
      <c r="F36" s="144">
        <v>11040</v>
      </c>
      <c r="G36" s="144">
        <v>7524</v>
      </c>
      <c r="H36" s="145">
        <v>8139</v>
      </c>
      <c r="I36" s="143">
        <v>-252</v>
      </c>
      <c r="J36" s="146">
        <v>-3.0962034647991152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12590</v>
      </c>
      <c r="F11" s="264">
        <v>8995</v>
      </c>
      <c r="G11" s="264">
        <v>16174</v>
      </c>
      <c r="H11" s="264">
        <v>10747</v>
      </c>
      <c r="I11" s="265">
        <v>12525</v>
      </c>
      <c r="J11" s="263">
        <v>65</v>
      </c>
      <c r="K11" s="266">
        <v>0.51896207584830334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30.413026211278794</v>
      </c>
      <c r="E13" s="115">
        <v>3829</v>
      </c>
      <c r="F13" s="114">
        <v>3063</v>
      </c>
      <c r="G13" s="114">
        <v>4440</v>
      </c>
      <c r="H13" s="114">
        <v>4105</v>
      </c>
      <c r="I13" s="140">
        <v>3929</v>
      </c>
      <c r="J13" s="115">
        <v>-100</v>
      </c>
      <c r="K13" s="116">
        <v>-2.5451768897938405</v>
      </c>
    </row>
    <row r="14" spans="1:15" ht="15.95" customHeight="1" x14ac:dyDescent="0.2">
      <c r="A14" s="306" t="s">
        <v>230</v>
      </c>
      <c r="B14" s="307"/>
      <c r="C14" s="308"/>
      <c r="D14" s="113">
        <v>56.108022239872916</v>
      </c>
      <c r="E14" s="115">
        <v>7064</v>
      </c>
      <c r="F14" s="114">
        <v>4776</v>
      </c>
      <c r="G14" s="114">
        <v>10016</v>
      </c>
      <c r="H14" s="114">
        <v>5384</v>
      </c>
      <c r="I14" s="140">
        <v>7104</v>
      </c>
      <c r="J14" s="115">
        <v>-40</v>
      </c>
      <c r="K14" s="116">
        <v>-0.56306306306306309</v>
      </c>
    </row>
    <row r="15" spans="1:15" ht="15.95" customHeight="1" x14ac:dyDescent="0.2">
      <c r="A15" s="306" t="s">
        <v>231</v>
      </c>
      <c r="B15" s="307"/>
      <c r="C15" s="308"/>
      <c r="D15" s="113">
        <v>7.2120730738681491</v>
      </c>
      <c r="E15" s="115">
        <v>908</v>
      </c>
      <c r="F15" s="114">
        <v>632</v>
      </c>
      <c r="G15" s="114">
        <v>865</v>
      </c>
      <c r="H15" s="114">
        <v>699</v>
      </c>
      <c r="I15" s="140">
        <v>829</v>
      </c>
      <c r="J15" s="115">
        <v>79</v>
      </c>
      <c r="K15" s="116">
        <v>9.5295536791314834</v>
      </c>
    </row>
    <row r="16" spans="1:15" ht="15.95" customHeight="1" x14ac:dyDescent="0.2">
      <c r="A16" s="306" t="s">
        <v>232</v>
      </c>
      <c r="B16" s="307"/>
      <c r="C16" s="308"/>
      <c r="D16" s="113">
        <v>6.0921366163621924</v>
      </c>
      <c r="E16" s="115">
        <v>767</v>
      </c>
      <c r="F16" s="114">
        <v>498</v>
      </c>
      <c r="G16" s="114">
        <v>761</v>
      </c>
      <c r="H16" s="114">
        <v>545</v>
      </c>
      <c r="I16" s="140">
        <v>653</v>
      </c>
      <c r="J16" s="115">
        <v>114</v>
      </c>
      <c r="K16" s="116">
        <v>17.457886676875958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2.5019857029388404</v>
      </c>
      <c r="E18" s="115">
        <v>315</v>
      </c>
      <c r="F18" s="114">
        <v>168</v>
      </c>
      <c r="G18" s="114">
        <v>397</v>
      </c>
      <c r="H18" s="114">
        <v>304</v>
      </c>
      <c r="I18" s="140">
        <v>310</v>
      </c>
      <c r="J18" s="115">
        <v>5</v>
      </c>
      <c r="K18" s="116">
        <v>1.6129032258064515</v>
      </c>
    </row>
    <row r="19" spans="1:11" ht="14.1" customHeight="1" x14ac:dyDescent="0.2">
      <c r="A19" s="306" t="s">
        <v>235</v>
      </c>
      <c r="B19" s="307" t="s">
        <v>236</v>
      </c>
      <c r="C19" s="308"/>
      <c r="D19" s="113">
        <v>2.0095313741064338</v>
      </c>
      <c r="E19" s="115">
        <v>253</v>
      </c>
      <c r="F19" s="114">
        <v>123</v>
      </c>
      <c r="G19" s="114">
        <v>342</v>
      </c>
      <c r="H19" s="114">
        <v>262</v>
      </c>
      <c r="I19" s="140">
        <v>223</v>
      </c>
      <c r="J19" s="115">
        <v>30</v>
      </c>
      <c r="K19" s="116">
        <v>13.452914798206278</v>
      </c>
    </row>
    <row r="20" spans="1:11" ht="14.1" customHeight="1" x14ac:dyDescent="0.2">
      <c r="A20" s="306">
        <v>12</v>
      </c>
      <c r="B20" s="307" t="s">
        <v>237</v>
      </c>
      <c r="C20" s="308"/>
      <c r="D20" s="113">
        <v>1.1675933280381254</v>
      </c>
      <c r="E20" s="115">
        <v>147</v>
      </c>
      <c r="F20" s="114">
        <v>56</v>
      </c>
      <c r="G20" s="114">
        <v>129</v>
      </c>
      <c r="H20" s="114">
        <v>118</v>
      </c>
      <c r="I20" s="140">
        <v>176</v>
      </c>
      <c r="J20" s="115">
        <v>-29</v>
      </c>
      <c r="K20" s="116">
        <v>-16.477272727272727</v>
      </c>
    </row>
    <row r="21" spans="1:11" ht="14.1" customHeight="1" x14ac:dyDescent="0.2">
      <c r="A21" s="306">
        <v>21</v>
      </c>
      <c r="B21" s="307" t="s">
        <v>238</v>
      </c>
      <c r="C21" s="308"/>
      <c r="D21" s="113">
        <v>1.1834789515488482</v>
      </c>
      <c r="E21" s="115">
        <v>149</v>
      </c>
      <c r="F21" s="114">
        <v>42</v>
      </c>
      <c r="G21" s="114">
        <v>105</v>
      </c>
      <c r="H21" s="114">
        <v>126</v>
      </c>
      <c r="I21" s="140">
        <v>281</v>
      </c>
      <c r="J21" s="115">
        <v>-132</v>
      </c>
      <c r="K21" s="116">
        <v>-46.97508896797153</v>
      </c>
    </row>
    <row r="22" spans="1:11" ht="14.1" customHeight="1" x14ac:dyDescent="0.2">
      <c r="A22" s="306">
        <v>22</v>
      </c>
      <c r="B22" s="307" t="s">
        <v>239</v>
      </c>
      <c r="C22" s="308"/>
      <c r="D22" s="113">
        <v>4.4162033359809376</v>
      </c>
      <c r="E22" s="115">
        <v>556</v>
      </c>
      <c r="F22" s="114">
        <v>391</v>
      </c>
      <c r="G22" s="114">
        <v>789</v>
      </c>
      <c r="H22" s="114">
        <v>546</v>
      </c>
      <c r="I22" s="140">
        <v>529</v>
      </c>
      <c r="J22" s="115">
        <v>27</v>
      </c>
      <c r="K22" s="116">
        <v>5.103969754253308</v>
      </c>
    </row>
    <row r="23" spans="1:11" ht="14.1" customHeight="1" x14ac:dyDescent="0.2">
      <c r="A23" s="306">
        <v>23</v>
      </c>
      <c r="B23" s="307" t="s">
        <v>240</v>
      </c>
      <c r="C23" s="308"/>
      <c r="D23" s="113">
        <v>1.3502779984114377</v>
      </c>
      <c r="E23" s="115">
        <v>170</v>
      </c>
      <c r="F23" s="114">
        <v>101</v>
      </c>
      <c r="G23" s="114">
        <v>145</v>
      </c>
      <c r="H23" s="114">
        <v>132</v>
      </c>
      <c r="I23" s="140">
        <v>150</v>
      </c>
      <c r="J23" s="115">
        <v>20</v>
      </c>
      <c r="K23" s="116">
        <v>13.333333333333334</v>
      </c>
    </row>
    <row r="24" spans="1:11" ht="14.1" customHeight="1" x14ac:dyDescent="0.2">
      <c r="A24" s="306">
        <v>24</v>
      </c>
      <c r="B24" s="307" t="s">
        <v>241</v>
      </c>
      <c r="C24" s="308"/>
      <c r="D24" s="113">
        <v>5.1469420174741858</v>
      </c>
      <c r="E24" s="115">
        <v>648</v>
      </c>
      <c r="F24" s="114">
        <v>322</v>
      </c>
      <c r="G24" s="114">
        <v>612</v>
      </c>
      <c r="H24" s="114">
        <v>434</v>
      </c>
      <c r="I24" s="140">
        <v>549</v>
      </c>
      <c r="J24" s="115">
        <v>99</v>
      </c>
      <c r="K24" s="116">
        <v>18.032786885245901</v>
      </c>
    </row>
    <row r="25" spans="1:11" ht="14.1" customHeight="1" x14ac:dyDescent="0.2">
      <c r="A25" s="306">
        <v>25</v>
      </c>
      <c r="B25" s="307" t="s">
        <v>242</v>
      </c>
      <c r="C25" s="308"/>
      <c r="D25" s="113">
        <v>8.2208101667990476</v>
      </c>
      <c r="E25" s="115">
        <v>1035</v>
      </c>
      <c r="F25" s="114">
        <v>473</v>
      </c>
      <c r="G25" s="114">
        <v>941</v>
      </c>
      <c r="H25" s="114">
        <v>489</v>
      </c>
      <c r="I25" s="140">
        <v>801</v>
      </c>
      <c r="J25" s="115">
        <v>234</v>
      </c>
      <c r="K25" s="116">
        <v>29.213483146067414</v>
      </c>
    </row>
    <row r="26" spans="1:11" ht="14.1" customHeight="1" x14ac:dyDescent="0.2">
      <c r="A26" s="306">
        <v>26</v>
      </c>
      <c r="B26" s="307" t="s">
        <v>243</v>
      </c>
      <c r="C26" s="308"/>
      <c r="D26" s="113">
        <v>2.4305003971405879</v>
      </c>
      <c r="E26" s="115">
        <v>306</v>
      </c>
      <c r="F26" s="114">
        <v>118</v>
      </c>
      <c r="G26" s="114">
        <v>412</v>
      </c>
      <c r="H26" s="114">
        <v>163</v>
      </c>
      <c r="I26" s="140">
        <v>308</v>
      </c>
      <c r="J26" s="115">
        <v>-2</v>
      </c>
      <c r="K26" s="116">
        <v>-0.64935064935064934</v>
      </c>
    </row>
    <row r="27" spans="1:11" ht="14.1" customHeight="1" x14ac:dyDescent="0.2">
      <c r="A27" s="306">
        <v>27</v>
      </c>
      <c r="B27" s="307" t="s">
        <v>244</v>
      </c>
      <c r="C27" s="308"/>
      <c r="D27" s="113">
        <v>2.6846703733121524</v>
      </c>
      <c r="E27" s="115">
        <v>338</v>
      </c>
      <c r="F27" s="114">
        <v>122</v>
      </c>
      <c r="G27" s="114">
        <v>247</v>
      </c>
      <c r="H27" s="114">
        <v>140</v>
      </c>
      <c r="I27" s="140">
        <v>209</v>
      </c>
      <c r="J27" s="115">
        <v>129</v>
      </c>
      <c r="K27" s="116">
        <v>61.722488038277511</v>
      </c>
    </row>
    <row r="28" spans="1:11" ht="14.1" customHeight="1" x14ac:dyDescent="0.2">
      <c r="A28" s="306">
        <v>28</v>
      </c>
      <c r="B28" s="307" t="s">
        <v>245</v>
      </c>
      <c r="C28" s="308"/>
      <c r="D28" s="113">
        <v>0.19062748212867356</v>
      </c>
      <c r="E28" s="115">
        <v>24</v>
      </c>
      <c r="F28" s="114">
        <v>18</v>
      </c>
      <c r="G28" s="114">
        <v>35</v>
      </c>
      <c r="H28" s="114">
        <v>64</v>
      </c>
      <c r="I28" s="140">
        <v>49</v>
      </c>
      <c r="J28" s="115">
        <v>-25</v>
      </c>
      <c r="K28" s="116">
        <v>-51.020408163265309</v>
      </c>
    </row>
    <row r="29" spans="1:11" ht="14.1" customHeight="1" x14ac:dyDescent="0.2">
      <c r="A29" s="306">
        <v>29</v>
      </c>
      <c r="B29" s="307" t="s">
        <v>246</v>
      </c>
      <c r="C29" s="308"/>
      <c r="D29" s="113">
        <v>4.2732327243844317</v>
      </c>
      <c r="E29" s="115">
        <v>538</v>
      </c>
      <c r="F29" s="114">
        <v>495</v>
      </c>
      <c r="G29" s="114">
        <v>671</v>
      </c>
      <c r="H29" s="114">
        <v>627</v>
      </c>
      <c r="I29" s="140">
        <v>545</v>
      </c>
      <c r="J29" s="115">
        <v>-7</v>
      </c>
      <c r="K29" s="116">
        <v>-1.2844036697247707</v>
      </c>
    </row>
    <row r="30" spans="1:11" ht="14.1" customHeight="1" x14ac:dyDescent="0.2">
      <c r="A30" s="306" t="s">
        <v>247</v>
      </c>
      <c r="B30" s="307" t="s">
        <v>248</v>
      </c>
      <c r="C30" s="308"/>
      <c r="D30" s="113">
        <v>1.9142176330420968</v>
      </c>
      <c r="E30" s="115">
        <v>241</v>
      </c>
      <c r="F30" s="114">
        <v>218</v>
      </c>
      <c r="G30" s="114">
        <v>300</v>
      </c>
      <c r="H30" s="114">
        <v>242</v>
      </c>
      <c r="I30" s="140">
        <v>204</v>
      </c>
      <c r="J30" s="115">
        <v>37</v>
      </c>
      <c r="K30" s="116">
        <v>18.137254901960784</v>
      </c>
    </row>
    <row r="31" spans="1:11" ht="14.1" customHeight="1" x14ac:dyDescent="0.2">
      <c r="A31" s="306" t="s">
        <v>249</v>
      </c>
      <c r="B31" s="307" t="s">
        <v>250</v>
      </c>
      <c r="C31" s="308"/>
      <c r="D31" s="113">
        <v>2.3351866560762509</v>
      </c>
      <c r="E31" s="115">
        <v>294</v>
      </c>
      <c r="F31" s="114">
        <v>273</v>
      </c>
      <c r="G31" s="114">
        <v>350</v>
      </c>
      <c r="H31" s="114">
        <v>372</v>
      </c>
      <c r="I31" s="140">
        <v>327</v>
      </c>
      <c r="J31" s="115">
        <v>-33</v>
      </c>
      <c r="K31" s="116">
        <v>-10.091743119266056</v>
      </c>
    </row>
    <row r="32" spans="1:11" ht="14.1" customHeight="1" x14ac:dyDescent="0.2">
      <c r="A32" s="306">
        <v>31</v>
      </c>
      <c r="B32" s="307" t="s">
        <v>251</v>
      </c>
      <c r="C32" s="308"/>
      <c r="D32" s="113">
        <v>0.56393963463065921</v>
      </c>
      <c r="E32" s="115">
        <v>71</v>
      </c>
      <c r="F32" s="114">
        <v>36</v>
      </c>
      <c r="G32" s="114">
        <v>65</v>
      </c>
      <c r="H32" s="114">
        <v>52</v>
      </c>
      <c r="I32" s="140">
        <v>43</v>
      </c>
      <c r="J32" s="115">
        <v>28</v>
      </c>
      <c r="K32" s="116">
        <v>65.116279069767444</v>
      </c>
    </row>
    <row r="33" spans="1:11" ht="14.1" customHeight="1" x14ac:dyDescent="0.2">
      <c r="A33" s="306">
        <v>32</v>
      </c>
      <c r="B33" s="307" t="s">
        <v>252</v>
      </c>
      <c r="C33" s="308"/>
      <c r="D33" s="113">
        <v>3.6775218427323271</v>
      </c>
      <c r="E33" s="115">
        <v>463</v>
      </c>
      <c r="F33" s="114">
        <v>198</v>
      </c>
      <c r="G33" s="114">
        <v>489</v>
      </c>
      <c r="H33" s="114">
        <v>457</v>
      </c>
      <c r="I33" s="140">
        <v>494</v>
      </c>
      <c r="J33" s="115">
        <v>-31</v>
      </c>
      <c r="K33" s="116">
        <v>-6.2753036437246967</v>
      </c>
    </row>
    <row r="34" spans="1:11" ht="14.1" customHeight="1" x14ac:dyDescent="0.2">
      <c r="A34" s="306">
        <v>33</v>
      </c>
      <c r="B34" s="307" t="s">
        <v>253</v>
      </c>
      <c r="C34" s="308"/>
      <c r="D34" s="113">
        <v>2.7005559968228754</v>
      </c>
      <c r="E34" s="115">
        <v>340</v>
      </c>
      <c r="F34" s="114">
        <v>118</v>
      </c>
      <c r="G34" s="114">
        <v>368</v>
      </c>
      <c r="H34" s="114">
        <v>276</v>
      </c>
      <c r="I34" s="140">
        <v>390</v>
      </c>
      <c r="J34" s="115">
        <v>-50</v>
      </c>
      <c r="K34" s="116">
        <v>-12.820512820512821</v>
      </c>
    </row>
    <row r="35" spans="1:11" ht="14.1" customHeight="1" x14ac:dyDescent="0.2">
      <c r="A35" s="306">
        <v>34</v>
      </c>
      <c r="B35" s="307" t="s">
        <v>254</v>
      </c>
      <c r="C35" s="308"/>
      <c r="D35" s="113">
        <v>1.9857029388403495</v>
      </c>
      <c r="E35" s="115">
        <v>250</v>
      </c>
      <c r="F35" s="114">
        <v>231</v>
      </c>
      <c r="G35" s="114">
        <v>422</v>
      </c>
      <c r="H35" s="114">
        <v>250</v>
      </c>
      <c r="I35" s="140">
        <v>293</v>
      </c>
      <c r="J35" s="115">
        <v>-43</v>
      </c>
      <c r="K35" s="116">
        <v>-14.675767918088738</v>
      </c>
    </row>
    <row r="36" spans="1:11" ht="14.1" customHeight="1" x14ac:dyDescent="0.2">
      <c r="A36" s="306">
        <v>41</v>
      </c>
      <c r="B36" s="307" t="s">
        <v>255</v>
      </c>
      <c r="C36" s="308"/>
      <c r="D36" s="113">
        <v>0.42096902303415407</v>
      </c>
      <c r="E36" s="115">
        <v>53</v>
      </c>
      <c r="F36" s="114">
        <v>41</v>
      </c>
      <c r="G36" s="114">
        <v>101</v>
      </c>
      <c r="H36" s="114">
        <v>39</v>
      </c>
      <c r="I36" s="140">
        <v>61</v>
      </c>
      <c r="J36" s="115">
        <v>-8</v>
      </c>
      <c r="K36" s="116">
        <v>-13.114754098360656</v>
      </c>
    </row>
    <row r="37" spans="1:11" ht="14.1" customHeight="1" x14ac:dyDescent="0.2">
      <c r="A37" s="306">
        <v>42</v>
      </c>
      <c r="B37" s="307" t="s">
        <v>256</v>
      </c>
      <c r="C37" s="308"/>
      <c r="D37" s="113">
        <v>0.26211278792692611</v>
      </c>
      <c r="E37" s="115">
        <v>33</v>
      </c>
      <c r="F37" s="114">
        <v>17</v>
      </c>
      <c r="G37" s="114">
        <v>30</v>
      </c>
      <c r="H37" s="114">
        <v>17</v>
      </c>
      <c r="I37" s="140">
        <v>18</v>
      </c>
      <c r="J37" s="115">
        <v>15</v>
      </c>
      <c r="K37" s="116">
        <v>83.333333333333329</v>
      </c>
    </row>
    <row r="38" spans="1:11" ht="14.1" customHeight="1" x14ac:dyDescent="0.2">
      <c r="A38" s="306">
        <v>43</v>
      </c>
      <c r="B38" s="307" t="s">
        <v>257</v>
      </c>
      <c r="C38" s="308"/>
      <c r="D38" s="113">
        <v>0.78633836378077837</v>
      </c>
      <c r="E38" s="115">
        <v>99</v>
      </c>
      <c r="F38" s="114">
        <v>44</v>
      </c>
      <c r="G38" s="114">
        <v>175</v>
      </c>
      <c r="H38" s="114">
        <v>57</v>
      </c>
      <c r="I38" s="140">
        <v>90</v>
      </c>
      <c r="J38" s="115">
        <v>9</v>
      </c>
      <c r="K38" s="116">
        <v>10</v>
      </c>
    </row>
    <row r="39" spans="1:11" ht="14.1" customHeight="1" x14ac:dyDescent="0.2">
      <c r="A39" s="306">
        <v>51</v>
      </c>
      <c r="B39" s="307" t="s">
        <v>258</v>
      </c>
      <c r="C39" s="308"/>
      <c r="D39" s="113">
        <v>9.4440031771247028</v>
      </c>
      <c r="E39" s="115">
        <v>1189</v>
      </c>
      <c r="F39" s="114">
        <v>1115</v>
      </c>
      <c r="G39" s="114">
        <v>1683</v>
      </c>
      <c r="H39" s="114">
        <v>1218</v>
      </c>
      <c r="I39" s="140">
        <v>1286</v>
      </c>
      <c r="J39" s="115">
        <v>-97</v>
      </c>
      <c r="K39" s="116">
        <v>-7.5427682737169519</v>
      </c>
    </row>
    <row r="40" spans="1:11" ht="14.1" customHeight="1" x14ac:dyDescent="0.2">
      <c r="A40" s="306" t="s">
        <v>259</v>
      </c>
      <c r="B40" s="307" t="s">
        <v>260</v>
      </c>
      <c r="C40" s="308"/>
      <c r="D40" s="113">
        <v>8.9833200953137418</v>
      </c>
      <c r="E40" s="115">
        <v>1131</v>
      </c>
      <c r="F40" s="114">
        <v>1071</v>
      </c>
      <c r="G40" s="114">
        <v>1556</v>
      </c>
      <c r="H40" s="114">
        <v>1157</v>
      </c>
      <c r="I40" s="140">
        <v>1182</v>
      </c>
      <c r="J40" s="115">
        <v>-51</v>
      </c>
      <c r="K40" s="116">
        <v>-4.3147208121827409</v>
      </c>
    </row>
    <row r="41" spans="1:11" ht="14.1" customHeight="1" x14ac:dyDescent="0.2">
      <c r="A41" s="306"/>
      <c r="B41" s="307" t="s">
        <v>261</v>
      </c>
      <c r="C41" s="308"/>
      <c r="D41" s="113">
        <v>7.7839555202541701</v>
      </c>
      <c r="E41" s="115">
        <v>980</v>
      </c>
      <c r="F41" s="114">
        <v>909</v>
      </c>
      <c r="G41" s="114">
        <v>1416</v>
      </c>
      <c r="H41" s="114">
        <v>1075</v>
      </c>
      <c r="I41" s="140">
        <v>1087</v>
      </c>
      <c r="J41" s="115">
        <v>-107</v>
      </c>
      <c r="K41" s="116">
        <v>-9.8436062557497692</v>
      </c>
    </row>
    <row r="42" spans="1:11" ht="14.1" customHeight="1" x14ac:dyDescent="0.2">
      <c r="A42" s="306">
        <v>52</v>
      </c>
      <c r="B42" s="307" t="s">
        <v>262</v>
      </c>
      <c r="C42" s="308"/>
      <c r="D42" s="113">
        <v>6.3621922160444795</v>
      </c>
      <c r="E42" s="115">
        <v>801</v>
      </c>
      <c r="F42" s="114">
        <v>521</v>
      </c>
      <c r="G42" s="114">
        <v>842</v>
      </c>
      <c r="H42" s="114">
        <v>800</v>
      </c>
      <c r="I42" s="140">
        <v>988</v>
      </c>
      <c r="J42" s="115">
        <v>-187</v>
      </c>
      <c r="K42" s="116">
        <v>-18.927125506072876</v>
      </c>
    </row>
    <row r="43" spans="1:11" ht="14.1" customHeight="1" x14ac:dyDescent="0.2">
      <c r="A43" s="306" t="s">
        <v>263</v>
      </c>
      <c r="B43" s="307" t="s">
        <v>264</v>
      </c>
      <c r="C43" s="308"/>
      <c r="D43" s="113">
        <v>5.0198570293884037</v>
      </c>
      <c r="E43" s="115">
        <v>632</v>
      </c>
      <c r="F43" s="114">
        <v>448</v>
      </c>
      <c r="G43" s="114">
        <v>702</v>
      </c>
      <c r="H43" s="114">
        <v>673</v>
      </c>
      <c r="I43" s="140">
        <v>788</v>
      </c>
      <c r="J43" s="115">
        <v>-156</v>
      </c>
      <c r="K43" s="116">
        <v>-19.796954314720811</v>
      </c>
    </row>
    <row r="44" spans="1:11" ht="14.1" customHeight="1" x14ac:dyDescent="0.2">
      <c r="A44" s="306">
        <v>53</v>
      </c>
      <c r="B44" s="307" t="s">
        <v>265</v>
      </c>
      <c r="C44" s="308"/>
      <c r="D44" s="113">
        <v>0.42096902303415407</v>
      </c>
      <c r="E44" s="115">
        <v>53</v>
      </c>
      <c r="F44" s="114">
        <v>65</v>
      </c>
      <c r="G44" s="114">
        <v>100</v>
      </c>
      <c r="H44" s="114">
        <v>77</v>
      </c>
      <c r="I44" s="140">
        <v>59</v>
      </c>
      <c r="J44" s="115">
        <v>-6</v>
      </c>
      <c r="K44" s="116">
        <v>-10.169491525423728</v>
      </c>
    </row>
    <row r="45" spans="1:11" ht="14.1" customHeight="1" x14ac:dyDescent="0.2">
      <c r="A45" s="306" t="s">
        <v>266</v>
      </c>
      <c r="B45" s="307" t="s">
        <v>267</v>
      </c>
      <c r="C45" s="308"/>
      <c r="D45" s="113">
        <v>0.41302621127879269</v>
      </c>
      <c r="E45" s="115">
        <v>52</v>
      </c>
      <c r="F45" s="114">
        <v>65</v>
      </c>
      <c r="G45" s="114">
        <v>99</v>
      </c>
      <c r="H45" s="114">
        <v>75</v>
      </c>
      <c r="I45" s="140">
        <v>57</v>
      </c>
      <c r="J45" s="115">
        <v>-5</v>
      </c>
      <c r="K45" s="116">
        <v>-8.7719298245614041</v>
      </c>
    </row>
    <row r="46" spans="1:11" ht="14.1" customHeight="1" x14ac:dyDescent="0.2">
      <c r="A46" s="306">
        <v>54</v>
      </c>
      <c r="B46" s="307" t="s">
        <v>268</v>
      </c>
      <c r="C46" s="308"/>
      <c r="D46" s="113">
        <v>2.3987291501191423</v>
      </c>
      <c r="E46" s="115">
        <v>302</v>
      </c>
      <c r="F46" s="114">
        <v>196</v>
      </c>
      <c r="G46" s="114">
        <v>301</v>
      </c>
      <c r="H46" s="114">
        <v>292</v>
      </c>
      <c r="I46" s="140">
        <v>249</v>
      </c>
      <c r="J46" s="115">
        <v>53</v>
      </c>
      <c r="K46" s="116">
        <v>21.285140562248998</v>
      </c>
    </row>
    <row r="47" spans="1:11" ht="14.1" customHeight="1" x14ac:dyDescent="0.2">
      <c r="A47" s="306">
        <v>61</v>
      </c>
      <c r="B47" s="307" t="s">
        <v>269</v>
      </c>
      <c r="C47" s="308"/>
      <c r="D47" s="113">
        <v>1.8665607625099285</v>
      </c>
      <c r="E47" s="115">
        <v>235</v>
      </c>
      <c r="F47" s="114">
        <v>154</v>
      </c>
      <c r="G47" s="114">
        <v>306</v>
      </c>
      <c r="H47" s="114">
        <v>162</v>
      </c>
      <c r="I47" s="140">
        <v>269</v>
      </c>
      <c r="J47" s="115">
        <v>-34</v>
      </c>
      <c r="K47" s="116">
        <v>-12.639405204460967</v>
      </c>
    </row>
    <row r="48" spans="1:11" ht="14.1" customHeight="1" x14ac:dyDescent="0.2">
      <c r="A48" s="306">
        <v>62</v>
      </c>
      <c r="B48" s="307" t="s">
        <v>270</v>
      </c>
      <c r="C48" s="308"/>
      <c r="D48" s="113">
        <v>7.0691024622716441</v>
      </c>
      <c r="E48" s="115">
        <v>890</v>
      </c>
      <c r="F48" s="114">
        <v>945</v>
      </c>
      <c r="G48" s="114">
        <v>1125</v>
      </c>
      <c r="H48" s="114">
        <v>730</v>
      </c>
      <c r="I48" s="140">
        <v>728</v>
      </c>
      <c r="J48" s="115">
        <v>162</v>
      </c>
      <c r="K48" s="116">
        <v>22.252747252747252</v>
      </c>
    </row>
    <row r="49" spans="1:11" ht="14.1" customHeight="1" x14ac:dyDescent="0.2">
      <c r="A49" s="306">
        <v>63</v>
      </c>
      <c r="B49" s="307" t="s">
        <v>271</v>
      </c>
      <c r="C49" s="308"/>
      <c r="D49" s="113">
        <v>3.6457505957108816</v>
      </c>
      <c r="E49" s="115">
        <v>459</v>
      </c>
      <c r="F49" s="114">
        <v>424</v>
      </c>
      <c r="G49" s="114">
        <v>642</v>
      </c>
      <c r="H49" s="114">
        <v>755</v>
      </c>
      <c r="I49" s="140">
        <v>529</v>
      </c>
      <c r="J49" s="115">
        <v>-70</v>
      </c>
      <c r="K49" s="116">
        <v>-13.232514177693762</v>
      </c>
    </row>
    <row r="50" spans="1:11" ht="14.1" customHeight="1" x14ac:dyDescent="0.2">
      <c r="A50" s="306" t="s">
        <v>272</v>
      </c>
      <c r="B50" s="307" t="s">
        <v>273</v>
      </c>
      <c r="C50" s="308"/>
      <c r="D50" s="113">
        <v>0.84193804606830813</v>
      </c>
      <c r="E50" s="115">
        <v>106</v>
      </c>
      <c r="F50" s="114">
        <v>84</v>
      </c>
      <c r="G50" s="114">
        <v>160</v>
      </c>
      <c r="H50" s="114">
        <v>171</v>
      </c>
      <c r="I50" s="140">
        <v>138</v>
      </c>
      <c r="J50" s="115">
        <v>-32</v>
      </c>
      <c r="K50" s="116">
        <v>-23.188405797101449</v>
      </c>
    </row>
    <row r="51" spans="1:11" ht="14.1" customHeight="1" x14ac:dyDescent="0.2">
      <c r="A51" s="306" t="s">
        <v>274</v>
      </c>
      <c r="B51" s="307" t="s">
        <v>275</v>
      </c>
      <c r="C51" s="308"/>
      <c r="D51" s="113">
        <v>2.6608419380460684</v>
      </c>
      <c r="E51" s="115">
        <v>335</v>
      </c>
      <c r="F51" s="114">
        <v>313</v>
      </c>
      <c r="G51" s="114">
        <v>443</v>
      </c>
      <c r="H51" s="114">
        <v>561</v>
      </c>
      <c r="I51" s="140">
        <v>373</v>
      </c>
      <c r="J51" s="115">
        <v>-38</v>
      </c>
      <c r="K51" s="116">
        <v>-10.187667560321715</v>
      </c>
    </row>
    <row r="52" spans="1:11" ht="14.1" customHeight="1" x14ac:dyDescent="0.2">
      <c r="A52" s="306">
        <v>71</v>
      </c>
      <c r="B52" s="307" t="s">
        <v>276</v>
      </c>
      <c r="C52" s="308"/>
      <c r="D52" s="113">
        <v>8.1016679904686253</v>
      </c>
      <c r="E52" s="115">
        <v>1020</v>
      </c>
      <c r="F52" s="114">
        <v>618</v>
      </c>
      <c r="G52" s="114">
        <v>1293</v>
      </c>
      <c r="H52" s="114">
        <v>670</v>
      </c>
      <c r="I52" s="140">
        <v>941</v>
      </c>
      <c r="J52" s="115">
        <v>79</v>
      </c>
      <c r="K52" s="116">
        <v>8.3953241232731131</v>
      </c>
    </row>
    <row r="53" spans="1:11" ht="14.1" customHeight="1" x14ac:dyDescent="0.2">
      <c r="A53" s="306" t="s">
        <v>277</v>
      </c>
      <c r="B53" s="307" t="s">
        <v>278</v>
      </c>
      <c r="C53" s="308"/>
      <c r="D53" s="113">
        <v>3.0103256552819699</v>
      </c>
      <c r="E53" s="115">
        <v>379</v>
      </c>
      <c r="F53" s="114">
        <v>191</v>
      </c>
      <c r="G53" s="114">
        <v>500</v>
      </c>
      <c r="H53" s="114">
        <v>253</v>
      </c>
      <c r="I53" s="140">
        <v>368</v>
      </c>
      <c r="J53" s="115">
        <v>11</v>
      </c>
      <c r="K53" s="116">
        <v>2.9891304347826089</v>
      </c>
    </row>
    <row r="54" spans="1:11" ht="14.1" customHeight="1" x14ac:dyDescent="0.2">
      <c r="A54" s="306" t="s">
        <v>279</v>
      </c>
      <c r="B54" s="307" t="s">
        <v>280</v>
      </c>
      <c r="C54" s="308"/>
      <c r="D54" s="113">
        <v>4.3050039714058776</v>
      </c>
      <c r="E54" s="115">
        <v>542</v>
      </c>
      <c r="F54" s="114">
        <v>376</v>
      </c>
      <c r="G54" s="114">
        <v>709</v>
      </c>
      <c r="H54" s="114">
        <v>380</v>
      </c>
      <c r="I54" s="140">
        <v>481</v>
      </c>
      <c r="J54" s="115">
        <v>61</v>
      </c>
      <c r="K54" s="116">
        <v>12.681912681912682</v>
      </c>
    </row>
    <row r="55" spans="1:11" ht="14.1" customHeight="1" x14ac:dyDescent="0.2">
      <c r="A55" s="306">
        <v>72</v>
      </c>
      <c r="B55" s="307" t="s">
        <v>281</v>
      </c>
      <c r="C55" s="308"/>
      <c r="D55" s="113">
        <v>1.5806195393169182</v>
      </c>
      <c r="E55" s="115">
        <v>199</v>
      </c>
      <c r="F55" s="114">
        <v>148</v>
      </c>
      <c r="G55" s="114">
        <v>296</v>
      </c>
      <c r="H55" s="114">
        <v>115</v>
      </c>
      <c r="I55" s="140">
        <v>298</v>
      </c>
      <c r="J55" s="115">
        <v>-99</v>
      </c>
      <c r="K55" s="116">
        <v>-33.221476510067113</v>
      </c>
    </row>
    <row r="56" spans="1:11" ht="14.1" customHeight="1" x14ac:dyDescent="0.2">
      <c r="A56" s="306" t="s">
        <v>282</v>
      </c>
      <c r="B56" s="307" t="s">
        <v>283</v>
      </c>
      <c r="C56" s="308"/>
      <c r="D56" s="113">
        <v>0.57982525814138208</v>
      </c>
      <c r="E56" s="115">
        <v>73</v>
      </c>
      <c r="F56" s="114">
        <v>32</v>
      </c>
      <c r="G56" s="114">
        <v>144</v>
      </c>
      <c r="H56" s="114">
        <v>22</v>
      </c>
      <c r="I56" s="140">
        <v>159</v>
      </c>
      <c r="J56" s="115">
        <v>-86</v>
      </c>
      <c r="K56" s="116">
        <v>-54.088050314465406</v>
      </c>
    </row>
    <row r="57" spans="1:11" ht="14.1" customHeight="1" x14ac:dyDescent="0.2">
      <c r="A57" s="306" t="s">
        <v>284</v>
      </c>
      <c r="B57" s="307" t="s">
        <v>285</v>
      </c>
      <c r="C57" s="308"/>
      <c r="D57" s="113">
        <v>0.66719618745035747</v>
      </c>
      <c r="E57" s="115">
        <v>84</v>
      </c>
      <c r="F57" s="114">
        <v>71</v>
      </c>
      <c r="G57" s="114">
        <v>74</v>
      </c>
      <c r="H57" s="114">
        <v>61</v>
      </c>
      <c r="I57" s="140">
        <v>102</v>
      </c>
      <c r="J57" s="115">
        <v>-18</v>
      </c>
      <c r="K57" s="116">
        <v>-17.647058823529413</v>
      </c>
    </row>
    <row r="58" spans="1:11" ht="14.1" customHeight="1" x14ac:dyDescent="0.2">
      <c r="A58" s="306">
        <v>73</v>
      </c>
      <c r="B58" s="307" t="s">
        <v>286</v>
      </c>
      <c r="C58" s="308"/>
      <c r="D58" s="113">
        <v>1.3026211278792692</v>
      </c>
      <c r="E58" s="115">
        <v>164</v>
      </c>
      <c r="F58" s="114">
        <v>130</v>
      </c>
      <c r="G58" s="114">
        <v>363</v>
      </c>
      <c r="H58" s="114">
        <v>120</v>
      </c>
      <c r="I58" s="140">
        <v>165</v>
      </c>
      <c r="J58" s="115">
        <v>-1</v>
      </c>
      <c r="K58" s="116">
        <v>-0.60606060606060608</v>
      </c>
    </row>
    <row r="59" spans="1:11" ht="14.1" customHeight="1" x14ac:dyDescent="0.2">
      <c r="A59" s="306" t="s">
        <v>287</v>
      </c>
      <c r="B59" s="307" t="s">
        <v>288</v>
      </c>
      <c r="C59" s="308"/>
      <c r="D59" s="113">
        <v>1.1040508339952344</v>
      </c>
      <c r="E59" s="115">
        <v>139</v>
      </c>
      <c r="F59" s="114">
        <v>115</v>
      </c>
      <c r="G59" s="114">
        <v>300</v>
      </c>
      <c r="H59" s="114">
        <v>100</v>
      </c>
      <c r="I59" s="140">
        <v>141</v>
      </c>
      <c r="J59" s="115">
        <v>-2</v>
      </c>
      <c r="K59" s="116">
        <v>-1.4184397163120568</v>
      </c>
    </row>
    <row r="60" spans="1:11" ht="14.1" customHeight="1" x14ac:dyDescent="0.2">
      <c r="A60" s="306">
        <v>81</v>
      </c>
      <c r="B60" s="307" t="s">
        <v>289</v>
      </c>
      <c r="C60" s="308"/>
      <c r="D60" s="113">
        <v>5.5281969817315328</v>
      </c>
      <c r="E60" s="115">
        <v>696</v>
      </c>
      <c r="F60" s="114">
        <v>751</v>
      </c>
      <c r="G60" s="114">
        <v>797</v>
      </c>
      <c r="H60" s="114">
        <v>605</v>
      </c>
      <c r="I60" s="140">
        <v>646</v>
      </c>
      <c r="J60" s="115">
        <v>50</v>
      </c>
      <c r="K60" s="116">
        <v>7.7399380804953557</v>
      </c>
    </row>
    <row r="61" spans="1:11" ht="14.1" customHeight="1" x14ac:dyDescent="0.2">
      <c r="A61" s="306" t="s">
        <v>290</v>
      </c>
      <c r="B61" s="307" t="s">
        <v>291</v>
      </c>
      <c r="C61" s="308"/>
      <c r="D61" s="113">
        <v>2.2795869737887213</v>
      </c>
      <c r="E61" s="115">
        <v>287</v>
      </c>
      <c r="F61" s="114">
        <v>170</v>
      </c>
      <c r="G61" s="114">
        <v>402</v>
      </c>
      <c r="H61" s="114">
        <v>206</v>
      </c>
      <c r="I61" s="140">
        <v>282</v>
      </c>
      <c r="J61" s="115">
        <v>5</v>
      </c>
      <c r="K61" s="116">
        <v>1.7730496453900708</v>
      </c>
    </row>
    <row r="62" spans="1:11" ht="14.1" customHeight="1" x14ac:dyDescent="0.2">
      <c r="A62" s="306" t="s">
        <v>292</v>
      </c>
      <c r="B62" s="307" t="s">
        <v>293</v>
      </c>
      <c r="C62" s="308"/>
      <c r="D62" s="113">
        <v>1.4853057982525815</v>
      </c>
      <c r="E62" s="115">
        <v>187</v>
      </c>
      <c r="F62" s="114">
        <v>395</v>
      </c>
      <c r="G62" s="114">
        <v>209</v>
      </c>
      <c r="H62" s="114">
        <v>213</v>
      </c>
      <c r="I62" s="140">
        <v>188</v>
      </c>
      <c r="J62" s="115">
        <v>-1</v>
      </c>
      <c r="K62" s="116">
        <v>-0.53191489361702127</v>
      </c>
    </row>
    <row r="63" spans="1:11" ht="14.1" customHeight="1" x14ac:dyDescent="0.2">
      <c r="A63" s="306"/>
      <c r="B63" s="307" t="s">
        <v>294</v>
      </c>
      <c r="C63" s="308"/>
      <c r="D63" s="113">
        <v>1.2946783161239079</v>
      </c>
      <c r="E63" s="115">
        <v>163</v>
      </c>
      <c r="F63" s="114">
        <v>335</v>
      </c>
      <c r="G63" s="114">
        <v>182</v>
      </c>
      <c r="H63" s="114">
        <v>200</v>
      </c>
      <c r="I63" s="140">
        <v>166</v>
      </c>
      <c r="J63" s="115">
        <v>-3</v>
      </c>
      <c r="K63" s="116">
        <v>-1.8072289156626506</v>
      </c>
    </row>
    <row r="64" spans="1:11" ht="14.1" customHeight="1" x14ac:dyDescent="0.2">
      <c r="A64" s="306" t="s">
        <v>295</v>
      </c>
      <c r="B64" s="307" t="s">
        <v>296</v>
      </c>
      <c r="C64" s="308"/>
      <c r="D64" s="113">
        <v>0.62748212867355047</v>
      </c>
      <c r="E64" s="115">
        <v>79</v>
      </c>
      <c r="F64" s="114">
        <v>67</v>
      </c>
      <c r="G64" s="114">
        <v>72</v>
      </c>
      <c r="H64" s="114">
        <v>57</v>
      </c>
      <c r="I64" s="140">
        <v>59</v>
      </c>
      <c r="J64" s="115">
        <v>20</v>
      </c>
      <c r="K64" s="116">
        <v>33.898305084745765</v>
      </c>
    </row>
    <row r="65" spans="1:11" ht="14.1" customHeight="1" x14ac:dyDescent="0.2">
      <c r="A65" s="306" t="s">
        <v>297</v>
      </c>
      <c r="B65" s="307" t="s">
        <v>298</v>
      </c>
      <c r="C65" s="308"/>
      <c r="D65" s="113">
        <v>0.4686258935663225</v>
      </c>
      <c r="E65" s="115">
        <v>59</v>
      </c>
      <c r="F65" s="114">
        <v>71</v>
      </c>
      <c r="G65" s="114">
        <v>42</v>
      </c>
      <c r="H65" s="114">
        <v>47</v>
      </c>
      <c r="I65" s="140">
        <v>48</v>
      </c>
      <c r="J65" s="115">
        <v>11</v>
      </c>
      <c r="K65" s="116">
        <v>22.916666666666668</v>
      </c>
    </row>
    <row r="66" spans="1:11" ht="14.1" customHeight="1" x14ac:dyDescent="0.2">
      <c r="A66" s="306">
        <v>82</v>
      </c>
      <c r="B66" s="307" t="s">
        <v>299</v>
      </c>
      <c r="C66" s="308"/>
      <c r="D66" s="113">
        <v>2.7482128673550439</v>
      </c>
      <c r="E66" s="115">
        <v>346</v>
      </c>
      <c r="F66" s="114">
        <v>303</v>
      </c>
      <c r="G66" s="114">
        <v>504</v>
      </c>
      <c r="H66" s="114">
        <v>289</v>
      </c>
      <c r="I66" s="140">
        <v>306</v>
      </c>
      <c r="J66" s="115">
        <v>40</v>
      </c>
      <c r="K66" s="116">
        <v>13.071895424836601</v>
      </c>
    </row>
    <row r="67" spans="1:11" ht="14.1" customHeight="1" x14ac:dyDescent="0.2">
      <c r="A67" s="306" t="s">
        <v>300</v>
      </c>
      <c r="B67" s="307" t="s">
        <v>301</v>
      </c>
      <c r="C67" s="308"/>
      <c r="D67" s="113">
        <v>1.9459888800635425</v>
      </c>
      <c r="E67" s="115">
        <v>245</v>
      </c>
      <c r="F67" s="114">
        <v>214</v>
      </c>
      <c r="G67" s="114">
        <v>325</v>
      </c>
      <c r="H67" s="114">
        <v>211</v>
      </c>
      <c r="I67" s="140">
        <v>213</v>
      </c>
      <c r="J67" s="115">
        <v>32</v>
      </c>
      <c r="K67" s="116">
        <v>15.023474178403756</v>
      </c>
    </row>
    <row r="68" spans="1:11" ht="14.1" customHeight="1" x14ac:dyDescent="0.2">
      <c r="A68" s="306" t="s">
        <v>302</v>
      </c>
      <c r="B68" s="307" t="s">
        <v>303</v>
      </c>
      <c r="C68" s="308"/>
      <c r="D68" s="113">
        <v>0.4686258935663225</v>
      </c>
      <c r="E68" s="115">
        <v>59</v>
      </c>
      <c r="F68" s="114">
        <v>57</v>
      </c>
      <c r="G68" s="114">
        <v>109</v>
      </c>
      <c r="H68" s="114">
        <v>51</v>
      </c>
      <c r="I68" s="140">
        <v>57</v>
      </c>
      <c r="J68" s="115">
        <v>2</v>
      </c>
      <c r="K68" s="116">
        <v>3.5087719298245612</v>
      </c>
    </row>
    <row r="69" spans="1:11" ht="14.1" customHeight="1" x14ac:dyDescent="0.2">
      <c r="A69" s="306">
        <v>83</v>
      </c>
      <c r="B69" s="307" t="s">
        <v>304</v>
      </c>
      <c r="C69" s="308"/>
      <c r="D69" s="113">
        <v>3.5424940428911835</v>
      </c>
      <c r="E69" s="115">
        <v>446</v>
      </c>
      <c r="F69" s="114">
        <v>424</v>
      </c>
      <c r="G69" s="114">
        <v>1299</v>
      </c>
      <c r="H69" s="114">
        <v>375</v>
      </c>
      <c r="I69" s="140">
        <v>504</v>
      </c>
      <c r="J69" s="115">
        <v>-58</v>
      </c>
      <c r="K69" s="116">
        <v>-11.507936507936508</v>
      </c>
    </row>
    <row r="70" spans="1:11" ht="14.1" customHeight="1" x14ac:dyDescent="0.2">
      <c r="A70" s="306" t="s">
        <v>305</v>
      </c>
      <c r="B70" s="307" t="s">
        <v>306</v>
      </c>
      <c r="C70" s="308"/>
      <c r="D70" s="113">
        <v>2.6449563145353454</v>
      </c>
      <c r="E70" s="115">
        <v>333</v>
      </c>
      <c r="F70" s="114">
        <v>321</v>
      </c>
      <c r="G70" s="114">
        <v>1127</v>
      </c>
      <c r="H70" s="114">
        <v>277</v>
      </c>
      <c r="I70" s="140">
        <v>391</v>
      </c>
      <c r="J70" s="115">
        <v>-58</v>
      </c>
      <c r="K70" s="116">
        <v>-14.833759590792839</v>
      </c>
    </row>
    <row r="71" spans="1:11" ht="14.1" customHeight="1" x14ac:dyDescent="0.2">
      <c r="A71" s="306"/>
      <c r="B71" s="307" t="s">
        <v>307</v>
      </c>
      <c r="C71" s="308"/>
      <c r="D71" s="113">
        <v>1.675933280381255</v>
      </c>
      <c r="E71" s="115">
        <v>211</v>
      </c>
      <c r="F71" s="114">
        <v>183</v>
      </c>
      <c r="G71" s="114">
        <v>779</v>
      </c>
      <c r="H71" s="114">
        <v>154</v>
      </c>
      <c r="I71" s="140">
        <v>249</v>
      </c>
      <c r="J71" s="115">
        <v>-38</v>
      </c>
      <c r="K71" s="116">
        <v>-15.261044176706827</v>
      </c>
    </row>
    <row r="72" spans="1:11" ht="14.1" customHeight="1" x14ac:dyDescent="0.2">
      <c r="A72" s="306">
        <v>84</v>
      </c>
      <c r="B72" s="307" t="s">
        <v>308</v>
      </c>
      <c r="C72" s="308"/>
      <c r="D72" s="113">
        <v>0.78633836378077837</v>
      </c>
      <c r="E72" s="115">
        <v>99</v>
      </c>
      <c r="F72" s="114">
        <v>92</v>
      </c>
      <c r="G72" s="114">
        <v>246</v>
      </c>
      <c r="H72" s="114">
        <v>78</v>
      </c>
      <c r="I72" s="140">
        <v>109</v>
      </c>
      <c r="J72" s="115">
        <v>-10</v>
      </c>
      <c r="K72" s="116">
        <v>-9.1743119266055047</v>
      </c>
    </row>
    <row r="73" spans="1:11" ht="14.1" customHeight="1" x14ac:dyDescent="0.2">
      <c r="A73" s="306" t="s">
        <v>309</v>
      </c>
      <c r="B73" s="307" t="s">
        <v>310</v>
      </c>
      <c r="C73" s="308"/>
      <c r="D73" s="113">
        <v>0.21445591739475775</v>
      </c>
      <c r="E73" s="115">
        <v>27</v>
      </c>
      <c r="F73" s="114">
        <v>24</v>
      </c>
      <c r="G73" s="114">
        <v>96</v>
      </c>
      <c r="H73" s="114">
        <v>10</v>
      </c>
      <c r="I73" s="140">
        <v>30</v>
      </c>
      <c r="J73" s="115">
        <v>-3</v>
      </c>
      <c r="K73" s="116">
        <v>-10</v>
      </c>
    </row>
    <row r="74" spans="1:11" ht="14.1" customHeight="1" x14ac:dyDescent="0.2">
      <c r="A74" s="306" t="s">
        <v>311</v>
      </c>
      <c r="B74" s="307" t="s">
        <v>312</v>
      </c>
      <c r="C74" s="308"/>
      <c r="D74" s="113">
        <v>0.12708498808578236</v>
      </c>
      <c r="E74" s="115">
        <v>16</v>
      </c>
      <c r="F74" s="114">
        <v>16</v>
      </c>
      <c r="G74" s="114">
        <v>51</v>
      </c>
      <c r="H74" s="114">
        <v>7</v>
      </c>
      <c r="I74" s="140">
        <v>16</v>
      </c>
      <c r="J74" s="115">
        <v>0</v>
      </c>
      <c r="K74" s="116">
        <v>0</v>
      </c>
    </row>
    <row r="75" spans="1:11" ht="14.1" customHeight="1" x14ac:dyDescent="0.2">
      <c r="A75" s="306" t="s">
        <v>313</v>
      </c>
      <c r="B75" s="307" t="s">
        <v>314</v>
      </c>
      <c r="C75" s="308"/>
      <c r="D75" s="113">
        <v>0.13502779984114377</v>
      </c>
      <c r="E75" s="115">
        <v>17</v>
      </c>
      <c r="F75" s="114">
        <v>20</v>
      </c>
      <c r="G75" s="114">
        <v>14</v>
      </c>
      <c r="H75" s="114">
        <v>19</v>
      </c>
      <c r="I75" s="140">
        <v>13</v>
      </c>
      <c r="J75" s="115">
        <v>4</v>
      </c>
      <c r="K75" s="116">
        <v>30.76923076923077</v>
      </c>
    </row>
    <row r="76" spans="1:11" ht="14.1" customHeight="1" x14ac:dyDescent="0.2">
      <c r="A76" s="306">
        <v>91</v>
      </c>
      <c r="B76" s="307" t="s">
        <v>315</v>
      </c>
      <c r="C76" s="308"/>
      <c r="D76" s="113">
        <v>0.11119936457505956</v>
      </c>
      <c r="E76" s="115">
        <v>14</v>
      </c>
      <c r="F76" s="114">
        <v>12</v>
      </c>
      <c r="G76" s="114">
        <v>33</v>
      </c>
      <c r="H76" s="114">
        <v>24</v>
      </c>
      <c r="I76" s="140">
        <v>19</v>
      </c>
      <c r="J76" s="115">
        <v>-5</v>
      </c>
      <c r="K76" s="116">
        <v>-26.315789473684209</v>
      </c>
    </row>
    <row r="77" spans="1:11" ht="14.1" customHeight="1" x14ac:dyDescent="0.2">
      <c r="A77" s="306">
        <v>92</v>
      </c>
      <c r="B77" s="307" t="s">
        <v>316</v>
      </c>
      <c r="C77" s="308"/>
      <c r="D77" s="113">
        <v>0.50833995234312945</v>
      </c>
      <c r="E77" s="115">
        <v>64</v>
      </c>
      <c r="F77" s="114">
        <v>37</v>
      </c>
      <c r="G77" s="114">
        <v>48</v>
      </c>
      <c r="H77" s="114">
        <v>51</v>
      </c>
      <c r="I77" s="140">
        <v>77</v>
      </c>
      <c r="J77" s="115">
        <v>-13</v>
      </c>
      <c r="K77" s="116">
        <v>-16.883116883116884</v>
      </c>
    </row>
    <row r="78" spans="1:11" ht="14.1" customHeight="1" x14ac:dyDescent="0.2">
      <c r="A78" s="306">
        <v>93</v>
      </c>
      <c r="B78" s="307" t="s">
        <v>317</v>
      </c>
      <c r="C78" s="308"/>
      <c r="D78" s="113" t="s">
        <v>514</v>
      </c>
      <c r="E78" s="115" t="s">
        <v>514</v>
      </c>
      <c r="F78" s="114">
        <v>7</v>
      </c>
      <c r="G78" s="114">
        <v>22</v>
      </c>
      <c r="H78" s="114" t="s">
        <v>514</v>
      </c>
      <c r="I78" s="140">
        <v>14</v>
      </c>
      <c r="J78" s="115" t="s">
        <v>514</v>
      </c>
      <c r="K78" s="116" t="s">
        <v>514</v>
      </c>
    </row>
    <row r="79" spans="1:11" ht="14.1" customHeight="1" x14ac:dyDescent="0.2">
      <c r="A79" s="306">
        <v>94</v>
      </c>
      <c r="B79" s="307" t="s">
        <v>318</v>
      </c>
      <c r="C79" s="308"/>
      <c r="D79" s="113">
        <v>0.38125496425734712</v>
      </c>
      <c r="E79" s="115">
        <v>48</v>
      </c>
      <c r="F79" s="114">
        <v>36</v>
      </c>
      <c r="G79" s="114">
        <v>46</v>
      </c>
      <c r="H79" s="114">
        <v>68</v>
      </c>
      <c r="I79" s="140">
        <v>32</v>
      </c>
      <c r="J79" s="115">
        <v>16</v>
      </c>
      <c r="K79" s="116">
        <v>50</v>
      </c>
    </row>
    <row r="80" spans="1:11" ht="14.1" customHeight="1" x14ac:dyDescent="0.2">
      <c r="A80" s="306" t="s">
        <v>319</v>
      </c>
      <c r="B80" s="307" t="s">
        <v>320</v>
      </c>
      <c r="C80" s="308"/>
      <c r="D80" s="113" t="s">
        <v>514</v>
      </c>
      <c r="E80" s="115" t="s">
        <v>514</v>
      </c>
      <c r="F80" s="114">
        <v>0</v>
      </c>
      <c r="G80" s="114">
        <v>3</v>
      </c>
      <c r="H80" s="114" t="s">
        <v>514</v>
      </c>
      <c r="I80" s="140">
        <v>0</v>
      </c>
      <c r="J80" s="115" t="s">
        <v>514</v>
      </c>
      <c r="K80" s="116" t="s">
        <v>514</v>
      </c>
    </row>
    <row r="81" spans="1:11" ht="14.1" customHeight="1" x14ac:dyDescent="0.2">
      <c r="A81" s="310" t="s">
        <v>321</v>
      </c>
      <c r="B81" s="311" t="s">
        <v>334</v>
      </c>
      <c r="C81" s="312"/>
      <c r="D81" s="125">
        <v>0.17474185861795075</v>
      </c>
      <c r="E81" s="143">
        <v>22</v>
      </c>
      <c r="F81" s="144">
        <v>26</v>
      </c>
      <c r="G81" s="144">
        <v>92</v>
      </c>
      <c r="H81" s="144">
        <v>14</v>
      </c>
      <c r="I81" s="145">
        <v>10</v>
      </c>
      <c r="J81" s="143">
        <v>12</v>
      </c>
      <c r="K81" s="146">
        <v>120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13224</v>
      </c>
      <c r="E11" s="114">
        <v>11295</v>
      </c>
      <c r="F11" s="114">
        <v>14240</v>
      </c>
      <c r="G11" s="114">
        <v>9729</v>
      </c>
      <c r="H11" s="140">
        <v>12637</v>
      </c>
      <c r="I11" s="115">
        <v>587</v>
      </c>
      <c r="J11" s="116">
        <v>4.6450898156207963</v>
      </c>
    </row>
    <row r="12" spans="1:15" s="110" customFormat="1" ht="24.95" customHeight="1" x14ac:dyDescent="0.2">
      <c r="A12" s="193" t="s">
        <v>132</v>
      </c>
      <c r="B12" s="194" t="s">
        <v>133</v>
      </c>
      <c r="C12" s="113">
        <v>1.4140955837870539</v>
      </c>
      <c r="D12" s="115">
        <v>187</v>
      </c>
      <c r="E12" s="114">
        <v>395</v>
      </c>
      <c r="F12" s="114">
        <v>347</v>
      </c>
      <c r="G12" s="114">
        <v>187</v>
      </c>
      <c r="H12" s="140">
        <v>227</v>
      </c>
      <c r="I12" s="115">
        <v>-40</v>
      </c>
      <c r="J12" s="116">
        <v>-17.621145374449338</v>
      </c>
    </row>
    <row r="13" spans="1:15" s="110" customFormat="1" ht="24.95" customHeight="1" x14ac:dyDescent="0.2">
      <c r="A13" s="193" t="s">
        <v>134</v>
      </c>
      <c r="B13" s="199" t="s">
        <v>214</v>
      </c>
      <c r="C13" s="113">
        <v>0.94525105868118575</v>
      </c>
      <c r="D13" s="115">
        <v>125</v>
      </c>
      <c r="E13" s="114">
        <v>139</v>
      </c>
      <c r="F13" s="114">
        <v>121</v>
      </c>
      <c r="G13" s="114">
        <v>134</v>
      </c>
      <c r="H13" s="140">
        <v>304</v>
      </c>
      <c r="I13" s="115">
        <v>-179</v>
      </c>
      <c r="J13" s="116">
        <v>-58.881578947368418</v>
      </c>
    </row>
    <row r="14" spans="1:15" s="287" customFormat="1" ht="24.95" customHeight="1" x14ac:dyDescent="0.2">
      <c r="A14" s="193" t="s">
        <v>215</v>
      </c>
      <c r="B14" s="199" t="s">
        <v>137</v>
      </c>
      <c r="C14" s="113">
        <v>25.741076830006051</v>
      </c>
      <c r="D14" s="115">
        <v>3404</v>
      </c>
      <c r="E14" s="114">
        <v>1958</v>
      </c>
      <c r="F14" s="114">
        <v>2816</v>
      </c>
      <c r="G14" s="114">
        <v>1993</v>
      </c>
      <c r="H14" s="140">
        <v>2679</v>
      </c>
      <c r="I14" s="115">
        <v>725</v>
      </c>
      <c r="J14" s="116">
        <v>27.062336692795821</v>
      </c>
      <c r="K14" s="110"/>
      <c r="L14" s="110"/>
      <c r="M14" s="110"/>
      <c r="N14" s="110"/>
      <c r="O14" s="110"/>
    </row>
    <row r="15" spans="1:15" s="110" customFormat="1" ht="24.95" customHeight="1" x14ac:dyDescent="0.2">
      <c r="A15" s="193" t="s">
        <v>216</v>
      </c>
      <c r="B15" s="199" t="s">
        <v>217</v>
      </c>
      <c r="C15" s="113">
        <v>4.5901391409558379</v>
      </c>
      <c r="D15" s="115">
        <v>607</v>
      </c>
      <c r="E15" s="114">
        <v>447</v>
      </c>
      <c r="F15" s="114">
        <v>699</v>
      </c>
      <c r="G15" s="114">
        <v>498</v>
      </c>
      <c r="H15" s="140">
        <v>614</v>
      </c>
      <c r="I15" s="115">
        <v>-7</v>
      </c>
      <c r="J15" s="116">
        <v>-1.1400651465798046</v>
      </c>
    </row>
    <row r="16" spans="1:15" s="287" customFormat="1" ht="24.95" customHeight="1" x14ac:dyDescent="0.2">
      <c r="A16" s="193" t="s">
        <v>218</v>
      </c>
      <c r="B16" s="199" t="s">
        <v>141</v>
      </c>
      <c r="C16" s="113">
        <v>13.558681185722929</v>
      </c>
      <c r="D16" s="115">
        <v>1793</v>
      </c>
      <c r="E16" s="114">
        <v>956</v>
      </c>
      <c r="F16" s="114">
        <v>1275</v>
      </c>
      <c r="G16" s="114">
        <v>917</v>
      </c>
      <c r="H16" s="140">
        <v>1335</v>
      </c>
      <c r="I16" s="115">
        <v>458</v>
      </c>
      <c r="J16" s="116">
        <v>34.307116104868911</v>
      </c>
      <c r="K16" s="110"/>
      <c r="L16" s="110"/>
      <c r="M16" s="110"/>
      <c r="N16" s="110"/>
      <c r="O16" s="110"/>
    </row>
    <row r="17" spans="1:15" s="110" customFormat="1" ht="24.95" customHeight="1" x14ac:dyDescent="0.2">
      <c r="A17" s="193" t="s">
        <v>142</v>
      </c>
      <c r="B17" s="199" t="s">
        <v>220</v>
      </c>
      <c r="C17" s="113">
        <v>7.5922565033272837</v>
      </c>
      <c r="D17" s="115">
        <v>1004</v>
      </c>
      <c r="E17" s="114">
        <v>555</v>
      </c>
      <c r="F17" s="114">
        <v>842</v>
      </c>
      <c r="G17" s="114">
        <v>578</v>
      </c>
      <c r="H17" s="140">
        <v>730</v>
      </c>
      <c r="I17" s="115">
        <v>274</v>
      </c>
      <c r="J17" s="116">
        <v>37.534246575342465</v>
      </c>
    </row>
    <row r="18" spans="1:15" s="287" customFormat="1" ht="24.95" customHeight="1" x14ac:dyDescent="0.2">
      <c r="A18" s="201" t="s">
        <v>144</v>
      </c>
      <c r="B18" s="202" t="s">
        <v>145</v>
      </c>
      <c r="C18" s="113">
        <v>8.0686630369026009</v>
      </c>
      <c r="D18" s="115">
        <v>1067</v>
      </c>
      <c r="E18" s="114">
        <v>1147</v>
      </c>
      <c r="F18" s="114">
        <v>1078</v>
      </c>
      <c r="G18" s="114">
        <v>748</v>
      </c>
      <c r="H18" s="140">
        <v>1085</v>
      </c>
      <c r="I18" s="115">
        <v>-18</v>
      </c>
      <c r="J18" s="116">
        <v>-1.6589861751152073</v>
      </c>
      <c r="K18" s="110"/>
      <c r="L18" s="110"/>
      <c r="M18" s="110"/>
      <c r="N18" s="110"/>
      <c r="O18" s="110"/>
    </row>
    <row r="19" spans="1:15" s="110" customFormat="1" ht="24.95" customHeight="1" x14ac:dyDescent="0.2">
      <c r="A19" s="193" t="s">
        <v>146</v>
      </c>
      <c r="B19" s="199" t="s">
        <v>147</v>
      </c>
      <c r="C19" s="113">
        <v>14.065335753176043</v>
      </c>
      <c r="D19" s="115">
        <v>1860</v>
      </c>
      <c r="E19" s="114">
        <v>1474</v>
      </c>
      <c r="F19" s="114">
        <v>1878</v>
      </c>
      <c r="G19" s="114">
        <v>1373</v>
      </c>
      <c r="H19" s="140">
        <v>1878</v>
      </c>
      <c r="I19" s="115">
        <v>-18</v>
      </c>
      <c r="J19" s="116">
        <v>-0.95846645367412142</v>
      </c>
    </row>
    <row r="20" spans="1:15" s="287" customFormat="1" ht="24.95" customHeight="1" x14ac:dyDescent="0.2">
      <c r="A20" s="193" t="s">
        <v>148</v>
      </c>
      <c r="B20" s="199" t="s">
        <v>149</v>
      </c>
      <c r="C20" s="113">
        <v>6.2991530550514216</v>
      </c>
      <c r="D20" s="115">
        <v>833</v>
      </c>
      <c r="E20" s="114">
        <v>733</v>
      </c>
      <c r="F20" s="114">
        <v>884</v>
      </c>
      <c r="G20" s="114">
        <v>672</v>
      </c>
      <c r="H20" s="140">
        <v>826</v>
      </c>
      <c r="I20" s="115">
        <v>7</v>
      </c>
      <c r="J20" s="116">
        <v>0.84745762711864403</v>
      </c>
      <c r="K20" s="110"/>
      <c r="L20" s="110"/>
      <c r="M20" s="110"/>
      <c r="N20" s="110"/>
      <c r="O20" s="110"/>
    </row>
    <row r="21" spans="1:15" s="110" customFormat="1" ht="24.95" customHeight="1" x14ac:dyDescent="0.2">
      <c r="A21" s="201" t="s">
        <v>150</v>
      </c>
      <c r="B21" s="202" t="s">
        <v>151</v>
      </c>
      <c r="C21" s="113">
        <v>6.3898971566848157</v>
      </c>
      <c r="D21" s="115">
        <v>845</v>
      </c>
      <c r="E21" s="114">
        <v>875</v>
      </c>
      <c r="F21" s="114">
        <v>866</v>
      </c>
      <c r="G21" s="114">
        <v>584</v>
      </c>
      <c r="H21" s="140">
        <v>879</v>
      </c>
      <c r="I21" s="115">
        <v>-34</v>
      </c>
      <c r="J21" s="116">
        <v>-3.8680318543799772</v>
      </c>
    </row>
    <row r="22" spans="1:15" s="110" customFormat="1" ht="24.95" customHeight="1" x14ac:dyDescent="0.2">
      <c r="A22" s="201" t="s">
        <v>152</v>
      </c>
      <c r="B22" s="199" t="s">
        <v>153</v>
      </c>
      <c r="C22" s="113">
        <v>0.61252268602540838</v>
      </c>
      <c r="D22" s="115">
        <v>81</v>
      </c>
      <c r="E22" s="114">
        <v>48</v>
      </c>
      <c r="F22" s="114">
        <v>80</v>
      </c>
      <c r="G22" s="114">
        <v>52</v>
      </c>
      <c r="H22" s="140">
        <v>46</v>
      </c>
      <c r="I22" s="115">
        <v>35</v>
      </c>
      <c r="J22" s="116">
        <v>76.086956521739125</v>
      </c>
    </row>
    <row r="23" spans="1:15" s="110" customFormat="1" ht="24.95" customHeight="1" x14ac:dyDescent="0.2">
      <c r="A23" s="193" t="s">
        <v>154</v>
      </c>
      <c r="B23" s="199" t="s">
        <v>155</v>
      </c>
      <c r="C23" s="113">
        <v>1.353599516031458</v>
      </c>
      <c r="D23" s="115">
        <v>179</v>
      </c>
      <c r="E23" s="114">
        <v>130</v>
      </c>
      <c r="F23" s="114">
        <v>145</v>
      </c>
      <c r="G23" s="114">
        <v>117</v>
      </c>
      <c r="H23" s="140">
        <v>272</v>
      </c>
      <c r="I23" s="115">
        <v>-93</v>
      </c>
      <c r="J23" s="116">
        <v>-34.191176470588232</v>
      </c>
    </row>
    <row r="24" spans="1:15" s="110" customFormat="1" ht="24.95" customHeight="1" x14ac:dyDescent="0.2">
      <c r="A24" s="193" t="s">
        <v>156</v>
      </c>
      <c r="B24" s="199" t="s">
        <v>221</v>
      </c>
      <c r="C24" s="113">
        <v>5.1799758015728976</v>
      </c>
      <c r="D24" s="115">
        <v>685</v>
      </c>
      <c r="E24" s="114">
        <v>542</v>
      </c>
      <c r="F24" s="114">
        <v>579</v>
      </c>
      <c r="G24" s="114">
        <v>454</v>
      </c>
      <c r="H24" s="140">
        <v>357</v>
      </c>
      <c r="I24" s="115">
        <v>328</v>
      </c>
      <c r="J24" s="116">
        <v>91.876750700280112</v>
      </c>
    </row>
    <row r="25" spans="1:15" s="110" customFormat="1" ht="24.95" customHeight="1" x14ac:dyDescent="0.2">
      <c r="A25" s="193" t="s">
        <v>222</v>
      </c>
      <c r="B25" s="204" t="s">
        <v>159</v>
      </c>
      <c r="C25" s="113">
        <v>2.3215366001209921</v>
      </c>
      <c r="D25" s="115">
        <v>307</v>
      </c>
      <c r="E25" s="114">
        <v>345</v>
      </c>
      <c r="F25" s="114">
        <v>317</v>
      </c>
      <c r="G25" s="114">
        <v>250</v>
      </c>
      <c r="H25" s="140">
        <v>294</v>
      </c>
      <c r="I25" s="115">
        <v>13</v>
      </c>
      <c r="J25" s="116">
        <v>4.4217687074829932</v>
      </c>
    </row>
    <row r="26" spans="1:15" s="110" customFormat="1" ht="24.95" customHeight="1" x14ac:dyDescent="0.2">
      <c r="A26" s="201">
        <v>782.78300000000002</v>
      </c>
      <c r="B26" s="203" t="s">
        <v>160</v>
      </c>
      <c r="C26" s="113">
        <v>9.6113127646702967</v>
      </c>
      <c r="D26" s="115">
        <v>1271</v>
      </c>
      <c r="E26" s="114">
        <v>1477</v>
      </c>
      <c r="F26" s="114">
        <v>1403</v>
      </c>
      <c r="G26" s="114">
        <v>1275</v>
      </c>
      <c r="H26" s="140">
        <v>1353</v>
      </c>
      <c r="I26" s="115">
        <v>-82</v>
      </c>
      <c r="J26" s="116">
        <v>-6.0606060606060606</v>
      </c>
    </row>
    <row r="27" spans="1:15" s="110" customFormat="1" ht="24.95" customHeight="1" x14ac:dyDescent="0.2">
      <c r="A27" s="193" t="s">
        <v>161</v>
      </c>
      <c r="B27" s="199" t="s">
        <v>162</v>
      </c>
      <c r="C27" s="113">
        <v>2.0568663036902599</v>
      </c>
      <c r="D27" s="115">
        <v>272</v>
      </c>
      <c r="E27" s="114">
        <v>203</v>
      </c>
      <c r="F27" s="114">
        <v>424</v>
      </c>
      <c r="G27" s="114">
        <v>277</v>
      </c>
      <c r="H27" s="140">
        <v>306</v>
      </c>
      <c r="I27" s="115">
        <v>-34</v>
      </c>
      <c r="J27" s="116">
        <v>-11.111111111111111</v>
      </c>
    </row>
    <row r="28" spans="1:15" s="110" customFormat="1" ht="24.95" customHeight="1" x14ac:dyDescent="0.2">
      <c r="A28" s="193" t="s">
        <v>163</v>
      </c>
      <c r="B28" s="199" t="s">
        <v>164</v>
      </c>
      <c r="C28" s="113">
        <v>2.3744706594071388</v>
      </c>
      <c r="D28" s="115">
        <v>314</v>
      </c>
      <c r="E28" s="114">
        <v>192</v>
      </c>
      <c r="F28" s="114">
        <v>851</v>
      </c>
      <c r="G28" s="114">
        <v>191</v>
      </c>
      <c r="H28" s="140">
        <v>301</v>
      </c>
      <c r="I28" s="115">
        <v>13</v>
      </c>
      <c r="J28" s="116">
        <v>4.3189368770764123</v>
      </c>
    </row>
    <row r="29" spans="1:15" s="110" customFormat="1" ht="24.95" customHeight="1" x14ac:dyDescent="0.2">
      <c r="A29" s="193">
        <v>86</v>
      </c>
      <c r="B29" s="199" t="s">
        <v>165</v>
      </c>
      <c r="C29" s="113">
        <v>5.0362976406533573</v>
      </c>
      <c r="D29" s="115">
        <v>666</v>
      </c>
      <c r="E29" s="114">
        <v>634</v>
      </c>
      <c r="F29" s="114">
        <v>702</v>
      </c>
      <c r="G29" s="114">
        <v>514</v>
      </c>
      <c r="H29" s="140">
        <v>748</v>
      </c>
      <c r="I29" s="115">
        <v>-82</v>
      </c>
      <c r="J29" s="116">
        <v>-10.962566844919786</v>
      </c>
    </row>
    <row r="30" spans="1:15" s="110" customFormat="1" ht="24.95" customHeight="1" x14ac:dyDescent="0.2">
      <c r="A30" s="193">
        <v>87.88</v>
      </c>
      <c r="B30" s="204" t="s">
        <v>166</v>
      </c>
      <c r="C30" s="113">
        <v>5.7320024198427104</v>
      </c>
      <c r="D30" s="115">
        <v>758</v>
      </c>
      <c r="E30" s="114">
        <v>699</v>
      </c>
      <c r="F30" s="114">
        <v>1120</v>
      </c>
      <c r="G30" s="114">
        <v>601</v>
      </c>
      <c r="H30" s="140">
        <v>778</v>
      </c>
      <c r="I30" s="115">
        <v>-20</v>
      </c>
      <c r="J30" s="116">
        <v>-2.5706940874035991</v>
      </c>
    </row>
    <row r="31" spans="1:15" s="110" customFormat="1" ht="24.95" customHeight="1" x14ac:dyDescent="0.2">
      <c r="A31" s="193" t="s">
        <v>167</v>
      </c>
      <c r="B31" s="199" t="s">
        <v>168</v>
      </c>
      <c r="C31" s="113">
        <v>2.7979431336963096</v>
      </c>
      <c r="D31" s="115">
        <v>370</v>
      </c>
      <c r="E31" s="114">
        <v>304</v>
      </c>
      <c r="F31" s="114">
        <v>629</v>
      </c>
      <c r="G31" s="114">
        <v>307</v>
      </c>
      <c r="H31" s="140">
        <v>304</v>
      </c>
      <c r="I31" s="115">
        <v>66</v>
      </c>
      <c r="J31" s="116">
        <v>21.710526315789473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1.4140955837870539</v>
      </c>
      <c r="D34" s="115">
        <v>187</v>
      </c>
      <c r="E34" s="114">
        <v>395</v>
      </c>
      <c r="F34" s="114">
        <v>347</v>
      </c>
      <c r="G34" s="114">
        <v>187</v>
      </c>
      <c r="H34" s="140">
        <v>227</v>
      </c>
      <c r="I34" s="115">
        <v>-40</v>
      </c>
      <c r="J34" s="116">
        <v>-17.621145374449338</v>
      </c>
    </row>
    <row r="35" spans="1:10" s="110" customFormat="1" ht="24.95" customHeight="1" x14ac:dyDescent="0.2">
      <c r="A35" s="292" t="s">
        <v>171</v>
      </c>
      <c r="B35" s="293" t="s">
        <v>172</v>
      </c>
      <c r="C35" s="113">
        <v>34.754990925589837</v>
      </c>
      <c r="D35" s="115">
        <v>4596</v>
      </c>
      <c r="E35" s="114">
        <v>3244</v>
      </c>
      <c r="F35" s="114">
        <v>4015</v>
      </c>
      <c r="G35" s="114">
        <v>2875</v>
      </c>
      <c r="H35" s="140">
        <v>4068</v>
      </c>
      <c r="I35" s="115">
        <v>528</v>
      </c>
      <c r="J35" s="116">
        <v>12.979351032448378</v>
      </c>
    </row>
    <row r="36" spans="1:10" s="110" customFormat="1" ht="24.95" customHeight="1" x14ac:dyDescent="0.2">
      <c r="A36" s="294" t="s">
        <v>173</v>
      </c>
      <c r="B36" s="295" t="s">
        <v>174</v>
      </c>
      <c r="C36" s="125">
        <v>63.830913490623111</v>
      </c>
      <c r="D36" s="143">
        <v>8441</v>
      </c>
      <c r="E36" s="144">
        <v>7656</v>
      </c>
      <c r="F36" s="144">
        <v>9878</v>
      </c>
      <c r="G36" s="144">
        <v>6667</v>
      </c>
      <c r="H36" s="145">
        <v>8342</v>
      </c>
      <c r="I36" s="143">
        <v>99</v>
      </c>
      <c r="J36" s="146">
        <v>1.18676576360585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13224</v>
      </c>
      <c r="F11" s="264">
        <v>11295</v>
      </c>
      <c r="G11" s="264">
        <v>14240</v>
      </c>
      <c r="H11" s="264">
        <v>9729</v>
      </c>
      <c r="I11" s="265">
        <v>12637</v>
      </c>
      <c r="J11" s="263">
        <v>587</v>
      </c>
      <c r="K11" s="266">
        <v>4.6450898156207963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29.53720508166969</v>
      </c>
      <c r="E13" s="115">
        <v>3906</v>
      </c>
      <c r="F13" s="114">
        <v>4125</v>
      </c>
      <c r="G13" s="114">
        <v>4274</v>
      </c>
      <c r="H13" s="114">
        <v>3370</v>
      </c>
      <c r="I13" s="140">
        <v>3650</v>
      </c>
      <c r="J13" s="115">
        <v>256</v>
      </c>
      <c r="K13" s="116">
        <v>7.0136986301369859</v>
      </c>
    </row>
    <row r="14" spans="1:17" ht="15.95" customHeight="1" x14ac:dyDescent="0.2">
      <c r="A14" s="306" t="s">
        <v>230</v>
      </c>
      <c r="B14" s="307"/>
      <c r="C14" s="308"/>
      <c r="D14" s="113">
        <v>57.864488808227463</v>
      </c>
      <c r="E14" s="115">
        <v>7652</v>
      </c>
      <c r="F14" s="114">
        <v>5955</v>
      </c>
      <c r="G14" s="114">
        <v>8267</v>
      </c>
      <c r="H14" s="114">
        <v>5244</v>
      </c>
      <c r="I14" s="140">
        <v>7451</v>
      </c>
      <c r="J14" s="115">
        <v>201</v>
      </c>
      <c r="K14" s="116">
        <v>2.6976244799355791</v>
      </c>
    </row>
    <row r="15" spans="1:17" ht="15.95" customHeight="1" x14ac:dyDescent="0.2">
      <c r="A15" s="306" t="s">
        <v>231</v>
      </c>
      <c r="B15" s="307"/>
      <c r="C15" s="308"/>
      <c r="D15" s="113">
        <v>6.8511796733212345</v>
      </c>
      <c r="E15" s="115">
        <v>906</v>
      </c>
      <c r="F15" s="114">
        <v>688</v>
      </c>
      <c r="G15" s="114">
        <v>815</v>
      </c>
      <c r="H15" s="114">
        <v>641</v>
      </c>
      <c r="I15" s="140">
        <v>859</v>
      </c>
      <c r="J15" s="115">
        <v>47</v>
      </c>
      <c r="K15" s="116">
        <v>5.4714784633294524</v>
      </c>
    </row>
    <row r="16" spans="1:17" ht="15.95" customHeight="1" x14ac:dyDescent="0.2">
      <c r="A16" s="306" t="s">
        <v>232</v>
      </c>
      <c r="B16" s="307"/>
      <c r="C16" s="308"/>
      <c r="D16" s="113">
        <v>5.6185722928009678</v>
      </c>
      <c r="E16" s="115">
        <v>743</v>
      </c>
      <c r="F16" s="114">
        <v>504</v>
      </c>
      <c r="G16" s="114">
        <v>824</v>
      </c>
      <c r="H16" s="114">
        <v>455</v>
      </c>
      <c r="I16" s="140">
        <v>663</v>
      </c>
      <c r="J16" s="115">
        <v>80</v>
      </c>
      <c r="K16" s="116">
        <v>12.066365007541478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1.4972776769509981</v>
      </c>
      <c r="E18" s="115">
        <v>198</v>
      </c>
      <c r="F18" s="114">
        <v>374</v>
      </c>
      <c r="G18" s="114">
        <v>349</v>
      </c>
      <c r="H18" s="114">
        <v>200</v>
      </c>
      <c r="I18" s="140">
        <v>225</v>
      </c>
      <c r="J18" s="115">
        <v>-27</v>
      </c>
      <c r="K18" s="116">
        <v>-12</v>
      </c>
    </row>
    <row r="19" spans="1:11" ht="14.1" customHeight="1" x14ac:dyDescent="0.2">
      <c r="A19" s="306" t="s">
        <v>235</v>
      </c>
      <c r="B19" s="307" t="s">
        <v>236</v>
      </c>
      <c r="C19" s="308"/>
      <c r="D19" s="113">
        <v>1.1343012704174229</v>
      </c>
      <c r="E19" s="115">
        <v>150</v>
      </c>
      <c r="F19" s="114">
        <v>334</v>
      </c>
      <c r="G19" s="114">
        <v>297</v>
      </c>
      <c r="H19" s="114">
        <v>153</v>
      </c>
      <c r="I19" s="140">
        <v>128</v>
      </c>
      <c r="J19" s="115">
        <v>22</v>
      </c>
      <c r="K19" s="116">
        <v>17.1875</v>
      </c>
    </row>
    <row r="20" spans="1:11" ht="14.1" customHeight="1" x14ac:dyDescent="0.2">
      <c r="A20" s="306">
        <v>12</v>
      </c>
      <c r="B20" s="307" t="s">
        <v>237</v>
      </c>
      <c r="C20" s="308"/>
      <c r="D20" s="113">
        <v>0.77132486388384758</v>
      </c>
      <c r="E20" s="115">
        <v>102</v>
      </c>
      <c r="F20" s="114">
        <v>151</v>
      </c>
      <c r="G20" s="114">
        <v>107</v>
      </c>
      <c r="H20" s="114">
        <v>79</v>
      </c>
      <c r="I20" s="140">
        <v>107</v>
      </c>
      <c r="J20" s="115">
        <v>-5</v>
      </c>
      <c r="K20" s="116">
        <v>-4.6728971962616823</v>
      </c>
    </row>
    <row r="21" spans="1:11" ht="14.1" customHeight="1" x14ac:dyDescent="0.2">
      <c r="A21" s="306">
        <v>21</v>
      </c>
      <c r="B21" s="307" t="s">
        <v>238</v>
      </c>
      <c r="C21" s="308"/>
      <c r="D21" s="113">
        <v>0.96793708408953416</v>
      </c>
      <c r="E21" s="115">
        <v>128</v>
      </c>
      <c r="F21" s="114">
        <v>136</v>
      </c>
      <c r="G21" s="114">
        <v>104</v>
      </c>
      <c r="H21" s="114">
        <v>104</v>
      </c>
      <c r="I21" s="140">
        <v>275</v>
      </c>
      <c r="J21" s="115">
        <v>-147</v>
      </c>
      <c r="K21" s="116">
        <v>-53.454545454545453</v>
      </c>
    </row>
    <row r="22" spans="1:11" ht="14.1" customHeight="1" x14ac:dyDescent="0.2">
      <c r="A22" s="306">
        <v>22</v>
      </c>
      <c r="B22" s="307" t="s">
        <v>239</v>
      </c>
      <c r="C22" s="308"/>
      <c r="D22" s="113">
        <v>4.8169993950393222</v>
      </c>
      <c r="E22" s="115">
        <v>637</v>
      </c>
      <c r="F22" s="114">
        <v>582</v>
      </c>
      <c r="G22" s="114">
        <v>816</v>
      </c>
      <c r="H22" s="114">
        <v>593</v>
      </c>
      <c r="I22" s="140">
        <v>565</v>
      </c>
      <c r="J22" s="115">
        <v>72</v>
      </c>
      <c r="K22" s="116">
        <v>12.743362831858407</v>
      </c>
    </row>
    <row r="23" spans="1:11" ht="14.1" customHeight="1" x14ac:dyDescent="0.2">
      <c r="A23" s="306">
        <v>23</v>
      </c>
      <c r="B23" s="307" t="s">
        <v>240</v>
      </c>
      <c r="C23" s="308"/>
      <c r="D23" s="113">
        <v>1.1569872958257714</v>
      </c>
      <c r="E23" s="115">
        <v>153</v>
      </c>
      <c r="F23" s="114">
        <v>130</v>
      </c>
      <c r="G23" s="114">
        <v>162</v>
      </c>
      <c r="H23" s="114">
        <v>116</v>
      </c>
      <c r="I23" s="140">
        <v>143</v>
      </c>
      <c r="J23" s="115">
        <v>10</v>
      </c>
      <c r="K23" s="116">
        <v>6.9930069930069934</v>
      </c>
    </row>
    <row r="24" spans="1:11" ht="14.1" customHeight="1" x14ac:dyDescent="0.2">
      <c r="A24" s="306">
        <v>24</v>
      </c>
      <c r="B24" s="307" t="s">
        <v>241</v>
      </c>
      <c r="C24" s="308"/>
      <c r="D24" s="113">
        <v>5.5958862673926193</v>
      </c>
      <c r="E24" s="115">
        <v>740</v>
      </c>
      <c r="F24" s="114">
        <v>462</v>
      </c>
      <c r="G24" s="114">
        <v>572</v>
      </c>
      <c r="H24" s="114">
        <v>456</v>
      </c>
      <c r="I24" s="140">
        <v>654</v>
      </c>
      <c r="J24" s="115">
        <v>86</v>
      </c>
      <c r="K24" s="116">
        <v>13.149847094801224</v>
      </c>
    </row>
    <row r="25" spans="1:11" ht="14.1" customHeight="1" x14ac:dyDescent="0.2">
      <c r="A25" s="306">
        <v>25</v>
      </c>
      <c r="B25" s="307" t="s">
        <v>242</v>
      </c>
      <c r="C25" s="308"/>
      <c r="D25" s="113">
        <v>8.4392014519056264</v>
      </c>
      <c r="E25" s="115">
        <v>1116</v>
      </c>
      <c r="F25" s="114">
        <v>628</v>
      </c>
      <c r="G25" s="114">
        <v>767</v>
      </c>
      <c r="H25" s="114">
        <v>505</v>
      </c>
      <c r="I25" s="140">
        <v>844</v>
      </c>
      <c r="J25" s="115">
        <v>272</v>
      </c>
      <c r="K25" s="116">
        <v>32.227488151658768</v>
      </c>
    </row>
    <row r="26" spans="1:11" ht="14.1" customHeight="1" x14ac:dyDescent="0.2">
      <c r="A26" s="306">
        <v>26</v>
      </c>
      <c r="B26" s="307" t="s">
        <v>243</v>
      </c>
      <c r="C26" s="308"/>
      <c r="D26" s="113">
        <v>2.5937689050211734</v>
      </c>
      <c r="E26" s="115">
        <v>343</v>
      </c>
      <c r="F26" s="114">
        <v>174</v>
      </c>
      <c r="G26" s="114">
        <v>270</v>
      </c>
      <c r="H26" s="114">
        <v>185</v>
      </c>
      <c r="I26" s="140">
        <v>354</v>
      </c>
      <c r="J26" s="115">
        <v>-11</v>
      </c>
      <c r="K26" s="116">
        <v>-3.1073446327683616</v>
      </c>
    </row>
    <row r="27" spans="1:11" ht="14.1" customHeight="1" x14ac:dyDescent="0.2">
      <c r="A27" s="306">
        <v>27</v>
      </c>
      <c r="B27" s="307" t="s">
        <v>244</v>
      </c>
      <c r="C27" s="308"/>
      <c r="D27" s="113">
        <v>2.2156684815486996</v>
      </c>
      <c r="E27" s="115">
        <v>293</v>
      </c>
      <c r="F27" s="114">
        <v>169</v>
      </c>
      <c r="G27" s="114">
        <v>225</v>
      </c>
      <c r="H27" s="114">
        <v>197</v>
      </c>
      <c r="I27" s="140">
        <v>241</v>
      </c>
      <c r="J27" s="115">
        <v>52</v>
      </c>
      <c r="K27" s="116">
        <v>21.57676348547718</v>
      </c>
    </row>
    <row r="28" spans="1:11" ht="14.1" customHeight="1" x14ac:dyDescent="0.2">
      <c r="A28" s="306">
        <v>28</v>
      </c>
      <c r="B28" s="307" t="s">
        <v>245</v>
      </c>
      <c r="C28" s="308"/>
      <c r="D28" s="113">
        <v>0.46128251663641862</v>
      </c>
      <c r="E28" s="115">
        <v>61</v>
      </c>
      <c r="F28" s="114">
        <v>31</v>
      </c>
      <c r="G28" s="114">
        <v>62</v>
      </c>
      <c r="H28" s="114">
        <v>58</v>
      </c>
      <c r="I28" s="140">
        <v>50</v>
      </c>
      <c r="J28" s="115">
        <v>11</v>
      </c>
      <c r="K28" s="116">
        <v>22</v>
      </c>
    </row>
    <row r="29" spans="1:11" ht="14.1" customHeight="1" x14ac:dyDescent="0.2">
      <c r="A29" s="306">
        <v>29</v>
      </c>
      <c r="B29" s="307" t="s">
        <v>246</v>
      </c>
      <c r="C29" s="308"/>
      <c r="D29" s="113">
        <v>4.0834845735027221</v>
      </c>
      <c r="E29" s="115">
        <v>540</v>
      </c>
      <c r="F29" s="114">
        <v>574</v>
      </c>
      <c r="G29" s="114">
        <v>658</v>
      </c>
      <c r="H29" s="114">
        <v>446</v>
      </c>
      <c r="I29" s="140">
        <v>528</v>
      </c>
      <c r="J29" s="115">
        <v>12</v>
      </c>
      <c r="K29" s="116">
        <v>2.2727272727272729</v>
      </c>
    </row>
    <row r="30" spans="1:11" ht="14.1" customHeight="1" x14ac:dyDescent="0.2">
      <c r="A30" s="306" t="s">
        <v>247</v>
      </c>
      <c r="B30" s="307" t="s">
        <v>248</v>
      </c>
      <c r="C30" s="308"/>
      <c r="D30" s="113">
        <v>1.6409558378705384</v>
      </c>
      <c r="E30" s="115">
        <v>217</v>
      </c>
      <c r="F30" s="114">
        <v>215</v>
      </c>
      <c r="G30" s="114">
        <v>289</v>
      </c>
      <c r="H30" s="114">
        <v>180</v>
      </c>
      <c r="I30" s="140">
        <v>191</v>
      </c>
      <c r="J30" s="115">
        <v>26</v>
      </c>
      <c r="K30" s="116">
        <v>13.612565445026178</v>
      </c>
    </row>
    <row r="31" spans="1:11" ht="14.1" customHeight="1" x14ac:dyDescent="0.2">
      <c r="A31" s="306" t="s">
        <v>249</v>
      </c>
      <c r="B31" s="307" t="s">
        <v>250</v>
      </c>
      <c r="C31" s="308"/>
      <c r="D31" s="113">
        <v>2.2686025408348458</v>
      </c>
      <c r="E31" s="115">
        <v>300</v>
      </c>
      <c r="F31" s="114">
        <v>341</v>
      </c>
      <c r="G31" s="114">
        <v>347</v>
      </c>
      <c r="H31" s="114">
        <v>257</v>
      </c>
      <c r="I31" s="140">
        <v>325</v>
      </c>
      <c r="J31" s="115">
        <v>-25</v>
      </c>
      <c r="K31" s="116">
        <v>-7.6923076923076925</v>
      </c>
    </row>
    <row r="32" spans="1:11" ht="14.1" customHeight="1" x14ac:dyDescent="0.2">
      <c r="A32" s="306">
        <v>31</v>
      </c>
      <c r="B32" s="307" t="s">
        <v>251</v>
      </c>
      <c r="C32" s="308"/>
      <c r="D32" s="113">
        <v>0.52177858439201452</v>
      </c>
      <c r="E32" s="115">
        <v>69</v>
      </c>
      <c r="F32" s="114">
        <v>46</v>
      </c>
      <c r="G32" s="114">
        <v>55</v>
      </c>
      <c r="H32" s="114">
        <v>39</v>
      </c>
      <c r="I32" s="140">
        <v>42</v>
      </c>
      <c r="J32" s="115">
        <v>27</v>
      </c>
      <c r="K32" s="116">
        <v>64.285714285714292</v>
      </c>
    </row>
    <row r="33" spans="1:11" ht="14.1" customHeight="1" x14ac:dyDescent="0.2">
      <c r="A33" s="306">
        <v>32</v>
      </c>
      <c r="B33" s="307" t="s">
        <v>252</v>
      </c>
      <c r="C33" s="308"/>
      <c r="D33" s="113">
        <v>2.6088929219600727</v>
      </c>
      <c r="E33" s="115">
        <v>345</v>
      </c>
      <c r="F33" s="114">
        <v>507</v>
      </c>
      <c r="G33" s="114">
        <v>423</v>
      </c>
      <c r="H33" s="114">
        <v>282</v>
      </c>
      <c r="I33" s="140">
        <v>373</v>
      </c>
      <c r="J33" s="115">
        <v>-28</v>
      </c>
      <c r="K33" s="116">
        <v>-7.5067024128686324</v>
      </c>
    </row>
    <row r="34" spans="1:11" ht="14.1" customHeight="1" x14ac:dyDescent="0.2">
      <c r="A34" s="306">
        <v>33</v>
      </c>
      <c r="B34" s="307" t="s">
        <v>253</v>
      </c>
      <c r="C34" s="308"/>
      <c r="D34" s="113">
        <v>2.1324863883847551</v>
      </c>
      <c r="E34" s="115">
        <v>282</v>
      </c>
      <c r="F34" s="114">
        <v>310</v>
      </c>
      <c r="G34" s="114">
        <v>292</v>
      </c>
      <c r="H34" s="114">
        <v>199</v>
      </c>
      <c r="I34" s="140">
        <v>289</v>
      </c>
      <c r="J34" s="115">
        <v>-7</v>
      </c>
      <c r="K34" s="116">
        <v>-2.422145328719723</v>
      </c>
    </row>
    <row r="35" spans="1:11" ht="14.1" customHeight="1" x14ac:dyDescent="0.2">
      <c r="A35" s="306">
        <v>34</v>
      </c>
      <c r="B35" s="307" t="s">
        <v>254</v>
      </c>
      <c r="C35" s="308"/>
      <c r="D35" s="113">
        <v>2.3593466424682394</v>
      </c>
      <c r="E35" s="115">
        <v>312</v>
      </c>
      <c r="F35" s="114">
        <v>285</v>
      </c>
      <c r="G35" s="114">
        <v>259</v>
      </c>
      <c r="H35" s="114">
        <v>213</v>
      </c>
      <c r="I35" s="140">
        <v>307</v>
      </c>
      <c r="J35" s="115">
        <v>5</v>
      </c>
      <c r="K35" s="116">
        <v>1.6286644951140066</v>
      </c>
    </row>
    <row r="36" spans="1:11" ht="14.1" customHeight="1" x14ac:dyDescent="0.2">
      <c r="A36" s="306">
        <v>41</v>
      </c>
      <c r="B36" s="307" t="s">
        <v>255</v>
      </c>
      <c r="C36" s="308"/>
      <c r="D36" s="113">
        <v>0.42347247428917123</v>
      </c>
      <c r="E36" s="115">
        <v>56</v>
      </c>
      <c r="F36" s="114">
        <v>59</v>
      </c>
      <c r="G36" s="114">
        <v>87</v>
      </c>
      <c r="H36" s="114">
        <v>58</v>
      </c>
      <c r="I36" s="140">
        <v>69</v>
      </c>
      <c r="J36" s="115">
        <v>-13</v>
      </c>
      <c r="K36" s="116">
        <v>-18.840579710144926</v>
      </c>
    </row>
    <row r="37" spans="1:11" ht="14.1" customHeight="1" x14ac:dyDescent="0.2">
      <c r="A37" s="306">
        <v>42</v>
      </c>
      <c r="B37" s="307" t="s">
        <v>256</v>
      </c>
      <c r="C37" s="308"/>
      <c r="D37" s="113">
        <v>0.21173623714458562</v>
      </c>
      <c r="E37" s="115">
        <v>28</v>
      </c>
      <c r="F37" s="114">
        <v>10</v>
      </c>
      <c r="G37" s="114">
        <v>25</v>
      </c>
      <c r="H37" s="114">
        <v>12</v>
      </c>
      <c r="I37" s="140">
        <v>21</v>
      </c>
      <c r="J37" s="115">
        <v>7</v>
      </c>
      <c r="K37" s="116">
        <v>33.333333333333336</v>
      </c>
    </row>
    <row r="38" spans="1:11" ht="14.1" customHeight="1" x14ac:dyDescent="0.2">
      <c r="A38" s="306">
        <v>43</v>
      </c>
      <c r="B38" s="307" t="s">
        <v>257</v>
      </c>
      <c r="C38" s="308"/>
      <c r="D38" s="113">
        <v>0.62008469449485781</v>
      </c>
      <c r="E38" s="115">
        <v>82</v>
      </c>
      <c r="F38" s="114">
        <v>48</v>
      </c>
      <c r="G38" s="114">
        <v>97</v>
      </c>
      <c r="H38" s="114">
        <v>53</v>
      </c>
      <c r="I38" s="140">
        <v>79</v>
      </c>
      <c r="J38" s="115">
        <v>3</v>
      </c>
      <c r="K38" s="116">
        <v>3.7974683544303796</v>
      </c>
    </row>
    <row r="39" spans="1:11" ht="14.1" customHeight="1" x14ac:dyDescent="0.2">
      <c r="A39" s="306">
        <v>51</v>
      </c>
      <c r="B39" s="307" t="s">
        <v>258</v>
      </c>
      <c r="C39" s="308"/>
      <c r="D39" s="113">
        <v>10.549001814882033</v>
      </c>
      <c r="E39" s="115">
        <v>1395</v>
      </c>
      <c r="F39" s="114">
        <v>1359</v>
      </c>
      <c r="G39" s="114">
        <v>1404</v>
      </c>
      <c r="H39" s="114">
        <v>1170</v>
      </c>
      <c r="I39" s="140">
        <v>1273</v>
      </c>
      <c r="J39" s="115">
        <v>122</v>
      </c>
      <c r="K39" s="116">
        <v>9.5836606441476828</v>
      </c>
    </row>
    <row r="40" spans="1:11" ht="14.1" customHeight="1" x14ac:dyDescent="0.2">
      <c r="A40" s="306" t="s">
        <v>259</v>
      </c>
      <c r="B40" s="307" t="s">
        <v>260</v>
      </c>
      <c r="C40" s="308"/>
      <c r="D40" s="113">
        <v>10.095281306715064</v>
      </c>
      <c r="E40" s="115">
        <v>1335</v>
      </c>
      <c r="F40" s="114">
        <v>1300</v>
      </c>
      <c r="G40" s="114">
        <v>1290</v>
      </c>
      <c r="H40" s="114">
        <v>1122</v>
      </c>
      <c r="I40" s="140">
        <v>1188</v>
      </c>
      <c r="J40" s="115">
        <v>147</v>
      </c>
      <c r="K40" s="116">
        <v>12.373737373737374</v>
      </c>
    </row>
    <row r="41" spans="1:11" ht="14.1" customHeight="1" x14ac:dyDescent="0.2">
      <c r="A41" s="306"/>
      <c r="B41" s="307" t="s">
        <v>261</v>
      </c>
      <c r="C41" s="308"/>
      <c r="D41" s="113">
        <v>8.9912280701754383</v>
      </c>
      <c r="E41" s="115">
        <v>1189</v>
      </c>
      <c r="F41" s="114">
        <v>1150</v>
      </c>
      <c r="G41" s="114">
        <v>1172</v>
      </c>
      <c r="H41" s="114">
        <v>1026</v>
      </c>
      <c r="I41" s="140">
        <v>1080</v>
      </c>
      <c r="J41" s="115">
        <v>109</v>
      </c>
      <c r="K41" s="116">
        <v>10.092592592592593</v>
      </c>
    </row>
    <row r="42" spans="1:11" ht="14.1" customHeight="1" x14ac:dyDescent="0.2">
      <c r="A42" s="306">
        <v>52</v>
      </c>
      <c r="B42" s="307" t="s">
        <v>262</v>
      </c>
      <c r="C42" s="308"/>
      <c r="D42" s="113">
        <v>6.3974591651542649</v>
      </c>
      <c r="E42" s="115">
        <v>846</v>
      </c>
      <c r="F42" s="114">
        <v>699</v>
      </c>
      <c r="G42" s="114">
        <v>708</v>
      </c>
      <c r="H42" s="114">
        <v>686</v>
      </c>
      <c r="I42" s="140">
        <v>778</v>
      </c>
      <c r="J42" s="115">
        <v>68</v>
      </c>
      <c r="K42" s="116">
        <v>8.7403598971722367</v>
      </c>
    </row>
    <row r="43" spans="1:11" ht="14.1" customHeight="1" x14ac:dyDescent="0.2">
      <c r="A43" s="306" t="s">
        <v>263</v>
      </c>
      <c r="B43" s="307" t="s">
        <v>264</v>
      </c>
      <c r="C43" s="308"/>
      <c r="D43" s="113">
        <v>5.0438596491228074</v>
      </c>
      <c r="E43" s="115">
        <v>667</v>
      </c>
      <c r="F43" s="114">
        <v>557</v>
      </c>
      <c r="G43" s="114">
        <v>589</v>
      </c>
      <c r="H43" s="114">
        <v>576</v>
      </c>
      <c r="I43" s="140">
        <v>596</v>
      </c>
      <c r="J43" s="115">
        <v>71</v>
      </c>
      <c r="K43" s="116">
        <v>11.912751677852349</v>
      </c>
    </row>
    <row r="44" spans="1:11" ht="14.1" customHeight="1" x14ac:dyDescent="0.2">
      <c r="A44" s="306">
        <v>53</v>
      </c>
      <c r="B44" s="307" t="s">
        <v>265</v>
      </c>
      <c r="C44" s="308"/>
      <c r="D44" s="113">
        <v>0.28735632183908044</v>
      </c>
      <c r="E44" s="115">
        <v>38</v>
      </c>
      <c r="F44" s="114">
        <v>93</v>
      </c>
      <c r="G44" s="114">
        <v>94</v>
      </c>
      <c r="H44" s="114">
        <v>48</v>
      </c>
      <c r="I44" s="140">
        <v>63</v>
      </c>
      <c r="J44" s="115">
        <v>-25</v>
      </c>
      <c r="K44" s="116">
        <v>-39.682539682539684</v>
      </c>
    </row>
    <row r="45" spans="1:11" ht="14.1" customHeight="1" x14ac:dyDescent="0.2">
      <c r="A45" s="306" t="s">
        <v>266</v>
      </c>
      <c r="B45" s="307" t="s">
        <v>267</v>
      </c>
      <c r="C45" s="308"/>
      <c r="D45" s="113">
        <v>0.26467029643073198</v>
      </c>
      <c r="E45" s="115">
        <v>35</v>
      </c>
      <c r="F45" s="114">
        <v>92</v>
      </c>
      <c r="G45" s="114">
        <v>94</v>
      </c>
      <c r="H45" s="114">
        <v>48</v>
      </c>
      <c r="I45" s="140">
        <v>61</v>
      </c>
      <c r="J45" s="115">
        <v>-26</v>
      </c>
      <c r="K45" s="116">
        <v>-42.622950819672134</v>
      </c>
    </row>
    <row r="46" spans="1:11" ht="14.1" customHeight="1" x14ac:dyDescent="0.2">
      <c r="A46" s="306">
        <v>54</v>
      </c>
      <c r="B46" s="307" t="s">
        <v>268</v>
      </c>
      <c r="C46" s="308"/>
      <c r="D46" s="113">
        <v>2.0190562613430125</v>
      </c>
      <c r="E46" s="115">
        <v>267</v>
      </c>
      <c r="F46" s="114">
        <v>253</v>
      </c>
      <c r="G46" s="114">
        <v>259</v>
      </c>
      <c r="H46" s="114">
        <v>230</v>
      </c>
      <c r="I46" s="140">
        <v>288</v>
      </c>
      <c r="J46" s="115">
        <v>-21</v>
      </c>
      <c r="K46" s="116">
        <v>-7.291666666666667</v>
      </c>
    </row>
    <row r="47" spans="1:11" ht="14.1" customHeight="1" x14ac:dyDescent="0.2">
      <c r="A47" s="306">
        <v>61</v>
      </c>
      <c r="B47" s="307" t="s">
        <v>269</v>
      </c>
      <c r="C47" s="308"/>
      <c r="D47" s="113">
        <v>1.837568058076225</v>
      </c>
      <c r="E47" s="115">
        <v>243</v>
      </c>
      <c r="F47" s="114">
        <v>178</v>
      </c>
      <c r="G47" s="114">
        <v>239</v>
      </c>
      <c r="H47" s="114">
        <v>184</v>
      </c>
      <c r="I47" s="140">
        <v>260</v>
      </c>
      <c r="J47" s="115">
        <v>-17</v>
      </c>
      <c r="K47" s="116">
        <v>-6.5384615384615383</v>
      </c>
    </row>
    <row r="48" spans="1:11" ht="14.1" customHeight="1" x14ac:dyDescent="0.2">
      <c r="A48" s="306">
        <v>62</v>
      </c>
      <c r="B48" s="307" t="s">
        <v>270</v>
      </c>
      <c r="C48" s="308"/>
      <c r="D48" s="113">
        <v>8.1442831215970966</v>
      </c>
      <c r="E48" s="115">
        <v>1077</v>
      </c>
      <c r="F48" s="114">
        <v>920</v>
      </c>
      <c r="G48" s="114">
        <v>1096</v>
      </c>
      <c r="H48" s="114">
        <v>791</v>
      </c>
      <c r="I48" s="140">
        <v>921</v>
      </c>
      <c r="J48" s="115">
        <v>156</v>
      </c>
      <c r="K48" s="116">
        <v>16.938110749185668</v>
      </c>
    </row>
    <row r="49" spans="1:11" ht="14.1" customHeight="1" x14ac:dyDescent="0.2">
      <c r="A49" s="306">
        <v>63</v>
      </c>
      <c r="B49" s="307" t="s">
        <v>271</v>
      </c>
      <c r="C49" s="308"/>
      <c r="D49" s="113">
        <v>4.3330308529945549</v>
      </c>
      <c r="E49" s="115">
        <v>573</v>
      </c>
      <c r="F49" s="114">
        <v>549</v>
      </c>
      <c r="G49" s="114">
        <v>691</v>
      </c>
      <c r="H49" s="114">
        <v>400</v>
      </c>
      <c r="I49" s="140">
        <v>556</v>
      </c>
      <c r="J49" s="115">
        <v>17</v>
      </c>
      <c r="K49" s="116">
        <v>3.0575539568345325</v>
      </c>
    </row>
    <row r="50" spans="1:11" ht="14.1" customHeight="1" x14ac:dyDescent="0.2">
      <c r="A50" s="306" t="s">
        <v>272</v>
      </c>
      <c r="B50" s="307" t="s">
        <v>273</v>
      </c>
      <c r="C50" s="308"/>
      <c r="D50" s="113">
        <v>1.4140955837870539</v>
      </c>
      <c r="E50" s="115">
        <v>187</v>
      </c>
      <c r="F50" s="114">
        <v>123</v>
      </c>
      <c r="G50" s="114">
        <v>135</v>
      </c>
      <c r="H50" s="114">
        <v>70</v>
      </c>
      <c r="I50" s="140">
        <v>175</v>
      </c>
      <c r="J50" s="115">
        <v>12</v>
      </c>
      <c r="K50" s="116">
        <v>6.8571428571428568</v>
      </c>
    </row>
    <row r="51" spans="1:11" ht="14.1" customHeight="1" x14ac:dyDescent="0.2">
      <c r="A51" s="306" t="s">
        <v>274</v>
      </c>
      <c r="B51" s="307" t="s">
        <v>275</v>
      </c>
      <c r="C51" s="308"/>
      <c r="D51" s="113">
        <v>2.7147610405323652</v>
      </c>
      <c r="E51" s="115">
        <v>359</v>
      </c>
      <c r="F51" s="114">
        <v>398</v>
      </c>
      <c r="G51" s="114">
        <v>520</v>
      </c>
      <c r="H51" s="114">
        <v>302</v>
      </c>
      <c r="I51" s="140">
        <v>354</v>
      </c>
      <c r="J51" s="115">
        <v>5</v>
      </c>
      <c r="K51" s="116">
        <v>1.4124293785310735</v>
      </c>
    </row>
    <row r="52" spans="1:11" ht="14.1" customHeight="1" x14ac:dyDescent="0.2">
      <c r="A52" s="306">
        <v>71</v>
      </c>
      <c r="B52" s="307" t="s">
        <v>276</v>
      </c>
      <c r="C52" s="308"/>
      <c r="D52" s="113">
        <v>7.9098608590441621</v>
      </c>
      <c r="E52" s="115">
        <v>1046</v>
      </c>
      <c r="F52" s="114">
        <v>708</v>
      </c>
      <c r="G52" s="114">
        <v>1039</v>
      </c>
      <c r="H52" s="114">
        <v>717</v>
      </c>
      <c r="I52" s="140">
        <v>977</v>
      </c>
      <c r="J52" s="115">
        <v>69</v>
      </c>
      <c r="K52" s="116">
        <v>7.0624360286591603</v>
      </c>
    </row>
    <row r="53" spans="1:11" ht="14.1" customHeight="1" x14ac:dyDescent="0.2">
      <c r="A53" s="306" t="s">
        <v>277</v>
      </c>
      <c r="B53" s="307" t="s">
        <v>278</v>
      </c>
      <c r="C53" s="308"/>
      <c r="D53" s="113">
        <v>2.9340592861464003</v>
      </c>
      <c r="E53" s="115">
        <v>388</v>
      </c>
      <c r="F53" s="114">
        <v>252</v>
      </c>
      <c r="G53" s="114">
        <v>362</v>
      </c>
      <c r="H53" s="114">
        <v>277</v>
      </c>
      <c r="I53" s="140">
        <v>391</v>
      </c>
      <c r="J53" s="115">
        <v>-3</v>
      </c>
      <c r="K53" s="116">
        <v>-0.76726342710997442</v>
      </c>
    </row>
    <row r="54" spans="1:11" ht="14.1" customHeight="1" x14ac:dyDescent="0.2">
      <c r="A54" s="306" t="s">
        <v>279</v>
      </c>
      <c r="B54" s="307" t="s">
        <v>280</v>
      </c>
      <c r="C54" s="308"/>
      <c r="D54" s="113">
        <v>4.2649727767695103</v>
      </c>
      <c r="E54" s="115">
        <v>564</v>
      </c>
      <c r="F54" s="114">
        <v>397</v>
      </c>
      <c r="G54" s="114">
        <v>605</v>
      </c>
      <c r="H54" s="114">
        <v>382</v>
      </c>
      <c r="I54" s="140">
        <v>491</v>
      </c>
      <c r="J54" s="115">
        <v>73</v>
      </c>
      <c r="K54" s="116">
        <v>14.867617107942973</v>
      </c>
    </row>
    <row r="55" spans="1:11" ht="14.1" customHeight="1" x14ac:dyDescent="0.2">
      <c r="A55" s="306">
        <v>72</v>
      </c>
      <c r="B55" s="307" t="s">
        <v>281</v>
      </c>
      <c r="C55" s="308"/>
      <c r="D55" s="113">
        <v>2.1627344222625529</v>
      </c>
      <c r="E55" s="115">
        <v>286</v>
      </c>
      <c r="F55" s="114">
        <v>214</v>
      </c>
      <c r="G55" s="114">
        <v>259</v>
      </c>
      <c r="H55" s="114">
        <v>203</v>
      </c>
      <c r="I55" s="140">
        <v>357</v>
      </c>
      <c r="J55" s="115">
        <v>-71</v>
      </c>
      <c r="K55" s="116">
        <v>-19.88795518207283</v>
      </c>
    </row>
    <row r="56" spans="1:11" ht="14.1" customHeight="1" x14ac:dyDescent="0.2">
      <c r="A56" s="306" t="s">
        <v>282</v>
      </c>
      <c r="B56" s="307" t="s">
        <v>283</v>
      </c>
      <c r="C56" s="308"/>
      <c r="D56" s="113">
        <v>1.0359951603145796</v>
      </c>
      <c r="E56" s="115">
        <v>137</v>
      </c>
      <c r="F56" s="114">
        <v>95</v>
      </c>
      <c r="G56" s="114">
        <v>110</v>
      </c>
      <c r="H56" s="114">
        <v>86</v>
      </c>
      <c r="I56" s="140">
        <v>229</v>
      </c>
      <c r="J56" s="115">
        <v>-92</v>
      </c>
      <c r="K56" s="116">
        <v>-40.174672489082973</v>
      </c>
    </row>
    <row r="57" spans="1:11" ht="14.1" customHeight="1" x14ac:dyDescent="0.2">
      <c r="A57" s="306" t="s">
        <v>284</v>
      </c>
      <c r="B57" s="307" t="s">
        <v>285</v>
      </c>
      <c r="C57" s="308"/>
      <c r="D57" s="113">
        <v>0.72595281306715065</v>
      </c>
      <c r="E57" s="115">
        <v>96</v>
      </c>
      <c r="F57" s="114">
        <v>80</v>
      </c>
      <c r="G57" s="114">
        <v>85</v>
      </c>
      <c r="H57" s="114">
        <v>75</v>
      </c>
      <c r="I57" s="140">
        <v>98</v>
      </c>
      <c r="J57" s="115">
        <v>-2</v>
      </c>
      <c r="K57" s="116">
        <v>-2.0408163265306123</v>
      </c>
    </row>
    <row r="58" spans="1:11" ht="14.1" customHeight="1" x14ac:dyDescent="0.2">
      <c r="A58" s="306">
        <v>73</v>
      </c>
      <c r="B58" s="307" t="s">
        <v>286</v>
      </c>
      <c r="C58" s="308"/>
      <c r="D58" s="113">
        <v>1.0359951603145796</v>
      </c>
      <c r="E58" s="115">
        <v>137</v>
      </c>
      <c r="F58" s="114">
        <v>115</v>
      </c>
      <c r="G58" s="114">
        <v>234</v>
      </c>
      <c r="H58" s="114">
        <v>108</v>
      </c>
      <c r="I58" s="140">
        <v>165</v>
      </c>
      <c r="J58" s="115">
        <v>-28</v>
      </c>
      <c r="K58" s="116">
        <v>-16.969696969696969</v>
      </c>
    </row>
    <row r="59" spans="1:11" ht="14.1" customHeight="1" x14ac:dyDescent="0.2">
      <c r="A59" s="306" t="s">
        <v>287</v>
      </c>
      <c r="B59" s="307" t="s">
        <v>288</v>
      </c>
      <c r="C59" s="308"/>
      <c r="D59" s="113">
        <v>0.81669691470054451</v>
      </c>
      <c r="E59" s="115">
        <v>108</v>
      </c>
      <c r="F59" s="114">
        <v>89</v>
      </c>
      <c r="G59" s="114">
        <v>185</v>
      </c>
      <c r="H59" s="114">
        <v>83</v>
      </c>
      <c r="I59" s="140">
        <v>135</v>
      </c>
      <c r="J59" s="115">
        <v>-27</v>
      </c>
      <c r="K59" s="116">
        <v>-20</v>
      </c>
    </row>
    <row r="60" spans="1:11" ht="14.1" customHeight="1" x14ac:dyDescent="0.2">
      <c r="A60" s="306">
        <v>81</v>
      </c>
      <c r="B60" s="307" t="s">
        <v>289</v>
      </c>
      <c r="C60" s="308"/>
      <c r="D60" s="113">
        <v>5.4068360556563819</v>
      </c>
      <c r="E60" s="115">
        <v>715</v>
      </c>
      <c r="F60" s="114">
        <v>703</v>
      </c>
      <c r="G60" s="114">
        <v>718</v>
      </c>
      <c r="H60" s="114">
        <v>585</v>
      </c>
      <c r="I60" s="140">
        <v>755</v>
      </c>
      <c r="J60" s="115">
        <v>-40</v>
      </c>
      <c r="K60" s="116">
        <v>-5.298013245033113</v>
      </c>
    </row>
    <row r="61" spans="1:11" ht="14.1" customHeight="1" x14ac:dyDescent="0.2">
      <c r="A61" s="306" t="s">
        <v>290</v>
      </c>
      <c r="B61" s="307" t="s">
        <v>291</v>
      </c>
      <c r="C61" s="308"/>
      <c r="D61" s="113">
        <v>2.2156684815486996</v>
      </c>
      <c r="E61" s="115">
        <v>293</v>
      </c>
      <c r="F61" s="114">
        <v>213</v>
      </c>
      <c r="G61" s="114">
        <v>340</v>
      </c>
      <c r="H61" s="114">
        <v>199</v>
      </c>
      <c r="I61" s="140">
        <v>303</v>
      </c>
      <c r="J61" s="115">
        <v>-10</v>
      </c>
      <c r="K61" s="116">
        <v>-3.3003300330033003</v>
      </c>
    </row>
    <row r="62" spans="1:11" ht="14.1" customHeight="1" x14ac:dyDescent="0.2">
      <c r="A62" s="306" t="s">
        <v>292</v>
      </c>
      <c r="B62" s="307" t="s">
        <v>293</v>
      </c>
      <c r="C62" s="308"/>
      <c r="D62" s="113">
        <v>1.5199637023593466</v>
      </c>
      <c r="E62" s="115">
        <v>201</v>
      </c>
      <c r="F62" s="114">
        <v>336</v>
      </c>
      <c r="G62" s="114">
        <v>203</v>
      </c>
      <c r="H62" s="114">
        <v>229</v>
      </c>
      <c r="I62" s="140">
        <v>244</v>
      </c>
      <c r="J62" s="115">
        <v>-43</v>
      </c>
      <c r="K62" s="116">
        <v>-17.622950819672131</v>
      </c>
    </row>
    <row r="63" spans="1:11" ht="14.1" customHeight="1" x14ac:dyDescent="0.2">
      <c r="A63" s="306"/>
      <c r="B63" s="307" t="s">
        <v>294</v>
      </c>
      <c r="C63" s="308"/>
      <c r="D63" s="113">
        <v>1.3384754990925589</v>
      </c>
      <c r="E63" s="115">
        <v>177</v>
      </c>
      <c r="F63" s="114">
        <v>281</v>
      </c>
      <c r="G63" s="114">
        <v>180</v>
      </c>
      <c r="H63" s="114">
        <v>203</v>
      </c>
      <c r="I63" s="140">
        <v>224</v>
      </c>
      <c r="J63" s="115">
        <v>-47</v>
      </c>
      <c r="K63" s="116">
        <v>-20.982142857142858</v>
      </c>
    </row>
    <row r="64" spans="1:11" ht="14.1" customHeight="1" x14ac:dyDescent="0.2">
      <c r="A64" s="306" t="s">
        <v>295</v>
      </c>
      <c r="B64" s="307" t="s">
        <v>296</v>
      </c>
      <c r="C64" s="308"/>
      <c r="D64" s="113">
        <v>0.48396854204476708</v>
      </c>
      <c r="E64" s="115">
        <v>64</v>
      </c>
      <c r="F64" s="114">
        <v>59</v>
      </c>
      <c r="G64" s="114">
        <v>67</v>
      </c>
      <c r="H64" s="114">
        <v>47</v>
      </c>
      <c r="I64" s="140">
        <v>64</v>
      </c>
      <c r="J64" s="115">
        <v>0</v>
      </c>
      <c r="K64" s="116">
        <v>0</v>
      </c>
    </row>
    <row r="65" spans="1:11" ht="14.1" customHeight="1" x14ac:dyDescent="0.2">
      <c r="A65" s="306" t="s">
        <v>297</v>
      </c>
      <c r="B65" s="307" t="s">
        <v>298</v>
      </c>
      <c r="C65" s="308"/>
      <c r="D65" s="113">
        <v>0.52177858439201452</v>
      </c>
      <c r="E65" s="115">
        <v>69</v>
      </c>
      <c r="F65" s="114">
        <v>52</v>
      </c>
      <c r="G65" s="114">
        <v>53</v>
      </c>
      <c r="H65" s="114">
        <v>41</v>
      </c>
      <c r="I65" s="140">
        <v>74</v>
      </c>
      <c r="J65" s="115">
        <v>-5</v>
      </c>
      <c r="K65" s="116">
        <v>-6.756756756756757</v>
      </c>
    </row>
    <row r="66" spans="1:11" ht="14.1" customHeight="1" x14ac:dyDescent="0.2">
      <c r="A66" s="306">
        <v>82</v>
      </c>
      <c r="B66" s="307" t="s">
        <v>299</v>
      </c>
      <c r="C66" s="308"/>
      <c r="D66" s="113">
        <v>3.0172413793103448</v>
      </c>
      <c r="E66" s="115">
        <v>399</v>
      </c>
      <c r="F66" s="114">
        <v>288</v>
      </c>
      <c r="G66" s="114">
        <v>436</v>
      </c>
      <c r="H66" s="114">
        <v>335</v>
      </c>
      <c r="I66" s="140">
        <v>333</v>
      </c>
      <c r="J66" s="115">
        <v>66</v>
      </c>
      <c r="K66" s="116">
        <v>19.81981981981982</v>
      </c>
    </row>
    <row r="67" spans="1:11" ht="14.1" customHeight="1" x14ac:dyDescent="0.2">
      <c r="A67" s="306" t="s">
        <v>300</v>
      </c>
      <c r="B67" s="307" t="s">
        <v>301</v>
      </c>
      <c r="C67" s="308"/>
      <c r="D67" s="113">
        <v>2.1173623714458558</v>
      </c>
      <c r="E67" s="115">
        <v>280</v>
      </c>
      <c r="F67" s="114">
        <v>197</v>
      </c>
      <c r="G67" s="114">
        <v>303</v>
      </c>
      <c r="H67" s="114">
        <v>230</v>
      </c>
      <c r="I67" s="140">
        <v>230</v>
      </c>
      <c r="J67" s="115">
        <v>50</v>
      </c>
      <c r="K67" s="116">
        <v>21.739130434782609</v>
      </c>
    </row>
    <row r="68" spans="1:11" ht="14.1" customHeight="1" x14ac:dyDescent="0.2">
      <c r="A68" s="306" t="s">
        <v>302</v>
      </c>
      <c r="B68" s="307" t="s">
        <v>303</v>
      </c>
      <c r="C68" s="308"/>
      <c r="D68" s="113">
        <v>0.62764670296430736</v>
      </c>
      <c r="E68" s="115">
        <v>83</v>
      </c>
      <c r="F68" s="114">
        <v>46</v>
      </c>
      <c r="G68" s="114">
        <v>91</v>
      </c>
      <c r="H68" s="114">
        <v>75</v>
      </c>
      <c r="I68" s="140">
        <v>60</v>
      </c>
      <c r="J68" s="115">
        <v>23</v>
      </c>
      <c r="K68" s="116">
        <v>38.333333333333336</v>
      </c>
    </row>
    <row r="69" spans="1:11" ht="14.1" customHeight="1" x14ac:dyDescent="0.2">
      <c r="A69" s="306">
        <v>83</v>
      </c>
      <c r="B69" s="307" t="s">
        <v>304</v>
      </c>
      <c r="C69" s="308"/>
      <c r="D69" s="113">
        <v>3.4709618874773138</v>
      </c>
      <c r="E69" s="115">
        <v>459</v>
      </c>
      <c r="F69" s="114">
        <v>344</v>
      </c>
      <c r="G69" s="114">
        <v>1164</v>
      </c>
      <c r="H69" s="114">
        <v>334</v>
      </c>
      <c r="I69" s="140">
        <v>491</v>
      </c>
      <c r="J69" s="115">
        <v>-32</v>
      </c>
      <c r="K69" s="116">
        <v>-6.5173116089613039</v>
      </c>
    </row>
    <row r="70" spans="1:11" ht="14.1" customHeight="1" x14ac:dyDescent="0.2">
      <c r="A70" s="306" t="s">
        <v>305</v>
      </c>
      <c r="B70" s="307" t="s">
        <v>306</v>
      </c>
      <c r="C70" s="308"/>
      <c r="D70" s="113">
        <v>2.5786448880822745</v>
      </c>
      <c r="E70" s="115">
        <v>341</v>
      </c>
      <c r="F70" s="114">
        <v>257</v>
      </c>
      <c r="G70" s="114">
        <v>974</v>
      </c>
      <c r="H70" s="114">
        <v>243</v>
      </c>
      <c r="I70" s="140">
        <v>367</v>
      </c>
      <c r="J70" s="115">
        <v>-26</v>
      </c>
      <c r="K70" s="116">
        <v>-7.084468664850136</v>
      </c>
    </row>
    <row r="71" spans="1:11" ht="14.1" customHeight="1" x14ac:dyDescent="0.2">
      <c r="A71" s="306"/>
      <c r="B71" s="307" t="s">
        <v>307</v>
      </c>
      <c r="C71" s="308"/>
      <c r="D71" s="113">
        <v>1.6031457955232911</v>
      </c>
      <c r="E71" s="115">
        <v>212</v>
      </c>
      <c r="F71" s="114">
        <v>146</v>
      </c>
      <c r="G71" s="114">
        <v>639</v>
      </c>
      <c r="H71" s="114">
        <v>142</v>
      </c>
      <c r="I71" s="140">
        <v>221</v>
      </c>
      <c r="J71" s="115">
        <v>-9</v>
      </c>
      <c r="K71" s="116">
        <v>-4.0723981900452486</v>
      </c>
    </row>
    <row r="72" spans="1:11" ht="14.1" customHeight="1" x14ac:dyDescent="0.2">
      <c r="A72" s="306">
        <v>84</v>
      </c>
      <c r="B72" s="307" t="s">
        <v>308</v>
      </c>
      <c r="C72" s="308"/>
      <c r="D72" s="113">
        <v>0.6957047791893527</v>
      </c>
      <c r="E72" s="115">
        <v>92</v>
      </c>
      <c r="F72" s="114">
        <v>78</v>
      </c>
      <c r="G72" s="114">
        <v>334</v>
      </c>
      <c r="H72" s="114">
        <v>55</v>
      </c>
      <c r="I72" s="140">
        <v>85</v>
      </c>
      <c r="J72" s="115">
        <v>7</v>
      </c>
      <c r="K72" s="116">
        <v>8.235294117647058</v>
      </c>
    </row>
    <row r="73" spans="1:11" ht="14.1" customHeight="1" x14ac:dyDescent="0.2">
      <c r="A73" s="306" t="s">
        <v>309</v>
      </c>
      <c r="B73" s="307" t="s">
        <v>310</v>
      </c>
      <c r="C73" s="308"/>
      <c r="D73" s="113">
        <v>0.20417422867513613</v>
      </c>
      <c r="E73" s="115">
        <v>27</v>
      </c>
      <c r="F73" s="114">
        <v>16</v>
      </c>
      <c r="G73" s="114">
        <v>153</v>
      </c>
      <c r="H73" s="114">
        <v>8</v>
      </c>
      <c r="I73" s="140">
        <v>21</v>
      </c>
      <c r="J73" s="115">
        <v>6</v>
      </c>
      <c r="K73" s="116">
        <v>28.571428571428573</v>
      </c>
    </row>
    <row r="74" spans="1:11" ht="14.1" customHeight="1" x14ac:dyDescent="0.2">
      <c r="A74" s="306" t="s">
        <v>311</v>
      </c>
      <c r="B74" s="307" t="s">
        <v>312</v>
      </c>
      <c r="C74" s="308"/>
      <c r="D74" s="113">
        <v>9.0744101633393831E-2</v>
      </c>
      <c r="E74" s="115">
        <v>12</v>
      </c>
      <c r="F74" s="114">
        <v>14</v>
      </c>
      <c r="G74" s="114">
        <v>64</v>
      </c>
      <c r="H74" s="114">
        <v>6</v>
      </c>
      <c r="I74" s="140">
        <v>12</v>
      </c>
      <c r="J74" s="115">
        <v>0</v>
      </c>
      <c r="K74" s="116">
        <v>0</v>
      </c>
    </row>
    <row r="75" spans="1:11" ht="14.1" customHeight="1" x14ac:dyDescent="0.2">
      <c r="A75" s="306" t="s">
        <v>313</v>
      </c>
      <c r="B75" s="307" t="s">
        <v>314</v>
      </c>
      <c r="C75" s="308"/>
      <c r="D75" s="113">
        <v>0.15124016938898971</v>
      </c>
      <c r="E75" s="115">
        <v>20</v>
      </c>
      <c r="F75" s="114">
        <v>20</v>
      </c>
      <c r="G75" s="114">
        <v>20</v>
      </c>
      <c r="H75" s="114">
        <v>11</v>
      </c>
      <c r="I75" s="140">
        <v>19</v>
      </c>
      <c r="J75" s="115">
        <v>1</v>
      </c>
      <c r="K75" s="116">
        <v>5.2631578947368425</v>
      </c>
    </row>
    <row r="76" spans="1:11" ht="14.1" customHeight="1" x14ac:dyDescent="0.2">
      <c r="A76" s="306">
        <v>91</v>
      </c>
      <c r="B76" s="307" t="s">
        <v>315</v>
      </c>
      <c r="C76" s="308"/>
      <c r="D76" s="113">
        <v>9.8306110102843319E-2</v>
      </c>
      <c r="E76" s="115">
        <v>13</v>
      </c>
      <c r="F76" s="114">
        <v>17</v>
      </c>
      <c r="G76" s="114">
        <v>30</v>
      </c>
      <c r="H76" s="114">
        <v>14</v>
      </c>
      <c r="I76" s="140">
        <v>18</v>
      </c>
      <c r="J76" s="115">
        <v>-5</v>
      </c>
      <c r="K76" s="116">
        <v>-27.777777777777779</v>
      </c>
    </row>
    <row r="77" spans="1:11" ht="14.1" customHeight="1" x14ac:dyDescent="0.2">
      <c r="A77" s="306">
        <v>92</v>
      </c>
      <c r="B77" s="307" t="s">
        <v>316</v>
      </c>
      <c r="C77" s="308"/>
      <c r="D77" s="113">
        <v>0.52934059286146395</v>
      </c>
      <c r="E77" s="115">
        <v>70</v>
      </c>
      <c r="F77" s="114">
        <v>37</v>
      </c>
      <c r="G77" s="114">
        <v>55</v>
      </c>
      <c r="H77" s="114">
        <v>31</v>
      </c>
      <c r="I77" s="140">
        <v>68</v>
      </c>
      <c r="J77" s="115">
        <v>2</v>
      </c>
      <c r="K77" s="116">
        <v>2.9411764705882355</v>
      </c>
    </row>
    <row r="78" spans="1:11" ht="14.1" customHeight="1" x14ac:dyDescent="0.2">
      <c r="A78" s="306">
        <v>93</v>
      </c>
      <c r="B78" s="307" t="s">
        <v>317</v>
      </c>
      <c r="C78" s="308"/>
      <c r="D78" s="113">
        <v>0.10586811857229281</v>
      </c>
      <c r="E78" s="115">
        <v>14</v>
      </c>
      <c r="F78" s="114" t="s">
        <v>514</v>
      </c>
      <c r="G78" s="114">
        <v>15</v>
      </c>
      <c r="H78" s="114">
        <v>6</v>
      </c>
      <c r="I78" s="140">
        <v>17</v>
      </c>
      <c r="J78" s="115">
        <v>-3</v>
      </c>
      <c r="K78" s="116">
        <v>-17.647058823529413</v>
      </c>
    </row>
    <row r="79" spans="1:11" ht="14.1" customHeight="1" x14ac:dyDescent="0.2">
      <c r="A79" s="306">
        <v>94</v>
      </c>
      <c r="B79" s="307" t="s">
        <v>318</v>
      </c>
      <c r="C79" s="308"/>
      <c r="D79" s="113">
        <v>0.39322444041137328</v>
      </c>
      <c r="E79" s="115">
        <v>52</v>
      </c>
      <c r="F79" s="114">
        <v>33</v>
      </c>
      <c r="G79" s="114">
        <v>75</v>
      </c>
      <c r="H79" s="114">
        <v>18</v>
      </c>
      <c r="I79" s="140">
        <v>52</v>
      </c>
      <c r="J79" s="115">
        <v>0</v>
      </c>
      <c r="K79" s="116">
        <v>0</v>
      </c>
    </row>
    <row r="80" spans="1:11" ht="14.1" customHeight="1" x14ac:dyDescent="0.2">
      <c r="A80" s="306" t="s">
        <v>319</v>
      </c>
      <c r="B80" s="307" t="s">
        <v>320</v>
      </c>
      <c r="C80" s="308"/>
      <c r="D80" s="113">
        <v>0</v>
      </c>
      <c r="E80" s="115">
        <v>0</v>
      </c>
      <c r="F80" s="114" t="s">
        <v>514</v>
      </c>
      <c r="G80" s="114">
        <v>0</v>
      </c>
      <c r="H80" s="114">
        <v>0</v>
      </c>
      <c r="I80" s="140">
        <v>0</v>
      </c>
      <c r="J80" s="115">
        <v>0</v>
      </c>
      <c r="K80" s="116">
        <v>0</v>
      </c>
    </row>
    <row r="81" spans="1:11" ht="14.1" customHeight="1" x14ac:dyDescent="0.2">
      <c r="A81" s="310" t="s">
        <v>321</v>
      </c>
      <c r="B81" s="311" t="s">
        <v>334</v>
      </c>
      <c r="C81" s="312"/>
      <c r="D81" s="125">
        <v>0.12855414398064124</v>
      </c>
      <c r="E81" s="143">
        <v>17</v>
      </c>
      <c r="F81" s="144">
        <v>23</v>
      </c>
      <c r="G81" s="144">
        <v>60</v>
      </c>
      <c r="H81" s="144">
        <v>19</v>
      </c>
      <c r="I81" s="145">
        <v>14</v>
      </c>
      <c r="J81" s="143">
        <v>3</v>
      </c>
      <c r="K81" s="146">
        <v>21.428571428571427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132892</v>
      </c>
      <c r="C10" s="114">
        <v>71009</v>
      </c>
      <c r="D10" s="114">
        <v>61883</v>
      </c>
      <c r="E10" s="114">
        <v>100035</v>
      </c>
      <c r="F10" s="114">
        <v>30514</v>
      </c>
      <c r="G10" s="114">
        <v>20290</v>
      </c>
      <c r="H10" s="114">
        <v>33882</v>
      </c>
      <c r="I10" s="115">
        <v>34524</v>
      </c>
      <c r="J10" s="114">
        <v>23663</v>
      </c>
      <c r="K10" s="114">
        <v>10861</v>
      </c>
      <c r="L10" s="423">
        <v>9340</v>
      </c>
      <c r="M10" s="424">
        <v>9733</v>
      </c>
    </row>
    <row r="11" spans="1:13" ht="11.1" customHeight="1" x14ac:dyDescent="0.2">
      <c r="A11" s="422" t="s">
        <v>388</v>
      </c>
      <c r="B11" s="115">
        <v>135737</v>
      </c>
      <c r="C11" s="114">
        <v>72999</v>
      </c>
      <c r="D11" s="114">
        <v>62738</v>
      </c>
      <c r="E11" s="114">
        <v>102605</v>
      </c>
      <c r="F11" s="114">
        <v>30806</v>
      </c>
      <c r="G11" s="114">
        <v>20272</v>
      </c>
      <c r="H11" s="114">
        <v>35129</v>
      </c>
      <c r="I11" s="115">
        <v>35663</v>
      </c>
      <c r="J11" s="114">
        <v>24086</v>
      </c>
      <c r="K11" s="114">
        <v>11577</v>
      </c>
      <c r="L11" s="423">
        <v>10819</v>
      </c>
      <c r="M11" s="424">
        <v>8291</v>
      </c>
    </row>
    <row r="12" spans="1:13" ht="11.1" customHeight="1" x14ac:dyDescent="0.2">
      <c r="A12" s="422" t="s">
        <v>389</v>
      </c>
      <c r="B12" s="115">
        <v>138690</v>
      </c>
      <c r="C12" s="114">
        <v>74754</v>
      </c>
      <c r="D12" s="114">
        <v>63936</v>
      </c>
      <c r="E12" s="114">
        <v>105213</v>
      </c>
      <c r="F12" s="114">
        <v>31142</v>
      </c>
      <c r="G12" s="114">
        <v>21958</v>
      </c>
      <c r="H12" s="114">
        <v>35888</v>
      </c>
      <c r="I12" s="115">
        <v>35740</v>
      </c>
      <c r="J12" s="114">
        <v>23769</v>
      </c>
      <c r="K12" s="114">
        <v>11971</v>
      </c>
      <c r="L12" s="423">
        <v>14426</v>
      </c>
      <c r="M12" s="424">
        <v>11819</v>
      </c>
    </row>
    <row r="13" spans="1:13" s="110" customFormat="1" ht="11.1" customHeight="1" x14ac:dyDescent="0.2">
      <c r="A13" s="422" t="s">
        <v>390</v>
      </c>
      <c r="B13" s="115">
        <v>137165</v>
      </c>
      <c r="C13" s="114">
        <v>73287</v>
      </c>
      <c r="D13" s="114">
        <v>63878</v>
      </c>
      <c r="E13" s="114">
        <v>103354</v>
      </c>
      <c r="F13" s="114">
        <v>31473</v>
      </c>
      <c r="G13" s="114">
        <v>21172</v>
      </c>
      <c r="H13" s="114">
        <v>36132</v>
      </c>
      <c r="I13" s="115">
        <v>35923</v>
      </c>
      <c r="J13" s="114">
        <v>23989</v>
      </c>
      <c r="K13" s="114">
        <v>11934</v>
      </c>
      <c r="L13" s="423">
        <v>7378</v>
      </c>
      <c r="M13" s="424">
        <v>9192</v>
      </c>
    </row>
    <row r="14" spans="1:13" ht="15" customHeight="1" x14ac:dyDescent="0.2">
      <c r="A14" s="422" t="s">
        <v>391</v>
      </c>
      <c r="B14" s="115">
        <v>137650</v>
      </c>
      <c r="C14" s="114">
        <v>73949</v>
      </c>
      <c r="D14" s="114">
        <v>63701</v>
      </c>
      <c r="E14" s="114">
        <v>100589</v>
      </c>
      <c r="F14" s="114">
        <v>34923</v>
      </c>
      <c r="G14" s="114">
        <v>20771</v>
      </c>
      <c r="H14" s="114">
        <v>36731</v>
      </c>
      <c r="I14" s="115">
        <v>35476</v>
      </c>
      <c r="J14" s="114">
        <v>23601</v>
      </c>
      <c r="K14" s="114">
        <v>11875</v>
      </c>
      <c r="L14" s="423">
        <v>11131</v>
      </c>
      <c r="M14" s="424">
        <v>10864</v>
      </c>
    </row>
    <row r="15" spans="1:13" ht="11.1" customHeight="1" x14ac:dyDescent="0.2">
      <c r="A15" s="422" t="s">
        <v>388</v>
      </c>
      <c r="B15" s="115">
        <v>139848</v>
      </c>
      <c r="C15" s="114">
        <v>75209</v>
      </c>
      <c r="D15" s="114">
        <v>64639</v>
      </c>
      <c r="E15" s="114">
        <v>101684</v>
      </c>
      <c r="F15" s="114">
        <v>36084</v>
      </c>
      <c r="G15" s="114">
        <v>20669</v>
      </c>
      <c r="H15" s="114">
        <v>37864</v>
      </c>
      <c r="I15" s="115">
        <v>36367</v>
      </c>
      <c r="J15" s="114">
        <v>23841</v>
      </c>
      <c r="K15" s="114">
        <v>12526</v>
      </c>
      <c r="L15" s="423">
        <v>10387</v>
      </c>
      <c r="M15" s="424">
        <v>8467</v>
      </c>
    </row>
    <row r="16" spans="1:13" ht="11.1" customHeight="1" x14ac:dyDescent="0.2">
      <c r="A16" s="422" t="s">
        <v>389</v>
      </c>
      <c r="B16" s="115">
        <v>142425</v>
      </c>
      <c r="C16" s="114">
        <v>76748</v>
      </c>
      <c r="D16" s="114">
        <v>65677</v>
      </c>
      <c r="E16" s="114">
        <v>104618</v>
      </c>
      <c r="F16" s="114">
        <v>36517</v>
      </c>
      <c r="G16" s="114">
        <v>22284</v>
      </c>
      <c r="H16" s="114">
        <v>38566</v>
      </c>
      <c r="I16" s="115">
        <v>36398</v>
      </c>
      <c r="J16" s="114">
        <v>23423</v>
      </c>
      <c r="K16" s="114">
        <v>12975</v>
      </c>
      <c r="L16" s="423">
        <v>14446</v>
      </c>
      <c r="M16" s="424">
        <v>12329</v>
      </c>
    </row>
    <row r="17" spans="1:13" s="110" customFormat="1" ht="11.1" customHeight="1" x14ac:dyDescent="0.2">
      <c r="A17" s="422" t="s">
        <v>390</v>
      </c>
      <c r="B17" s="115">
        <v>140807</v>
      </c>
      <c r="C17" s="114">
        <v>75293</v>
      </c>
      <c r="D17" s="114">
        <v>65514</v>
      </c>
      <c r="E17" s="114">
        <v>104241</v>
      </c>
      <c r="F17" s="114">
        <v>36474</v>
      </c>
      <c r="G17" s="114">
        <v>21498</v>
      </c>
      <c r="H17" s="114">
        <v>38745</v>
      </c>
      <c r="I17" s="115">
        <v>36565</v>
      </c>
      <c r="J17" s="114">
        <v>23681</v>
      </c>
      <c r="K17" s="114">
        <v>12884</v>
      </c>
      <c r="L17" s="423">
        <v>7614</v>
      </c>
      <c r="M17" s="424">
        <v>9568</v>
      </c>
    </row>
    <row r="18" spans="1:13" ht="15" customHeight="1" x14ac:dyDescent="0.2">
      <c r="A18" s="422" t="s">
        <v>392</v>
      </c>
      <c r="B18" s="115">
        <v>141704</v>
      </c>
      <c r="C18" s="114">
        <v>75943</v>
      </c>
      <c r="D18" s="114">
        <v>65761</v>
      </c>
      <c r="E18" s="114">
        <v>104187</v>
      </c>
      <c r="F18" s="114">
        <v>37386</v>
      </c>
      <c r="G18" s="114">
        <v>21093</v>
      </c>
      <c r="H18" s="114">
        <v>39446</v>
      </c>
      <c r="I18" s="115">
        <v>36208</v>
      </c>
      <c r="J18" s="114">
        <v>23421</v>
      </c>
      <c r="K18" s="114">
        <v>12787</v>
      </c>
      <c r="L18" s="423">
        <v>12089</v>
      </c>
      <c r="M18" s="424">
        <v>11347</v>
      </c>
    </row>
    <row r="19" spans="1:13" ht="11.1" customHeight="1" x14ac:dyDescent="0.2">
      <c r="A19" s="422" t="s">
        <v>388</v>
      </c>
      <c r="B19" s="115">
        <v>143300</v>
      </c>
      <c r="C19" s="114">
        <v>77022</v>
      </c>
      <c r="D19" s="114">
        <v>66278</v>
      </c>
      <c r="E19" s="114">
        <v>105114</v>
      </c>
      <c r="F19" s="114">
        <v>38051</v>
      </c>
      <c r="G19" s="114">
        <v>20866</v>
      </c>
      <c r="H19" s="114">
        <v>40453</v>
      </c>
      <c r="I19" s="115">
        <v>37548</v>
      </c>
      <c r="J19" s="114">
        <v>24002</v>
      </c>
      <c r="K19" s="114">
        <v>13546</v>
      </c>
      <c r="L19" s="423">
        <v>9074</v>
      </c>
      <c r="M19" s="424">
        <v>7640</v>
      </c>
    </row>
    <row r="20" spans="1:13" ht="11.1" customHeight="1" x14ac:dyDescent="0.2">
      <c r="A20" s="422" t="s">
        <v>389</v>
      </c>
      <c r="B20" s="115">
        <v>145330</v>
      </c>
      <c r="C20" s="114">
        <v>78373</v>
      </c>
      <c r="D20" s="114">
        <v>66957</v>
      </c>
      <c r="E20" s="114">
        <v>107096</v>
      </c>
      <c r="F20" s="114">
        <v>38076</v>
      </c>
      <c r="G20" s="114">
        <v>22278</v>
      </c>
      <c r="H20" s="114">
        <v>41085</v>
      </c>
      <c r="I20" s="115">
        <v>37506</v>
      </c>
      <c r="J20" s="114">
        <v>23699</v>
      </c>
      <c r="K20" s="114">
        <v>13807</v>
      </c>
      <c r="L20" s="423">
        <v>13877</v>
      </c>
      <c r="M20" s="424">
        <v>12242</v>
      </c>
    </row>
    <row r="21" spans="1:13" s="110" customFormat="1" ht="11.1" customHeight="1" x14ac:dyDescent="0.2">
      <c r="A21" s="422" t="s">
        <v>390</v>
      </c>
      <c r="B21" s="115">
        <v>143647</v>
      </c>
      <c r="C21" s="114">
        <v>76788</v>
      </c>
      <c r="D21" s="114">
        <v>66859</v>
      </c>
      <c r="E21" s="114">
        <v>105793</v>
      </c>
      <c r="F21" s="114">
        <v>37787</v>
      </c>
      <c r="G21" s="114">
        <v>21478</v>
      </c>
      <c r="H21" s="114">
        <v>41199</v>
      </c>
      <c r="I21" s="115">
        <v>37496</v>
      </c>
      <c r="J21" s="114">
        <v>23843</v>
      </c>
      <c r="K21" s="114">
        <v>13653</v>
      </c>
      <c r="L21" s="423">
        <v>7232</v>
      </c>
      <c r="M21" s="424">
        <v>9424</v>
      </c>
    </row>
    <row r="22" spans="1:13" ht="15" customHeight="1" x14ac:dyDescent="0.2">
      <c r="A22" s="422" t="s">
        <v>393</v>
      </c>
      <c r="B22" s="115">
        <v>143322</v>
      </c>
      <c r="C22" s="114">
        <v>76650</v>
      </c>
      <c r="D22" s="114">
        <v>66672</v>
      </c>
      <c r="E22" s="114">
        <v>105499</v>
      </c>
      <c r="F22" s="114">
        <v>37600</v>
      </c>
      <c r="G22" s="114">
        <v>20807</v>
      </c>
      <c r="H22" s="114">
        <v>41556</v>
      </c>
      <c r="I22" s="115">
        <v>36827</v>
      </c>
      <c r="J22" s="114">
        <v>23449</v>
      </c>
      <c r="K22" s="114">
        <v>13378</v>
      </c>
      <c r="L22" s="423">
        <v>10014</v>
      </c>
      <c r="M22" s="424">
        <v>10454</v>
      </c>
    </row>
    <row r="23" spans="1:13" ht="11.1" customHeight="1" x14ac:dyDescent="0.2">
      <c r="A23" s="422" t="s">
        <v>388</v>
      </c>
      <c r="B23" s="115">
        <v>144943</v>
      </c>
      <c r="C23" s="114">
        <v>77981</v>
      </c>
      <c r="D23" s="114">
        <v>66962</v>
      </c>
      <c r="E23" s="114">
        <v>106604</v>
      </c>
      <c r="F23" s="114">
        <v>38086</v>
      </c>
      <c r="G23" s="114">
        <v>20524</v>
      </c>
      <c r="H23" s="114">
        <v>42589</v>
      </c>
      <c r="I23" s="115">
        <v>37826</v>
      </c>
      <c r="J23" s="114">
        <v>23929</v>
      </c>
      <c r="K23" s="114">
        <v>13897</v>
      </c>
      <c r="L23" s="423">
        <v>9177</v>
      </c>
      <c r="M23" s="424">
        <v>7519</v>
      </c>
    </row>
    <row r="24" spans="1:13" ht="11.1" customHeight="1" x14ac:dyDescent="0.2">
      <c r="A24" s="422" t="s">
        <v>389</v>
      </c>
      <c r="B24" s="115">
        <v>147231</v>
      </c>
      <c r="C24" s="114">
        <v>79432</v>
      </c>
      <c r="D24" s="114">
        <v>67799</v>
      </c>
      <c r="E24" s="114">
        <v>106545</v>
      </c>
      <c r="F24" s="114">
        <v>38409</v>
      </c>
      <c r="G24" s="114">
        <v>21809</v>
      </c>
      <c r="H24" s="114">
        <v>43266</v>
      </c>
      <c r="I24" s="115">
        <v>38073</v>
      </c>
      <c r="J24" s="114">
        <v>23911</v>
      </c>
      <c r="K24" s="114">
        <v>14162</v>
      </c>
      <c r="L24" s="423">
        <v>13688</v>
      </c>
      <c r="M24" s="424">
        <v>12046</v>
      </c>
    </row>
    <row r="25" spans="1:13" s="110" customFormat="1" ht="11.1" customHeight="1" x14ac:dyDescent="0.2">
      <c r="A25" s="422" t="s">
        <v>390</v>
      </c>
      <c r="B25" s="115">
        <v>145059</v>
      </c>
      <c r="C25" s="114">
        <v>77561</v>
      </c>
      <c r="D25" s="114">
        <v>67498</v>
      </c>
      <c r="E25" s="114">
        <v>104368</v>
      </c>
      <c r="F25" s="114">
        <v>38412</v>
      </c>
      <c r="G25" s="114">
        <v>20783</v>
      </c>
      <c r="H25" s="114">
        <v>43270</v>
      </c>
      <c r="I25" s="115">
        <v>37909</v>
      </c>
      <c r="J25" s="114">
        <v>24087</v>
      </c>
      <c r="K25" s="114">
        <v>13822</v>
      </c>
      <c r="L25" s="423">
        <v>7251</v>
      </c>
      <c r="M25" s="424">
        <v>9485</v>
      </c>
    </row>
    <row r="26" spans="1:13" ht="15" customHeight="1" x14ac:dyDescent="0.2">
      <c r="A26" s="422" t="s">
        <v>394</v>
      </c>
      <c r="B26" s="115">
        <v>145509</v>
      </c>
      <c r="C26" s="114">
        <v>78034</v>
      </c>
      <c r="D26" s="114">
        <v>67475</v>
      </c>
      <c r="E26" s="114">
        <v>104693</v>
      </c>
      <c r="F26" s="114">
        <v>38543</v>
      </c>
      <c r="G26" s="114">
        <v>20253</v>
      </c>
      <c r="H26" s="114">
        <v>43929</v>
      </c>
      <c r="I26" s="115">
        <v>37426</v>
      </c>
      <c r="J26" s="114">
        <v>23661</v>
      </c>
      <c r="K26" s="114">
        <v>13765</v>
      </c>
      <c r="L26" s="423">
        <v>11211</v>
      </c>
      <c r="M26" s="424">
        <v>10790</v>
      </c>
    </row>
    <row r="27" spans="1:13" ht="11.1" customHeight="1" x14ac:dyDescent="0.2">
      <c r="A27" s="422" t="s">
        <v>388</v>
      </c>
      <c r="B27" s="115">
        <v>147129</v>
      </c>
      <c r="C27" s="114">
        <v>79024</v>
      </c>
      <c r="D27" s="114">
        <v>68105</v>
      </c>
      <c r="E27" s="114">
        <v>105702</v>
      </c>
      <c r="F27" s="114">
        <v>39144</v>
      </c>
      <c r="G27" s="114">
        <v>19991</v>
      </c>
      <c r="H27" s="114">
        <v>45011</v>
      </c>
      <c r="I27" s="115">
        <v>38753</v>
      </c>
      <c r="J27" s="114">
        <v>24245</v>
      </c>
      <c r="K27" s="114">
        <v>14508</v>
      </c>
      <c r="L27" s="423">
        <v>9709</v>
      </c>
      <c r="M27" s="424">
        <v>8164</v>
      </c>
    </row>
    <row r="28" spans="1:13" ht="11.1" customHeight="1" x14ac:dyDescent="0.2">
      <c r="A28" s="422" t="s">
        <v>389</v>
      </c>
      <c r="B28" s="115">
        <v>149214</v>
      </c>
      <c r="C28" s="114">
        <v>80070</v>
      </c>
      <c r="D28" s="114">
        <v>69144</v>
      </c>
      <c r="E28" s="114">
        <v>109045</v>
      </c>
      <c r="F28" s="114">
        <v>39704</v>
      </c>
      <c r="G28" s="114">
        <v>21541</v>
      </c>
      <c r="H28" s="114">
        <v>45379</v>
      </c>
      <c r="I28" s="115">
        <v>39007</v>
      </c>
      <c r="J28" s="114">
        <v>24129</v>
      </c>
      <c r="K28" s="114">
        <v>14878</v>
      </c>
      <c r="L28" s="423">
        <v>14104</v>
      </c>
      <c r="M28" s="424">
        <v>12561</v>
      </c>
    </row>
    <row r="29" spans="1:13" s="110" customFormat="1" ht="11.1" customHeight="1" x14ac:dyDescent="0.2">
      <c r="A29" s="422" t="s">
        <v>390</v>
      </c>
      <c r="B29" s="115">
        <v>147021</v>
      </c>
      <c r="C29" s="114">
        <v>78223</v>
      </c>
      <c r="D29" s="114">
        <v>68798</v>
      </c>
      <c r="E29" s="114">
        <v>107197</v>
      </c>
      <c r="F29" s="114">
        <v>39792</v>
      </c>
      <c r="G29" s="114">
        <v>20671</v>
      </c>
      <c r="H29" s="114">
        <v>45334</v>
      </c>
      <c r="I29" s="115">
        <v>38880</v>
      </c>
      <c r="J29" s="114">
        <v>24159</v>
      </c>
      <c r="K29" s="114">
        <v>14721</v>
      </c>
      <c r="L29" s="423">
        <v>7246</v>
      </c>
      <c r="M29" s="424">
        <v>9617</v>
      </c>
    </row>
    <row r="30" spans="1:13" ht="15" customHeight="1" x14ac:dyDescent="0.2">
      <c r="A30" s="422" t="s">
        <v>395</v>
      </c>
      <c r="B30" s="115">
        <v>148241</v>
      </c>
      <c r="C30" s="114">
        <v>79027</v>
      </c>
      <c r="D30" s="114">
        <v>69214</v>
      </c>
      <c r="E30" s="114">
        <v>107961</v>
      </c>
      <c r="F30" s="114">
        <v>40255</v>
      </c>
      <c r="G30" s="114">
        <v>20187</v>
      </c>
      <c r="H30" s="114">
        <v>46042</v>
      </c>
      <c r="I30" s="115">
        <v>37695</v>
      </c>
      <c r="J30" s="114">
        <v>23242</v>
      </c>
      <c r="K30" s="114">
        <v>14453</v>
      </c>
      <c r="L30" s="423">
        <v>12073</v>
      </c>
      <c r="M30" s="424">
        <v>10989</v>
      </c>
    </row>
    <row r="31" spans="1:13" ht="11.1" customHeight="1" x14ac:dyDescent="0.2">
      <c r="A31" s="422" t="s">
        <v>388</v>
      </c>
      <c r="B31" s="115">
        <v>150163</v>
      </c>
      <c r="C31" s="114">
        <v>80304</v>
      </c>
      <c r="D31" s="114">
        <v>69859</v>
      </c>
      <c r="E31" s="114">
        <v>109221</v>
      </c>
      <c r="F31" s="114">
        <v>40926</v>
      </c>
      <c r="G31" s="114">
        <v>19925</v>
      </c>
      <c r="H31" s="114">
        <v>47076</v>
      </c>
      <c r="I31" s="115">
        <v>38704</v>
      </c>
      <c r="J31" s="114">
        <v>23669</v>
      </c>
      <c r="K31" s="114">
        <v>15035</v>
      </c>
      <c r="L31" s="423">
        <v>10131</v>
      </c>
      <c r="M31" s="424">
        <v>8265</v>
      </c>
    </row>
    <row r="32" spans="1:13" ht="11.1" customHeight="1" x14ac:dyDescent="0.2">
      <c r="A32" s="422" t="s">
        <v>389</v>
      </c>
      <c r="B32" s="115">
        <v>153120</v>
      </c>
      <c r="C32" s="114">
        <v>81950</v>
      </c>
      <c r="D32" s="114">
        <v>71170</v>
      </c>
      <c r="E32" s="114">
        <v>111602</v>
      </c>
      <c r="F32" s="114">
        <v>41511</v>
      </c>
      <c r="G32" s="114">
        <v>21556</v>
      </c>
      <c r="H32" s="114">
        <v>47814</v>
      </c>
      <c r="I32" s="115">
        <v>38847</v>
      </c>
      <c r="J32" s="114">
        <v>23435</v>
      </c>
      <c r="K32" s="114">
        <v>15412</v>
      </c>
      <c r="L32" s="423">
        <v>14897</v>
      </c>
      <c r="M32" s="424">
        <v>12390</v>
      </c>
    </row>
    <row r="33" spans="1:13" s="110" customFormat="1" ht="11.1" customHeight="1" x14ac:dyDescent="0.2">
      <c r="A33" s="422" t="s">
        <v>390</v>
      </c>
      <c r="B33" s="115">
        <v>151792</v>
      </c>
      <c r="C33" s="114">
        <v>80637</v>
      </c>
      <c r="D33" s="114">
        <v>71155</v>
      </c>
      <c r="E33" s="114">
        <v>110081</v>
      </c>
      <c r="F33" s="114">
        <v>41706</v>
      </c>
      <c r="G33" s="114">
        <v>20774</v>
      </c>
      <c r="H33" s="114">
        <v>47830</v>
      </c>
      <c r="I33" s="115">
        <v>38683</v>
      </c>
      <c r="J33" s="114">
        <v>23438</v>
      </c>
      <c r="K33" s="114">
        <v>15245</v>
      </c>
      <c r="L33" s="423">
        <v>8256</v>
      </c>
      <c r="M33" s="424">
        <v>9813</v>
      </c>
    </row>
    <row r="34" spans="1:13" ht="15" customHeight="1" x14ac:dyDescent="0.2">
      <c r="A34" s="422" t="s">
        <v>396</v>
      </c>
      <c r="B34" s="115">
        <v>152510</v>
      </c>
      <c r="C34" s="114">
        <v>81047</v>
      </c>
      <c r="D34" s="114">
        <v>71463</v>
      </c>
      <c r="E34" s="114">
        <v>110358</v>
      </c>
      <c r="F34" s="114">
        <v>42148</v>
      </c>
      <c r="G34" s="114">
        <v>20222</v>
      </c>
      <c r="H34" s="114">
        <v>48531</v>
      </c>
      <c r="I34" s="115">
        <v>38222</v>
      </c>
      <c r="J34" s="114">
        <v>23088</v>
      </c>
      <c r="K34" s="114">
        <v>15134</v>
      </c>
      <c r="L34" s="423">
        <v>11420</v>
      </c>
      <c r="M34" s="424">
        <v>10641</v>
      </c>
    </row>
    <row r="35" spans="1:13" ht="11.1" customHeight="1" x14ac:dyDescent="0.2">
      <c r="A35" s="422" t="s">
        <v>388</v>
      </c>
      <c r="B35" s="115">
        <v>154088</v>
      </c>
      <c r="C35" s="114">
        <v>82072</v>
      </c>
      <c r="D35" s="114">
        <v>72016</v>
      </c>
      <c r="E35" s="114">
        <v>111260</v>
      </c>
      <c r="F35" s="114">
        <v>42826</v>
      </c>
      <c r="G35" s="114">
        <v>19933</v>
      </c>
      <c r="H35" s="114">
        <v>49502</v>
      </c>
      <c r="I35" s="115">
        <v>39506</v>
      </c>
      <c r="J35" s="114">
        <v>23655</v>
      </c>
      <c r="K35" s="114">
        <v>15851</v>
      </c>
      <c r="L35" s="423">
        <v>9931</v>
      </c>
      <c r="M35" s="424">
        <v>8536</v>
      </c>
    </row>
    <row r="36" spans="1:13" ht="11.1" customHeight="1" x14ac:dyDescent="0.2">
      <c r="A36" s="422" t="s">
        <v>389</v>
      </c>
      <c r="B36" s="115">
        <v>156751</v>
      </c>
      <c r="C36" s="114">
        <v>83573</v>
      </c>
      <c r="D36" s="114">
        <v>73178</v>
      </c>
      <c r="E36" s="114">
        <v>113393</v>
      </c>
      <c r="F36" s="114">
        <v>43357</v>
      </c>
      <c r="G36" s="114">
        <v>21536</v>
      </c>
      <c r="H36" s="114">
        <v>50126</v>
      </c>
      <c r="I36" s="115">
        <v>39827</v>
      </c>
      <c r="J36" s="114">
        <v>23510</v>
      </c>
      <c r="K36" s="114">
        <v>16317</v>
      </c>
      <c r="L36" s="423">
        <v>15785</v>
      </c>
      <c r="M36" s="424">
        <v>13534</v>
      </c>
    </row>
    <row r="37" spans="1:13" s="110" customFormat="1" ht="11.1" customHeight="1" x14ac:dyDescent="0.2">
      <c r="A37" s="422" t="s">
        <v>390</v>
      </c>
      <c r="B37" s="115">
        <v>155361</v>
      </c>
      <c r="C37" s="114">
        <v>82375</v>
      </c>
      <c r="D37" s="114">
        <v>72986</v>
      </c>
      <c r="E37" s="114">
        <v>111866</v>
      </c>
      <c r="F37" s="114">
        <v>43495</v>
      </c>
      <c r="G37" s="114">
        <v>20816</v>
      </c>
      <c r="H37" s="114">
        <v>50329</v>
      </c>
      <c r="I37" s="115">
        <v>39792</v>
      </c>
      <c r="J37" s="114">
        <v>23603</v>
      </c>
      <c r="K37" s="114">
        <v>16189</v>
      </c>
      <c r="L37" s="423">
        <v>8818</v>
      </c>
      <c r="M37" s="424">
        <v>10511</v>
      </c>
    </row>
    <row r="38" spans="1:13" ht="15" customHeight="1" x14ac:dyDescent="0.2">
      <c r="A38" s="425" t="s">
        <v>397</v>
      </c>
      <c r="B38" s="115">
        <v>156276</v>
      </c>
      <c r="C38" s="114">
        <v>83281</v>
      </c>
      <c r="D38" s="114">
        <v>72995</v>
      </c>
      <c r="E38" s="114">
        <v>112507</v>
      </c>
      <c r="F38" s="114">
        <v>43769</v>
      </c>
      <c r="G38" s="114">
        <v>20466</v>
      </c>
      <c r="H38" s="114">
        <v>50950</v>
      </c>
      <c r="I38" s="115">
        <v>39094</v>
      </c>
      <c r="J38" s="114">
        <v>23144</v>
      </c>
      <c r="K38" s="114">
        <v>15950</v>
      </c>
      <c r="L38" s="423">
        <v>11663</v>
      </c>
      <c r="M38" s="424">
        <v>11093</v>
      </c>
    </row>
    <row r="39" spans="1:13" ht="11.1" customHeight="1" x14ac:dyDescent="0.2">
      <c r="A39" s="422" t="s">
        <v>388</v>
      </c>
      <c r="B39" s="115">
        <v>157865</v>
      </c>
      <c r="C39" s="114">
        <v>84441</v>
      </c>
      <c r="D39" s="114">
        <v>73424</v>
      </c>
      <c r="E39" s="114">
        <v>113512</v>
      </c>
      <c r="F39" s="114">
        <v>44353</v>
      </c>
      <c r="G39" s="114">
        <v>20171</v>
      </c>
      <c r="H39" s="114">
        <v>51993</v>
      </c>
      <c r="I39" s="115">
        <v>40300</v>
      </c>
      <c r="J39" s="114">
        <v>23614</v>
      </c>
      <c r="K39" s="114">
        <v>16686</v>
      </c>
      <c r="L39" s="423">
        <v>10288</v>
      </c>
      <c r="M39" s="424">
        <v>8825</v>
      </c>
    </row>
    <row r="40" spans="1:13" ht="11.1" customHeight="1" x14ac:dyDescent="0.2">
      <c r="A40" s="425" t="s">
        <v>389</v>
      </c>
      <c r="B40" s="115">
        <v>160832</v>
      </c>
      <c r="C40" s="114">
        <v>86213</v>
      </c>
      <c r="D40" s="114">
        <v>74619</v>
      </c>
      <c r="E40" s="114">
        <v>116076</v>
      </c>
      <c r="F40" s="114">
        <v>44756</v>
      </c>
      <c r="G40" s="114">
        <v>21748</v>
      </c>
      <c r="H40" s="114">
        <v>52671</v>
      </c>
      <c r="I40" s="115">
        <v>40192</v>
      </c>
      <c r="J40" s="114">
        <v>23171</v>
      </c>
      <c r="K40" s="114">
        <v>17021</v>
      </c>
      <c r="L40" s="423">
        <v>15735</v>
      </c>
      <c r="M40" s="424">
        <v>13474</v>
      </c>
    </row>
    <row r="41" spans="1:13" s="110" customFormat="1" ht="11.1" customHeight="1" x14ac:dyDescent="0.2">
      <c r="A41" s="422" t="s">
        <v>390</v>
      </c>
      <c r="B41" s="115">
        <v>159366</v>
      </c>
      <c r="C41" s="114">
        <v>84860</v>
      </c>
      <c r="D41" s="114">
        <v>74506</v>
      </c>
      <c r="E41" s="114">
        <v>114476</v>
      </c>
      <c r="F41" s="114">
        <v>44890</v>
      </c>
      <c r="G41" s="114">
        <v>21087</v>
      </c>
      <c r="H41" s="114">
        <v>52731</v>
      </c>
      <c r="I41" s="115">
        <v>40228</v>
      </c>
      <c r="J41" s="114">
        <v>23251</v>
      </c>
      <c r="K41" s="114">
        <v>16977</v>
      </c>
      <c r="L41" s="423">
        <v>8964</v>
      </c>
      <c r="M41" s="424">
        <v>10708</v>
      </c>
    </row>
    <row r="42" spans="1:13" ht="15" customHeight="1" x14ac:dyDescent="0.2">
      <c r="A42" s="422" t="s">
        <v>398</v>
      </c>
      <c r="B42" s="115">
        <v>159889</v>
      </c>
      <c r="C42" s="114">
        <v>85289</v>
      </c>
      <c r="D42" s="114">
        <v>74600</v>
      </c>
      <c r="E42" s="114">
        <v>114752</v>
      </c>
      <c r="F42" s="114">
        <v>45137</v>
      </c>
      <c r="G42" s="114">
        <v>20587</v>
      </c>
      <c r="H42" s="114">
        <v>53327</v>
      </c>
      <c r="I42" s="115">
        <v>39659</v>
      </c>
      <c r="J42" s="114">
        <v>22870</v>
      </c>
      <c r="K42" s="114">
        <v>16789</v>
      </c>
      <c r="L42" s="423">
        <v>12814</v>
      </c>
      <c r="M42" s="424">
        <v>12289</v>
      </c>
    </row>
    <row r="43" spans="1:13" ht="11.1" customHeight="1" x14ac:dyDescent="0.2">
      <c r="A43" s="422" t="s">
        <v>388</v>
      </c>
      <c r="B43" s="115">
        <v>161688</v>
      </c>
      <c r="C43" s="114">
        <v>86678</v>
      </c>
      <c r="D43" s="114">
        <v>75010</v>
      </c>
      <c r="E43" s="114">
        <v>115980</v>
      </c>
      <c r="F43" s="114">
        <v>45708</v>
      </c>
      <c r="G43" s="114">
        <v>20414</v>
      </c>
      <c r="H43" s="114">
        <v>54283</v>
      </c>
      <c r="I43" s="115">
        <v>40809</v>
      </c>
      <c r="J43" s="114">
        <v>23332</v>
      </c>
      <c r="K43" s="114">
        <v>17477</v>
      </c>
      <c r="L43" s="423">
        <v>11347</v>
      </c>
      <c r="M43" s="424">
        <v>9744</v>
      </c>
    </row>
    <row r="44" spans="1:13" ht="11.1" customHeight="1" x14ac:dyDescent="0.2">
      <c r="A44" s="422" t="s">
        <v>389</v>
      </c>
      <c r="B44" s="115">
        <v>164155</v>
      </c>
      <c r="C44" s="114">
        <v>88099</v>
      </c>
      <c r="D44" s="114">
        <v>76056</v>
      </c>
      <c r="E44" s="114">
        <v>117927</v>
      </c>
      <c r="F44" s="114">
        <v>46228</v>
      </c>
      <c r="G44" s="114">
        <v>22088</v>
      </c>
      <c r="H44" s="114">
        <v>54745</v>
      </c>
      <c r="I44" s="115">
        <v>40684</v>
      </c>
      <c r="J44" s="114">
        <v>22934</v>
      </c>
      <c r="K44" s="114">
        <v>17750</v>
      </c>
      <c r="L44" s="423">
        <v>15863</v>
      </c>
      <c r="M44" s="424">
        <v>13890</v>
      </c>
    </row>
    <row r="45" spans="1:13" s="110" customFormat="1" ht="11.1" customHeight="1" x14ac:dyDescent="0.2">
      <c r="A45" s="422" t="s">
        <v>390</v>
      </c>
      <c r="B45" s="115">
        <v>162845</v>
      </c>
      <c r="C45" s="114">
        <v>86790</v>
      </c>
      <c r="D45" s="114">
        <v>76055</v>
      </c>
      <c r="E45" s="114">
        <v>116437</v>
      </c>
      <c r="F45" s="114">
        <v>46408</v>
      </c>
      <c r="G45" s="114">
        <v>21322</v>
      </c>
      <c r="H45" s="114">
        <v>54801</v>
      </c>
      <c r="I45" s="115">
        <v>40444</v>
      </c>
      <c r="J45" s="114">
        <v>22942</v>
      </c>
      <c r="K45" s="114">
        <v>17502</v>
      </c>
      <c r="L45" s="423">
        <v>8893</v>
      </c>
      <c r="M45" s="424">
        <v>10544</v>
      </c>
    </row>
    <row r="46" spans="1:13" ht="15" customHeight="1" x14ac:dyDescent="0.2">
      <c r="A46" s="422" t="s">
        <v>399</v>
      </c>
      <c r="B46" s="115">
        <v>162935</v>
      </c>
      <c r="C46" s="114">
        <v>87142</v>
      </c>
      <c r="D46" s="114">
        <v>75793</v>
      </c>
      <c r="E46" s="114">
        <v>116349</v>
      </c>
      <c r="F46" s="114">
        <v>46586</v>
      </c>
      <c r="G46" s="114">
        <v>20759</v>
      </c>
      <c r="H46" s="114">
        <v>55202</v>
      </c>
      <c r="I46" s="115">
        <v>40013</v>
      </c>
      <c r="J46" s="114">
        <v>22559</v>
      </c>
      <c r="K46" s="114">
        <v>17454</v>
      </c>
      <c r="L46" s="423">
        <v>12525</v>
      </c>
      <c r="M46" s="424">
        <v>12637</v>
      </c>
    </row>
    <row r="47" spans="1:13" ht="11.1" customHeight="1" x14ac:dyDescent="0.2">
      <c r="A47" s="422" t="s">
        <v>388</v>
      </c>
      <c r="B47" s="115">
        <v>163964</v>
      </c>
      <c r="C47" s="114">
        <v>87933</v>
      </c>
      <c r="D47" s="114">
        <v>76031</v>
      </c>
      <c r="E47" s="114">
        <v>116968</v>
      </c>
      <c r="F47" s="114">
        <v>46996</v>
      </c>
      <c r="G47" s="114">
        <v>20519</v>
      </c>
      <c r="H47" s="114">
        <v>55846</v>
      </c>
      <c r="I47" s="115">
        <v>41144</v>
      </c>
      <c r="J47" s="114">
        <v>23079</v>
      </c>
      <c r="K47" s="114">
        <v>18065</v>
      </c>
      <c r="L47" s="423">
        <v>10747</v>
      </c>
      <c r="M47" s="424">
        <v>9729</v>
      </c>
    </row>
    <row r="48" spans="1:13" ht="11.1" customHeight="1" x14ac:dyDescent="0.2">
      <c r="A48" s="422" t="s">
        <v>389</v>
      </c>
      <c r="B48" s="115">
        <v>166416</v>
      </c>
      <c r="C48" s="114">
        <v>89300</v>
      </c>
      <c r="D48" s="114">
        <v>77116</v>
      </c>
      <c r="E48" s="114">
        <v>118933</v>
      </c>
      <c r="F48" s="114">
        <v>47483</v>
      </c>
      <c r="G48" s="114">
        <v>22118</v>
      </c>
      <c r="H48" s="114">
        <v>56406</v>
      </c>
      <c r="I48" s="115">
        <v>40952</v>
      </c>
      <c r="J48" s="114">
        <v>22519</v>
      </c>
      <c r="K48" s="114">
        <v>18433</v>
      </c>
      <c r="L48" s="423">
        <v>16174</v>
      </c>
      <c r="M48" s="424">
        <v>14240</v>
      </c>
    </row>
    <row r="49" spans="1:17" s="110" customFormat="1" ht="11.1" customHeight="1" x14ac:dyDescent="0.2">
      <c r="A49" s="422" t="s">
        <v>390</v>
      </c>
      <c r="B49" s="115">
        <v>164316</v>
      </c>
      <c r="C49" s="114">
        <v>87613</v>
      </c>
      <c r="D49" s="114">
        <v>76703</v>
      </c>
      <c r="E49" s="114">
        <v>116746</v>
      </c>
      <c r="F49" s="114">
        <v>47570</v>
      </c>
      <c r="G49" s="114">
        <v>21392</v>
      </c>
      <c r="H49" s="114">
        <v>56102</v>
      </c>
      <c r="I49" s="115">
        <v>40848</v>
      </c>
      <c r="J49" s="114">
        <v>22612</v>
      </c>
      <c r="K49" s="114">
        <v>18236</v>
      </c>
      <c r="L49" s="423">
        <v>8995</v>
      </c>
      <c r="M49" s="424">
        <v>11295</v>
      </c>
    </row>
    <row r="50" spans="1:17" ht="15" customHeight="1" x14ac:dyDescent="0.2">
      <c r="A50" s="422" t="s">
        <v>400</v>
      </c>
      <c r="B50" s="143">
        <v>163868</v>
      </c>
      <c r="C50" s="144">
        <v>87492</v>
      </c>
      <c r="D50" s="144">
        <v>76376</v>
      </c>
      <c r="E50" s="144">
        <v>116271</v>
      </c>
      <c r="F50" s="144">
        <v>47597</v>
      </c>
      <c r="G50" s="144">
        <v>20824</v>
      </c>
      <c r="H50" s="144">
        <v>56319</v>
      </c>
      <c r="I50" s="143">
        <v>39402</v>
      </c>
      <c r="J50" s="144">
        <v>21817</v>
      </c>
      <c r="K50" s="144">
        <v>17585</v>
      </c>
      <c r="L50" s="426">
        <v>12590</v>
      </c>
      <c r="M50" s="427">
        <v>13224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0.57262098382790683</v>
      </c>
      <c r="C6" s="480">
        <f>'Tabelle 3.3'!J11</f>
        <v>-1.5270037237897682</v>
      </c>
      <c r="D6" s="481">
        <f t="shared" ref="D6:E9" si="0">IF(OR(AND(B6&gt;=-50,B6&lt;=50),ISNUMBER(B6)=FALSE),B6,"")</f>
        <v>0.57262098382790683</v>
      </c>
      <c r="E6" s="481">
        <f t="shared" si="0"/>
        <v>-1.5270037237897682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0.57262098382790683</v>
      </c>
      <c r="C14" s="480">
        <f>'Tabelle 3.3'!J11</f>
        <v>-1.5270037237897682</v>
      </c>
      <c r="D14" s="481">
        <f>IF(OR(AND(B14&gt;=-50,B14&lt;=50),ISNUMBER(B14)=FALSE),B14,"")</f>
        <v>0.57262098382790683</v>
      </c>
      <c r="E14" s="481">
        <f>IF(OR(AND(C14&gt;=-50,C14&lt;=50),ISNUMBER(C14)=FALSE),C14,"")</f>
        <v>-1.5270037237897682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4.4460641399416909</v>
      </c>
      <c r="C15" s="480">
        <f>'Tabelle 3.3'!J12</f>
        <v>10.105263157894736</v>
      </c>
      <c r="D15" s="481">
        <f t="shared" ref="D15:E45" si="3">IF(OR(AND(B15&gt;=-50,B15&lt;=50),ISNUMBER(B15)=FALSE),B15,"")</f>
        <v>4.4460641399416909</v>
      </c>
      <c r="E15" s="481">
        <f t="shared" si="3"/>
        <v>10.105263157894736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4.1370664437944003</v>
      </c>
      <c r="C16" s="480">
        <f>'Tabelle 3.3'!J13</f>
        <v>1.910828025477707</v>
      </c>
      <c r="D16" s="481">
        <f t="shared" si="3"/>
        <v>4.1370664437944003</v>
      </c>
      <c r="E16" s="481">
        <f t="shared" si="3"/>
        <v>1.910828025477707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-1.1416584677643915</v>
      </c>
      <c r="C17" s="480">
        <f>'Tabelle 3.3'!J14</f>
        <v>-4.9367088607594933</v>
      </c>
      <c r="D17" s="481">
        <f t="shared" si="3"/>
        <v>-1.1416584677643915</v>
      </c>
      <c r="E17" s="481">
        <f t="shared" si="3"/>
        <v>-4.9367088607594933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1.4506366103109998</v>
      </c>
      <c r="C18" s="480">
        <f>'Tabelle 3.3'!J15</f>
        <v>0.10875475802066341</v>
      </c>
      <c r="D18" s="481">
        <f t="shared" si="3"/>
        <v>1.4506366103109998</v>
      </c>
      <c r="E18" s="481">
        <f t="shared" si="3"/>
        <v>0.10875475802066341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-1.7439638700712177</v>
      </c>
      <c r="C19" s="480">
        <f>'Tabelle 3.3'!J16</f>
        <v>-5.4904051172707886</v>
      </c>
      <c r="D19" s="481">
        <f t="shared" si="3"/>
        <v>-1.7439638700712177</v>
      </c>
      <c r="E19" s="481">
        <f t="shared" si="3"/>
        <v>-5.4904051172707886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-1.6255966972003613</v>
      </c>
      <c r="C20" s="480">
        <f>'Tabelle 3.3'!J17</f>
        <v>-12.975609756097562</v>
      </c>
      <c r="D20" s="481">
        <f t="shared" si="3"/>
        <v>-1.6255966972003613</v>
      </c>
      <c r="E20" s="481">
        <f t="shared" si="3"/>
        <v>-12.975609756097562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2.1678850516763295</v>
      </c>
      <c r="C21" s="480">
        <f>'Tabelle 3.3'!J18</f>
        <v>2.9370629370629371</v>
      </c>
      <c r="D21" s="481">
        <f t="shared" si="3"/>
        <v>2.1678850516763295</v>
      </c>
      <c r="E21" s="481">
        <f t="shared" si="3"/>
        <v>2.9370629370629371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0.36861263419803714</v>
      </c>
      <c r="C22" s="480">
        <f>'Tabelle 3.3'!J19</f>
        <v>1.7290207184379192</v>
      </c>
      <c r="D22" s="481">
        <f t="shared" si="3"/>
        <v>0.36861263419803714</v>
      </c>
      <c r="E22" s="481">
        <f t="shared" si="3"/>
        <v>1.7290207184379192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3.349070522277958</v>
      </c>
      <c r="C23" s="480">
        <f>'Tabelle 3.3'!J20</f>
        <v>0.81037277147487841</v>
      </c>
      <c r="D23" s="481">
        <f t="shared" si="3"/>
        <v>3.349070522277958</v>
      </c>
      <c r="E23" s="481">
        <f t="shared" si="3"/>
        <v>0.81037277147487841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2.5064417896462872</v>
      </c>
      <c r="C24" s="480">
        <f>'Tabelle 3.3'!J21</f>
        <v>-9.022556390977444</v>
      </c>
      <c r="D24" s="481">
        <f t="shared" si="3"/>
        <v>2.5064417896462872</v>
      </c>
      <c r="E24" s="481">
        <f t="shared" si="3"/>
        <v>-9.022556390977444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9.6802841918294842</v>
      </c>
      <c r="C25" s="480">
        <f>'Tabelle 3.3'!J22</f>
        <v>3.125</v>
      </c>
      <c r="D25" s="481">
        <f t="shared" si="3"/>
        <v>9.6802841918294842</v>
      </c>
      <c r="E25" s="481">
        <f t="shared" si="3"/>
        <v>3.125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-2.8018486424032352</v>
      </c>
      <c r="C26" s="480">
        <f>'Tabelle 3.3'!J23</f>
        <v>1.893939393939394</v>
      </c>
      <c r="D26" s="481">
        <f t="shared" si="3"/>
        <v>-2.8018486424032352</v>
      </c>
      <c r="E26" s="481">
        <f t="shared" si="3"/>
        <v>1.893939393939394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1.2140131807145336</v>
      </c>
      <c r="C27" s="480">
        <f>'Tabelle 3.3'!J24</f>
        <v>-2.2690437601296596</v>
      </c>
      <c r="D27" s="481">
        <f t="shared" si="3"/>
        <v>1.2140131807145336</v>
      </c>
      <c r="E27" s="481">
        <f t="shared" si="3"/>
        <v>-2.2690437601296596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5.4094108929233053</v>
      </c>
      <c r="C28" s="480">
        <f>'Tabelle 3.3'!J25</f>
        <v>2.8770706190061031</v>
      </c>
      <c r="D28" s="481">
        <f t="shared" si="3"/>
        <v>5.4094108929233053</v>
      </c>
      <c r="E28" s="481">
        <f t="shared" si="3"/>
        <v>2.8770706190061031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-12.667112299465241</v>
      </c>
      <c r="C29" s="480">
        <f>'Tabelle 3.3'!J26</f>
        <v>9.1666666666666661</v>
      </c>
      <c r="D29" s="481">
        <f t="shared" si="3"/>
        <v>-12.667112299465241</v>
      </c>
      <c r="E29" s="481">
        <f t="shared" si="3"/>
        <v>9.1666666666666661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2.2533860721562986</v>
      </c>
      <c r="C30" s="480">
        <f>'Tabelle 3.3'!J27</f>
        <v>2.9432878679109833</v>
      </c>
      <c r="D30" s="481">
        <f t="shared" si="3"/>
        <v>2.2533860721562986</v>
      </c>
      <c r="E30" s="481">
        <f t="shared" si="3"/>
        <v>2.9432878679109833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3.680371352785146</v>
      </c>
      <c r="C31" s="480">
        <f>'Tabelle 3.3'!J28</f>
        <v>-3.4545454545454546</v>
      </c>
      <c r="D31" s="481">
        <f t="shared" si="3"/>
        <v>3.680371352785146</v>
      </c>
      <c r="E31" s="481">
        <f t="shared" si="3"/>
        <v>-3.4545454545454546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1.6463788422804098</v>
      </c>
      <c r="C32" s="480">
        <f>'Tabelle 3.3'!J29</f>
        <v>-0.42918454935622319</v>
      </c>
      <c r="D32" s="481">
        <f t="shared" si="3"/>
        <v>1.6463788422804098</v>
      </c>
      <c r="E32" s="481">
        <f t="shared" si="3"/>
        <v>-0.42918454935622319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1.008347245409015</v>
      </c>
      <c r="C33" s="480">
        <f>'Tabelle 3.3'!J30</f>
        <v>-8.569454042847271</v>
      </c>
      <c r="D33" s="481">
        <f t="shared" si="3"/>
        <v>1.008347245409015</v>
      </c>
      <c r="E33" s="481">
        <f t="shared" si="3"/>
        <v>-8.569454042847271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3.0761209593326382</v>
      </c>
      <c r="C34" s="480">
        <f>'Tabelle 3.3'!J31</f>
        <v>-2.0768890852850199</v>
      </c>
      <c r="D34" s="481">
        <f t="shared" si="3"/>
        <v>3.0761209593326382</v>
      </c>
      <c r="E34" s="481">
        <f t="shared" si="3"/>
        <v>-2.0768890852850199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4.4460641399416909</v>
      </c>
      <c r="C37" s="480">
        <f>'Tabelle 3.3'!J34</f>
        <v>10.105263157894736</v>
      </c>
      <c r="D37" s="481">
        <f t="shared" si="3"/>
        <v>4.4460641399416909</v>
      </c>
      <c r="E37" s="481">
        <f t="shared" si="3"/>
        <v>10.105263157894736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-0.37850446723295628</v>
      </c>
      <c r="C38" s="480">
        <f>'Tabelle 3.3'!J35</f>
        <v>-2.2022838499184338</v>
      </c>
      <c r="D38" s="481">
        <f t="shared" si="3"/>
        <v>-0.37850446723295628</v>
      </c>
      <c r="E38" s="481">
        <f t="shared" si="3"/>
        <v>-2.2022838499184338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1.2098501070663812</v>
      </c>
      <c r="C39" s="480">
        <f>'Tabelle 3.3'!J36</f>
        <v>-1.7189717710140355</v>
      </c>
      <c r="D39" s="481">
        <f t="shared" si="3"/>
        <v>1.2098501070663812</v>
      </c>
      <c r="E39" s="481">
        <f t="shared" si="3"/>
        <v>-1.7189717710140355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1.2098501070663812</v>
      </c>
      <c r="C45" s="480">
        <f>'Tabelle 3.3'!J36</f>
        <v>-1.7189717710140355</v>
      </c>
      <c r="D45" s="481">
        <f t="shared" si="3"/>
        <v>1.2098501070663812</v>
      </c>
      <c r="E45" s="481">
        <f t="shared" si="3"/>
        <v>-1.7189717710140355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145509</v>
      </c>
      <c r="C51" s="487">
        <v>23661</v>
      </c>
      <c r="D51" s="487">
        <v>13765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147129</v>
      </c>
      <c r="C52" s="487">
        <v>24245</v>
      </c>
      <c r="D52" s="487">
        <v>14508</v>
      </c>
      <c r="E52" s="488">
        <f t="shared" ref="E52:G70" si="11">IF($A$51=37802,IF(COUNTBLANK(B$51:B$70)&gt;0,#N/A,B52/B$51*100),IF(COUNTBLANK(B$51:B$75)&gt;0,#N/A,B52/B$51*100))</f>
        <v>101.11333319588478</v>
      </c>
      <c r="F52" s="488">
        <f t="shared" si="11"/>
        <v>102.46819661045603</v>
      </c>
      <c r="G52" s="488">
        <f t="shared" si="11"/>
        <v>105.39774791136942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149214</v>
      </c>
      <c r="C53" s="487">
        <v>24129</v>
      </c>
      <c r="D53" s="487">
        <v>14878</v>
      </c>
      <c r="E53" s="488">
        <f t="shared" si="11"/>
        <v>102.54623425355132</v>
      </c>
      <c r="F53" s="488">
        <f t="shared" si="11"/>
        <v>101.97793837961203</v>
      </c>
      <c r="G53" s="488">
        <f t="shared" si="11"/>
        <v>108.0857246640029</v>
      </c>
      <c r="H53" s="489">
        <f>IF(ISERROR(L53)=TRUE,IF(MONTH(A53)=MONTH(MAX(A$51:A$75)),A53,""),"")</f>
        <v>41883</v>
      </c>
      <c r="I53" s="488">
        <f t="shared" si="12"/>
        <v>102.54623425355132</v>
      </c>
      <c r="J53" s="488">
        <f t="shared" si="10"/>
        <v>101.97793837961203</v>
      </c>
      <c r="K53" s="488">
        <f t="shared" si="10"/>
        <v>108.0857246640029</v>
      </c>
      <c r="L53" s="488" t="e">
        <f t="shared" si="13"/>
        <v>#N/A</v>
      </c>
    </row>
    <row r="54" spans="1:14" ht="15" customHeight="1" x14ac:dyDescent="0.2">
      <c r="A54" s="490" t="s">
        <v>463</v>
      </c>
      <c r="B54" s="487">
        <v>147021</v>
      </c>
      <c r="C54" s="487">
        <v>24159</v>
      </c>
      <c r="D54" s="487">
        <v>14721</v>
      </c>
      <c r="E54" s="488">
        <f t="shared" si="11"/>
        <v>101.0391109828258</v>
      </c>
      <c r="F54" s="488">
        <f t="shared" si="11"/>
        <v>102.10472930138201</v>
      </c>
      <c r="G54" s="488">
        <f t="shared" si="11"/>
        <v>106.94515074464222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148241</v>
      </c>
      <c r="C55" s="487">
        <v>23242</v>
      </c>
      <c r="D55" s="487">
        <v>14453</v>
      </c>
      <c r="E55" s="488">
        <f t="shared" si="11"/>
        <v>101.87754709330694</v>
      </c>
      <c r="F55" s="488">
        <f t="shared" si="11"/>
        <v>98.22915345927899</v>
      </c>
      <c r="G55" s="488">
        <f t="shared" si="11"/>
        <v>104.99818379949146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150163</v>
      </c>
      <c r="C56" s="487">
        <v>23669</v>
      </c>
      <c r="D56" s="487">
        <v>15035</v>
      </c>
      <c r="E56" s="488">
        <f t="shared" si="11"/>
        <v>103.19842758867148</v>
      </c>
      <c r="F56" s="488">
        <f t="shared" si="11"/>
        <v>100.03381091247201</v>
      </c>
      <c r="G56" s="488">
        <f t="shared" si="11"/>
        <v>109.22629858336362</v>
      </c>
      <c r="H56" s="489" t="str">
        <f t="shared" si="14"/>
        <v/>
      </c>
      <c r="I56" s="488" t="str">
        <f t="shared" si="12"/>
        <v/>
      </c>
      <c r="J56" s="488" t="str">
        <f t="shared" si="10"/>
        <v/>
      </c>
      <c r="K56" s="488" t="str">
        <f t="shared" si="10"/>
        <v/>
      </c>
      <c r="L56" s="488" t="e">
        <f t="shared" si="13"/>
        <v>#N/A</v>
      </c>
    </row>
    <row r="57" spans="1:14" ht="15" customHeight="1" x14ac:dyDescent="0.2">
      <c r="A57" s="490">
        <v>42248</v>
      </c>
      <c r="B57" s="487">
        <v>153120</v>
      </c>
      <c r="C57" s="487">
        <v>23435</v>
      </c>
      <c r="D57" s="487">
        <v>15412</v>
      </c>
      <c r="E57" s="488">
        <f t="shared" si="11"/>
        <v>105.23060429251798</v>
      </c>
      <c r="F57" s="488">
        <f t="shared" si="11"/>
        <v>99.044841722665993</v>
      </c>
      <c r="G57" s="488">
        <f t="shared" si="11"/>
        <v>111.96512895023612</v>
      </c>
      <c r="H57" s="489">
        <f t="shared" si="14"/>
        <v>42248</v>
      </c>
      <c r="I57" s="488">
        <f t="shared" si="12"/>
        <v>105.23060429251798</v>
      </c>
      <c r="J57" s="488">
        <f t="shared" si="10"/>
        <v>99.044841722665993</v>
      </c>
      <c r="K57" s="488">
        <f t="shared" si="10"/>
        <v>111.96512895023612</v>
      </c>
      <c r="L57" s="488" t="e">
        <f t="shared" si="13"/>
        <v>#N/A</v>
      </c>
    </row>
    <row r="58" spans="1:14" ht="15" customHeight="1" x14ac:dyDescent="0.2">
      <c r="A58" s="490" t="s">
        <v>466</v>
      </c>
      <c r="B58" s="487">
        <v>151792</v>
      </c>
      <c r="C58" s="487">
        <v>23438</v>
      </c>
      <c r="D58" s="487">
        <v>15245</v>
      </c>
      <c r="E58" s="488">
        <f t="shared" si="11"/>
        <v>104.31794596897785</v>
      </c>
      <c r="F58" s="488">
        <f t="shared" si="11"/>
        <v>99.057520814842988</v>
      </c>
      <c r="G58" s="488">
        <f t="shared" si="11"/>
        <v>110.75190701053397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152510</v>
      </c>
      <c r="C59" s="487">
        <v>23088</v>
      </c>
      <c r="D59" s="487">
        <v>15134</v>
      </c>
      <c r="E59" s="488">
        <f t="shared" si="11"/>
        <v>104.81138623727742</v>
      </c>
      <c r="F59" s="488">
        <f t="shared" si="11"/>
        <v>97.578293394192968</v>
      </c>
      <c r="G59" s="488">
        <f t="shared" si="11"/>
        <v>109.94551398474393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154088</v>
      </c>
      <c r="C60" s="487">
        <v>23655</v>
      </c>
      <c r="D60" s="487">
        <v>15851</v>
      </c>
      <c r="E60" s="488">
        <f t="shared" si="11"/>
        <v>105.89585523919483</v>
      </c>
      <c r="F60" s="488">
        <f t="shared" si="11"/>
        <v>99.974641815646009</v>
      </c>
      <c r="G60" s="488">
        <f t="shared" si="11"/>
        <v>115.15437704322558</v>
      </c>
      <c r="H60" s="489" t="str">
        <f t="shared" si="14"/>
        <v/>
      </c>
      <c r="I60" s="488" t="str">
        <f t="shared" si="12"/>
        <v/>
      </c>
      <c r="J60" s="488" t="str">
        <f t="shared" si="10"/>
        <v/>
      </c>
      <c r="K60" s="488" t="str">
        <f t="shared" si="10"/>
        <v/>
      </c>
      <c r="L60" s="488" t="e">
        <f t="shared" si="13"/>
        <v>#N/A</v>
      </c>
    </row>
    <row r="61" spans="1:14" ht="15" customHeight="1" x14ac:dyDescent="0.2">
      <c r="A61" s="490">
        <v>42614</v>
      </c>
      <c r="B61" s="487">
        <v>156751</v>
      </c>
      <c r="C61" s="487">
        <v>23510</v>
      </c>
      <c r="D61" s="487">
        <v>16317</v>
      </c>
      <c r="E61" s="488">
        <f t="shared" si="11"/>
        <v>107.72598258526965</v>
      </c>
      <c r="F61" s="488">
        <f t="shared" si="11"/>
        <v>99.361819027090988</v>
      </c>
      <c r="G61" s="488">
        <f t="shared" si="11"/>
        <v>118.53977479113694</v>
      </c>
      <c r="H61" s="489">
        <f t="shared" si="14"/>
        <v>42614</v>
      </c>
      <c r="I61" s="488">
        <f t="shared" si="12"/>
        <v>107.72598258526965</v>
      </c>
      <c r="J61" s="488">
        <f t="shared" si="10"/>
        <v>99.361819027090988</v>
      </c>
      <c r="K61" s="488">
        <f t="shared" si="10"/>
        <v>118.53977479113694</v>
      </c>
      <c r="L61" s="488" t="e">
        <f t="shared" si="13"/>
        <v>#N/A</v>
      </c>
    </row>
    <row r="62" spans="1:14" ht="15" customHeight="1" x14ac:dyDescent="0.2">
      <c r="A62" s="490" t="s">
        <v>469</v>
      </c>
      <c r="B62" s="487">
        <v>155361</v>
      </c>
      <c r="C62" s="487">
        <v>23603</v>
      </c>
      <c r="D62" s="487">
        <v>16189</v>
      </c>
      <c r="E62" s="488">
        <f t="shared" si="11"/>
        <v>106.77071521349195</v>
      </c>
      <c r="F62" s="488">
        <f t="shared" si="11"/>
        <v>99.754870884577997</v>
      </c>
      <c r="G62" s="488">
        <f t="shared" si="11"/>
        <v>117.60988013076643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156276</v>
      </c>
      <c r="C63" s="487">
        <v>23144</v>
      </c>
      <c r="D63" s="487">
        <v>15950</v>
      </c>
      <c r="E63" s="488">
        <f t="shared" si="11"/>
        <v>107.39954229635281</v>
      </c>
      <c r="F63" s="488">
        <f t="shared" si="11"/>
        <v>97.81496978149697</v>
      </c>
      <c r="G63" s="488">
        <f t="shared" si="11"/>
        <v>115.87359244460589</v>
      </c>
      <c r="H63" s="489" t="str">
        <f t="shared" si="14"/>
        <v/>
      </c>
      <c r="I63" s="488" t="str">
        <f t="shared" si="12"/>
        <v/>
      </c>
      <c r="J63" s="488" t="str">
        <f t="shared" si="10"/>
        <v/>
      </c>
      <c r="K63" s="488" t="str">
        <f t="shared" si="10"/>
        <v/>
      </c>
      <c r="L63" s="488" t="e">
        <f t="shared" si="13"/>
        <v>#N/A</v>
      </c>
    </row>
    <row r="64" spans="1:14" ht="15" customHeight="1" x14ac:dyDescent="0.2">
      <c r="A64" s="490" t="s">
        <v>471</v>
      </c>
      <c r="B64" s="487">
        <v>157865</v>
      </c>
      <c r="C64" s="487">
        <v>23614</v>
      </c>
      <c r="D64" s="487">
        <v>16686</v>
      </c>
      <c r="E64" s="488">
        <f t="shared" si="11"/>
        <v>108.49157096811881</v>
      </c>
      <c r="F64" s="488">
        <f t="shared" si="11"/>
        <v>99.801360889226999</v>
      </c>
      <c r="G64" s="488">
        <f t="shared" si="11"/>
        <v>121.22048674173629</v>
      </c>
      <c r="H64" s="489" t="str">
        <f t="shared" si="14"/>
        <v/>
      </c>
      <c r="I64" s="488" t="str">
        <f t="shared" si="12"/>
        <v/>
      </c>
      <c r="J64" s="488" t="str">
        <f t="shared" si="10"/>
        <v/>
      </c>
      <c r="K64" s="488" t="str">
        <f t="shared" si="10"/>
        <v/>
      </c>
      <c r="L64" s="488" t="e">
        <f t="shared" si="13"/>
        <v>#N/A</v>
      </c>
    </row>
    <row r="65" spans="1:12" ht="15" customHeight="1" x14ac:dyDescent="0.2">
      <c r="A65" s="490">
        <v>42979</v>
      </c>
      <c r="B65" s="487">
        <v>160832</v>
      </c>
      <c r="C65" s="487">
        <v>23171</v>
      </c>
      <c r="D65" s="487">
        <v>17021</v>
      </c>
      <c r="E65" s="488">
        <f t="shared" si="11"/>
        <v>110.53062009910039</v>
      </c>
      <c r="F65" s="488">
        <f t="shared" si="11"/>
        <v>97.92908161108997</v>
      </c>
      <c r="G65" s="488">
        <f t="shared" si="11"/>
        <v>123.65419542317473</v>
      </c>
      <c r="H65" s="489">
        <f t="shared" si="14"/>
        <v>42979</v>
      </c>
      <c r="I65" s="488">
        <f t="shared" si="12"/>
        <v>110.53062009910039</v>
      </c>
      <c r="J65" s="488">
        <f t="shared" si="10"/>
        <v>97.92908161108997</v>
      </c>
      <c r="K65" s="488">
        <f t="shared" si="10"/>
        <v>123.65419542317473</v>
      </c>
      <c r="L65" s="488" t="e">
        <f t="shared" si="13"/>
        <v>#N/A</v>
      </c>
    </row>
    <row r="66" spans="1:12" ht="15" customHeight="1" x14ac:dyDescent="0.2">
      <c r="A66" s="490" t="s">
        <v>472</v>
      </c>
      <c r="B66" s="487">
        <v>159366</v>
      </c>
      <c r="C66" s="487">
        <v>23251</v>
      </c>
      <c r="D66" s="487">
        <v>16977</v>
      </c>
      <c r="E66" s="488">
        <f t="shared" si="11"/>
        <v>109.52312228109602</v>
      </c>
      <c r="F66" s="488">
        <f t="shared" si="11"/>
        <v>98.26719073580999</v>
      </c>
      <c r="G66" s="488">
        <f t="shared" si="11"/>
        <v>123.33454413367235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159889</v>
      </c>
      <c r="C67" s="487">
        <v>22870</v>
      </c>
      <c r="D67" s="487">
        <v>16789</v>
      </c>
      <c r="E67" s="488">
        <f t="shared" si="11"/>
        <v>109.88255022026129</v>
      </c>
      <c r="F67" s="488">
        <f t="shared" si="11"/>
        <v>96.656946029330967</v>
      </c>
      <c r="G67" s="488">
        <f t="shared" si="11"/>
        <v>121.96876135125319</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161688</v>
      </c>
      <c r="C68" s="487">
        <v>23332</v>
      </c>
      <c r="D68" s="487">
        <v>17477</v>
      </c>
      <c r="E68" s="488">
        <f t="shared" si="11"/>
        <v>111.11889986186421</v>
      </c>
      <c r="F68" s="488">
        <f t="shared" si="11"/>
        <v>98.60952622458899</v>
      </c>
      <c r="G68" s="488">
        <f t="shared" si="11"/>
        <v>126.96694515074465</v>
      </c>
      <c r="H68" s="489" t="str">
        <f t="shared" si="14"/>
        <v/>
      </c>
      <c r="I68" s="488" t="str">
        <f t="shared" si="12"/>
        <v/>
      </c>
      <c r="J68" s="488" t="str">
        <f t="shared" si="12"/>
        <v/>
      </c>
      <c r="K68" s="488" t="str">
        <f t="shared" si="12"/>
        <v/>
      </c>
      <c r="L68" s="488" t="e">
        <f t="shared" si="13"/>
        <v>#N/A</v>
      </c>
    </row>
    <row r="69" spans="1:12" ht="15" customHeight="1" x14ac:dyDescent="0.2">
      <c r="A69" s="490">
        <v>43344</v>
      </c>
      <c r="B69" s="487">
        <v>164155</v>
      </c>
      <c r="C69" s="487">
        <v>22934</v>
      </c>
      <c r="D69" s="487">
        <v>17750</v>
      </c>
      <c r="E69" s="488">
        <f t="shared" si="11"/>
        <v>112.81432763609122</v>
      </c>
      <c r="F69" s="488">
        <f t="shared" si="11"/>
        <v>96.927433329106975</v>
      </c>
      <c r="G69" s="488">
        <f t="shared" si="11"/>
        <v>128.95023610606611</v>
      </c>
      <c r="H69" s="489">
        <f t="shared" si="14"/>
        <v>43344</v>
      </c>
      <c r="I69" s="488">
        <f t="shared" si="12"/>
        <v>112.81432763609122</v>
      </c>
      <c r="J69" s="488">
        <f t="shared" si="12"/>
        <v>96.927433329106975</v>
      </c>
      <c r="K69" s="488">
        <f t="shared" si="12"/>
        <v>128.95023610606611</v>
      </c>
      <c r="L69" s="488" t="e">
        <f t="shared" si="13"/>
        <v>#N/A</v>
      </c>
    </row>
    <row r="70" spans="1:12" ht="15" customHeight="1" x14ac:dyDescent="0.2">
      <c r="A70" s="490" t="s">
        <v>475</v>
      </c>
      <c r="B70" s="487">
        <v>162845</v>
      </c>
      <c r="C70" s="487">
        <v>22942</v>
      </c>
      <c r="D70" s="487">
        <v>17502</v>
      </c>
      <c r="E70" s="488">
        <f t="shared" si="11"/>
        <v>111.91403968139429</v>
      </c>
      <c r="F70" s="488">
        <f t="shared" si="11"/>
        <v>96.961244241578967</v>
      </c>
      <c r="G70" s="488">
        <f t="shared" si="11"/>
        <v>127.14856520159825</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162935</v>
      </c>
      <c r="C71" s="487">
        <v>22559</v>
      </c>
      <c r="D71" s="487">
        <v>17454</v>
      </c>
      <c r="E71" s="491">
        <f t="shared" ref="E71:G75" si="15">IF($A$51=37802,IF(COUNTBLANK(B$51:B$70)&gt;0,#N/A,IF(ISBLANK(B71)=FALSE,B71/B$51*100,#N/A)),IF(COUNTBLANK(B$51:B$75)&gt;0,#N/A,B71/B$51*100))</f>
        <v>111.97589152561009</v>
      </c>
      <c r="F71" s="491">
        <f t="shared" si="15"/>
        <v>95.342546806981957</v>
      </c>
      <c r="G71" s="491">
        <f t="shared" si="15"/>
        <v>126.79985470395931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163964</v>
      </c>
      <c r="C72" s="487">
        <v>23079</v>
      </c>
      <c r="D72" s="487">
        <v>18065</v>
      </c>
      <c r="E72" s="491">
        <f t="shared" si="15"/>
        <v>112.68306427781098</v>
      </c>
      <c r="F72" s="491">
        <f t="shared" si="15"/>
        <v>97.540256117661968</v>
      </c>
      <c r="G72" s="491">
        <f t="shared" si="15"/>
        <v>131.23864874682164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166416</v>
      </c>
      <c r="C73" s="487">
        <v>22519</v>
      </c>
      <c r="D73" s="487">
        <v>18433</v>
      </c>
      <c r="E73" s="491">
        <f t="shared" si="15"/>
        <v>114.36818341133539</v>
      </c>
      <c r="F73" s="491">
        <f t="shared" si="15"/>
        <v>95.173492244621954</v>
      </c>
      <c r="G73" s="491">
        <f t="shared" si="15"/>
        <v>133.91209589538684</v>
      </c>
      <c r="H73" s="492">
        <f>IF(A$51=37802,IF(ISERROR(L73)=TRUE,IF(ISBLANK(A73)=FALSE,IF(MONTH(A73)=MONTH(MAX(A$51:A$75)),A73,""),""),""),IF(ISERROR(L73)=TRUE,IF(MONTH(A73)=MONTH(MAX(A$51:A$75)),A73,""),""))</f>
        <v>43709</v>
      </c>
      <c r="I73" s="488">
        <f t="shared" si="12"/>
        <v>114.36818341133539</v>
      </c>
      <c r="J73" s="488">
        <f t="shared" si="12"/>
        <v>95.173492244621954</v>
      </c>
      <c r="K73" s="488">
        <f t="shared" si="12"/>
        <v>133.91209589538684</v>
      </c>
      <c r="L73" s="488" t="e">
        <f t="shared" si="13"/>
        <v>#N/A</v>
      </c>
    </row>
    <row r="74" spans="1:12" ht="15" customHeight="1" x14ac:dyDescent="0.2">
      <c r="A74" s="490" t="s">
        <v>478</v>
      </c>
      <c r="B74" s="487">
        <v>164316</v>
      </c>
      <c r="C74" s="487">
        <v>22612</v>
      </c>
      <c r="D74" s="487">
        <v>18236</v>
      </c>
      <c r="E74" s="491">
        <f t="shared" si="15"/>
        <v>112.92497371296622</v>
      </c>
      <c r="F74" s="491">
        <f t="shared" si="15"/>
        <v>95.566544102108949</v>
      </c>
      <c r="G74" s="491">
        <f t="shared" si="15"/>
        <v>132.48092989466036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163868</v>
      </c>
      <c r="C75" s="493">
        <v>21817</v>
      </c>
      <c r="D75" s="493">
        <v>17585</v>
      </c>
      <c r="E75" s="491">
        <f t="shared" si="15"/>
        <v>112.61708897731413</v>
      </c>
      <c r="F75" s="491">
        <f t="shared" si="15"/>
        <v>92.206584675203914</v>
      </c>
      <c r="G75" s="491">
        <f t="shared" si="15"/>
        <v>127.75154377043225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114.36818341133539</v>
      </c>
      <c r="J77" s="488">
        <f>IF(J75&lt;&gt;"",J75,IF(J74&lt;&gt;"",J74,IF(J73&lt;&gt;"",J73,IF(J72&lt;&gt;"",J72,IF(J71&lt;&gt;"",J71,IF(J70&lt;&gt;"",J70,""))))))</f>
        <v>95.173492244621954</v>
      </c>
      <c r="K77" s="488">
        <f>IF(K75&lt;&gt;"",K75,IF(K74&lt;&gt;"",K74,IF(K73&lt;&gt;"",K73,IF(K72&lt;&gt;"",K72,IF(K71&lt;&gt;"",K71,IF(K70&lt;&gt;"",K70,""))))))</f>
        <v>133.91209589538684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+14,4%</v>
      </c>
      <c r="J79" s="488" t="str">
        <f>"GeB - ausschließlich: "&amp;IF(J77&gt;100,"+","")&amp;TEXT(J77-100,"0,0")&amp;"%"</f>
        <v>GeB - ausschließlich: -4,8%</v>
      </c>
      <c r="K79" s="488" t="str">
        <f>"GeB - im Nebenjob: "&amp;IF(K77&gt;100,"+","")&amp;TEXT(K77-100,"0,0")&amp;"%"</f>
        <v>GeB - im Nebenjob: +33,9%</v>
      </c>
    </row>
    <row r="81" spans="9:9" ht="15" customHeight="1" x14ac:dyDescent="0.2">
      <c r="I81" s="488" t="str">
        <f>IF(ISERROR(HLOOKUP(1,I$78:K$79,2,FALSE)),"",HLOOKUP(1,I$78:K$79,2,FALSE))</f>
        <v>GeB - im Nebenjob: +33,9%</v>
      </c>
    </row>
    <row r="82" spans="9:9" ht="15" customHeight="1" x14ac:dyDescent="0.2">
      <c r="I82" s="488" t="str">
        <f>IF(ISERROR(HLOOKUP(2,I$78:K$79,2,FALSE)),"",HLOOKUP(2,I$78:K$79,2,FALSE))</f>
        <v>SvB: +14,4%</v>
      </c>
    </row>
    <row r="83" spans="9:9" ht="15" customHeight="1" x14ac:dyDescent="0.2">
      <c r="I83" s="488" t="str">
        <f>IF(ISERROR(HLOOKUP(3,I$78:K$79,2,FALSE)),"",HLOOKUP(3,I$78:K$79,2,FALSE))</f>
        <v>GeB - ausschließlich: -4,8%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163868</v>
      </c>
      <c r="E12" s="114">
        <v>164316</v>
      </c>
      <c r="F12" s="114">
        <v>166416</v>
      </c>
      <c r="G12" s="114">
        <v>163964</v>
      </c>
      <c r="H12" s="114">
        <v>162935</v>
      </c>
      <c r="I12" s="115">
        <v>933</v>
      </c>
      <c r="J12" s="116">
        <v>0.57262098382790683</v>
      </c>
      <c r="N12" s="117"/>
    </row>
    <row r="13" spans="1:15" s="110" customFormat="1" ht="13.5" customHeight="1" x14ac:dyDescent="0.2">
      <c r="A13" s="118" t="s">
        <v>105</v>
      </c>
      <c r="B13" s="119" t="s">
        <v>106</v>
      </c>
      <c r="C13" s="113">
        <v>53.391754338858107</v>
      </c>
      <c r="D13" s="114">
        <v>87492</v>
      </c>
      <c r="E13" s="114">
        <v>87613</v>
      </c>
      <c r="F13" s="114">
        <v>89300</v>
      </c>
      <c r="G13" s="114">
        <v>87933</v>
      </c>
      <c r="H13" s="114">
        <v>87142</v>
      </c>
      <c r="I13" s="115">
        <v>350</v>
      </c>
      <c r="J13" s="116">
        <v>0.4016432948520805</v>
      </c>
    </row>
    <row r="14" spans="1:15" s="110" customFormat="1" ht="13.5" customHeight="1" x14ac:dyDescent="0.2">
      <c r="A14" s="120"/>
      <c r="B14" s="119" t="s">
        <v>107</v>
      </c>
      <c r="C14" s="113">
        <v>46.608245661141893</v>
      </c>
      <c r="D14" s="114">
        <v>76376</v>
      </c>
      <c r="E14" s="114">
        <v>76703</v>
      </c>
      <c r="F14" s="114">
        <v>77116</v>
      </c>
      <c r="G14" s="114">
        <v>76031</v>
      </c>
      <c r="H14" s="114">
        <v>75793</v>
      </c>
      <c r="I14" s="115">
        <v>583</v>
      </c>
      <c r="J14" s="116">
        <v>0.76920032192946575</v>
      </c>
    </row>
    <row r="15" spans="1:15" s="110" customFormat="1" ht="13.5" customHeight="1" x14ac:dyDescent="0.2">
      <c r="A15" s="118" t="s">
        <v>105</v>
      </c>
      <c r="B15" s="121" t="s">
        <v>108</v>
      </c>
      <c r="C15" s="113">
        <v>12.707789196182294</v>
      </c>
      <c r="D15" s="114">
        <v>20824</v>
      </c>
      <c r="E15" s="114">
        <v>21392</v>
      </c>
      <c r="F15" s="114">
        <v>22118</v>
      </c>
      <c r="G15" s="114">
        <v>20519</v>
      </c>
      <c r="H15" s="114">
        <v>20759</v>
      </c>
      <c r="I15" s="115">
        <v>65</v>
      </c>
      <c r="J15" s="116">
        <v>0.31311720217736883</v>
      </c>
    </row>
    <row r="16" spans="1:15" s="110" customFormat="1" ht="13.5" customHeight="1" x14ac:dyDescent="0.2">
      <c r="A16" s="118"/>
      <c r="B16" s="121" t="s">
        <v>109</v>
      </c>
      <c r="C16" s="113">
        <v>65.552151731881764</v>
      </c>
      <c r="D16" s="114">
        <v>107419</v>
      </c>
      <c r="E16" s="114">
        <v>107654</v>
      </c>
      <c r="F16" s="114">
        <v>109049</v>
      </c>
      <c r="G16" s="114">
        <v>108796</v>
      </c>
      <c r="H16" s="114">
        <v>108245</v>
      </c>
      <c r="I16" s="115">
        <v>-826</v>
      </c>
      <c r="J16" s="116">
        <v>-0.76308374520763089</v>
      </c>
    </row>
    <row r="17" spans="1:10" s="110" customFormat="1" ht="13.5" customHeight="1" x14ac:dyDescent="0.2">
      <c r="A17" s="118"/>
      <c r="B17" s="121" t="s">
        <v>110</v>
      </c>
      <c r="C17" s="113">
        <v>20.755730221885909</v>
      </c>
      <c r="D17" s="114">
        <v>34012</v>
      </c>
      <c r="E17" s="114">
        <v>33660</v>
      </c>
      <c r="F17" s="114">
        <v>33645</v>
      </c>
      <c r="G17" s="114">
        <v>33059</v>
      </c>
      <c r="H17" s="114">
        <v>32437</v>
      </c>
      <c r="I17" s="115">
        <v>1575</v>
      </c>
      <c r="J17" s="116">
        <v>4.8555661744304341</v>
      </c>
    </row>
    <row r="18" spans="1:10" s="110" customFormat="1" ht="13.5" customHeight="1" x14ac:dyDescent="0.2">
      <c r="A18" s="120"/>
      <c r="B18" s="121" t="s">
        <v>111</v>
      </c>
      <c r="C18" s="113">
        <v>0.98432885005004023</v>
      </c>
      <c r="D18" s="114">
        <v>1613</v>
      </c>
      <c r="E18" s="114">
        <v>1610</v>
      </c>
      <c r="F18" s="114">
        <v>1604</v>
      </c>
      <c r="G18" s="114">
        <v>1590</v>
      </c>
      <c r="H18" s="114">
        <v>1494</v>
      </c>
      <c r="I18" s="115">
        <v>119</v>
      </c>
      <c r="J18" s="116">
        <v>7.9651941097724226</v>
      </c>
    </row>
    <row r="19" spans="1:10" s="110" customFormat="1" ht="13.5" customHeight="1" x14ac:dyDescent="0.2">
      <c r="A19" s="120"/>
      <c r="B19" s="121" t="s">
        <v>112</v>
      </c>
      <c r="C19" s="113">
        <v>0.25630385432177116</v>
      </c>
      <c r="D19" s="114">
        <v>420</v>
      </c>
      <c r="E19" s="114">
        <v>414</v>
      </c>
      <c r="F19" s="114">
        <v>454</v>
      </c>
      <c r="G19" s="114">
        <v>418</v>
      </c>
      <c r="H19" s="114">
        <v>368</v>
      </c>
      <c r="I19" s="115">
        <v>52</v>
      </c>
      <c r="J19" s="116">
        <v>14.130434782608695</v>
      </c>
    </row>
    <row r="20" spans="1:10" s="110" customFormat="1" ht="13.5" customHeight="1" x14ac:dyDescent="0.2">
      <c r="A20" s="118" t="s">
        <v>113</v>
      </c>
      <c r="B20" s="122" t="s">
        <v>114</v>
      </c>
      <c r="C20" s="113">
        <v>70.954060585349183</v>
      </c>
      <c r="D20" s="114">
        <v>116271</v>
      </c>
      <c r="E20" s="114">
        <v>116746</v>
      </c>
      <c r="F20" s="114">
        <v>118933</v>
      </c>
      <c r="G20" s="114">
        <v>116968</v>
      </c>
      <c r="H20" s="114">
        <v>116349</v>
      </c>
      <c r="I20" s="115">
        <v>-78</v>
      </c>
      <c r="J20" s="116">
        <v>-6.7039682335043704E-2</v>
      </c>
    </row>
    <row r="21" spans="1:10" s="110" customFormat="1" ht="13.5" customHeight="1" x14ac:dyDescent="0.2">
      <c r="A21" s="120"/>
      <c r="B21" s="122" t="s">
        <v>115</v>
      </c>
      <c r="C21" s="113">
        <v>29.045939414650817</v>
      </c>
      <c r="D21" s="114">
        <v>47597</v>
      </c>
      <c r="E21" s="114">
        <v>47570</v>
      </c>
      <c r="F21" s="114">
        <v>47483</v>
      </c>
      <c r="G21" s="114">
        <v>46996</v>
      </c>
      <c r="H21" s="114">
        <v>46586</v>
      </c>
      <c r="I21" s="115">
        <v>1011</v>
      </c>
      <c r="J21" s="116">
        <v>2.1701798823680933</v>
      </c>
    </row>
    <row r="22" spans="1:10" s="110" customFormat="1" ht="13.5" customHeight="1" x14ac:dyDescent="0.2">
      <c r="A22" s="118" t="s">
        <v>113</v>
      </c>
      <c r="B22" s="122" t="s">
        <v>116</v>
      </c>
      <c r="C22" s="113">
        <v>88.376009959235489</v>
      </c>
      <c r="D22" s="114">
        <v>144820</v>
      </c>
      <c r="E22" s="114">
        <v>145538</v>
      </c>
      <c r="F22" s="114">
        <v>146944</v>
      </c>
      <c r="G22" s="114">
        <v>144965</v>
      </c>
      <c r="H22" s="114">
        <v>144897</v>
      </c>
      <c r="I22" s="115">
        <v>-77</v>
      </c>
      <c r="J22" s="116">
        <v>-5.3141196850176334E-2</v>
      </c>
    </row>
    <row r="23" spans="1:10" s="110" customFormat="1" ht="13.5" customHeight="1" x14ac:dyDescent="0.2">
      <c r="A23" s="123"/>
      <c r="B23" s="124" t="s">
        <v>117</v>
      </c>
      <c r="C23" s="125">
        <v>11.601410891693314</v>
      </c>
      <c r="D23" s="114">
        <v>19011</v>
      </c>
      <c r="E23" s="114">
        <v>18743</v>
      </c>
      <c r="F23" s="114">
        <v>19437</v>
      </c>
      <c r="G23" s="114">
        <v>18969</v>
      </c>
      <c r="H23" s="114">
        <v>18007</v>
      </c>
      <c r="I23" s="115">
        <v>1004</v>
      </c>
      <c r="J23" s="116">
        <v>5.5756094852002001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39402</v>
      </c>
      <c r="E26" s="114">
        <v>40848</v>
      </c>
      <c r="F26" s="114">
        <v>40952</v>
      </c>
      <c r="G26" s="114">
        <v>41144</v>
      </c>
      <c r="H26" s="140">
        <v>40013</v>
      </c>
      <c r="I26" s="115">
        <v>-611</v>
      </c>
      <c r="J26" s="116">
        <v>-1.5270037237897682</v>
      </c>
    </row>
    <row r="27" spans="1:10" s="110" customFormat="1" ht="13.5" customHeight="1" x14ac:dyDescent="0.2">
      <c r="A27" s="118" t="s">
        <v>105</v>
      </c>
      <c r="B27" s="119" t="s">
        <v>106</v>
      </c>
      <c r="C27" s="113">
        <v>38.581797878280291</v>
      </c>
      <c r="D27" s="115">
        <v>15202</v>
      </c>
      <c r="E27" s="114">
        <v>15642</v>
      </c>
      <c r="F27" s="114">
        <v>15655</v>
      </c>
      <c r="G27" s="114">
        <v>15632</v>
      </c>
      <c r="H27" s="140">
        <v>15027</v>
      </c>
      <c r="I27" s="115">
        <v>175</v>
      </c>
      <c r="J27" s="116">
        <v>1.1645704398748919</v>
      </c>
    </row>
    <row r="28" spans="1:10" s="110" customFormat="1" ht="13.5" customHeight="1" x14ac:dyDescent="0.2">
      <c r="A28" s="120"/>
      <c r="B28" s="119" t="s">
        <v>107</v>
      </c>
      <c r="C28" s="113">
        <v>61.418202121719709</v>
      </c>
      <c r="D28" s="115">
        <v>24200</v>
      </c>
      <c r="E28" s="114">
        <v>25206</v>
      </c>
      <c r="F28" s="114">
        <v>25297</v>
      </c>
      <c r="G28" s="114">
        <v>25512</v>
      </c>
      <c r="H28" s="140">
        <v>24986</v>
      </c>
      <c r="I28" s="115">
        <v>-786</v>
      </c>
      <c r="J28" s="116">
        <v>-3.1457616265108461</v>
      </c>
    </row>
    <row r="29" spans="1:10" s="110" customFormat="1" ht="13.5" customHeight="1" x14ac:dyDescent="0.2">
      <c r="A29" s="118" t="s">
        <v>105</v>
      </c>
      <c r="B29" s="121" t="s">
        <v>108</v>
      </c>
      <c r="C29" s="113">
        <v>12.933353636871225</v>
      </c>
      <c r="D29" s="115">
        <v>5096</v>
      </c>
      <c r="E29" s="114">
        <v>5377</v>
      </c>
      <c r="F29" s="114">
        <v>5397</v>
      </c>
      <c r="G29" s="114">
        <v>5538</v>
      </c>
      <c r="H29" s="140">
        <v>5122</v>
      </c>
      <c r="I29" s="115">
        <v>-26</v>
      </c>
      <c r="J29" s="116">
        <v>-0.50761421319796951</v>
      </c>
    </row>
    <row r="30" spans="1:10" s="110" customFormat="1" ht="13.5" customHeight="1" x14ac:dyDescent="0.2">
      <c r="A30" s="118"/>
      <c r="B30" s="121" t="s">
        <v>109</v>
      </c>
      <c r="C30" s="113">
        <v>49.606618953352623</v>
      </c>
      <c r="D30" s="115">
        <v>19546</v>
      </c>
      <c r="E30" s="114">
        <v>20377</v>
      </c>
      <c r="F30" s="114">
        <v>20412</v>
      </c>
      <c r="G30" s="114">
        <v>20491</v>
      </c>
      <c r="H30" s="140">
        <v>20165</v>
      </c>
      <c r="I30" s="115">
        <v>-619</v>
      </c>
      <c r="J30" s="116">
        <v>-3.0696751797669228</v>
      </c>
    </row>
    <row r="31" spans="1:10" s="110" customFormat="1" ht="13.5" customHeight="1" x14ac:dyDescent="0.2">
      <c r="A31" s="118"/>
      <c r="B31" s="121" t="s">
        <v>110</v>
      </c>
      <c r="C31" s="113">
        <v>19.562458758438659</v>
      </c>
      <c r="D31" s="115">
        <v>7708</v>
      </c>
      <c r="E31" s="114">
        <v>7884</v>
      </c>
      <c r="F31" s="114">
        <v>7967</v>
      </c>
      <c r="G31" s="114">
        <v>7989</v>
      </c>
      <c r="H31" s="140">
        <v>7842</v>
      </c>
      <c r="I31" s="115">
        <v>-134</v>
      </c>
      <c r="J31" s="116">
        <v>-1.7087477684264218</v>
      </c>
    </row>
    <row r="32" spans="1:10" s="110" customFormat="1" ht="13.5" customHeight="1" x14ac:dyDescent="0.2">
      <c r="A32" s="120"/>
      <c r="B32" s="121" t="s">
        <v>111</v>
      </c>
      <c r="C32" s="113">
        <v>17.897568651337494</v>
      </c>
      <c r="D32" s="115">
        <v>7052</v>
      </c>
      <c r="E32" s="114">
        <v>7210</v>
      </c>
      <c r="F32" s="114">
        <v>7176</v>
      </c>
      <c r="G32" s="114">
        <v>7126</v>
      </c>
      <c r="H32" s="140">
        <v>6884</v>
      </c>
      <c r="I32" s="115">
        <v>168</v>
      </c>
      <c r="J32" s="116">
        <v>2.4404416037187682</v>
      </c>
    </row>
    <row r="33" spans="1:10" s="110" customFormat="1" ht="13.5" customHeight="1" x14ac:dyDescent="0.2">
      <c r="A33" s="120"/>
      <c r="B33" s="121" t="s">
        <v>112</v>
      </c>
      <c r="C33" s="113">
        <v>1.6395106847368155</v>
      </c>
      <c r="D33" s="115">
        <v>646</v>
      </c>
      <c r="E33" s="114">
        <v>663</v>
      </c>
      <c r="F33" s="114">
        <v>693</v>
      </c>
      <c r="G33" s="114">
        <v>620</v>
      </c>
      <c r="H33" s="140">
        <v>593</v>
      </c>
      <c r="I33" s="115">
        <v>53</v>
      </c>
      <c r="J33" s="116">
        <v>8.937605396290051</v>
      </c>
    </row>
    <row r="34" spans="1:10" s="110" customFormat="1" ht="13.5" customHeight="1" x14ac:dyDescent="0.2">
      <c r="A34" s="118" t="s">
        <v>113</v>
      </c>
      <c r="B34" s="122" t="s">
        <v>116</v>
      </c>
      <c r="C34" s="113">
        <v>91.459824374397243</v>
      </c>
      <c r="D34" s="115">
        <v>36037</v>
      </c>
      <c r="E34" s="114">
        <v>37385</v>
      </c>
      <c r="F34" s="114">
        <v>37600</v>
      </c>
      <c r="G34" s="114">
        <v>37745</v>
      </c>
      <c r="H34" s="140">
        <v>36790</v>
      </c>
      <c r="I34" s="115">
        <v>-753</v>
      </c>
      <c r="J34" s="116">
        <v>-2.0467518347377003</v>
      </c>
    </row>
    <row r="35" spans="1:10" s="110" customFormat="1" ht="13.5" customHeight="1" x14ac:dyDescent="0.2">
      <c r="A35" s="118"/>
      <c r="B35" s="119" t="s">
        <v>117</v>
      </c>
      <c r="C35" s="113">
        <v>8.4158164560174615</v>
      </c>
      <c r="D35" s="115">
        <v>3316</v>
      </c>
      <c r="E35" s="114">
        <v>3413</v>
      </c>
      <c r="F35" s="114">
        <v>3298</v>
      </c>
      <c r="G35" s="114">
        <v>3347</v>
      </c>
      <c r="H35" s="140">
        <v>3172</v>
      </c>
      <c r="I35" s="115">
        <v>144</v>
      </c>
      <c r="J35" s="116">
        <v>4.5397225725094579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21817</v>
      </c>
      <c r="E37" s="114">
        <v>22612</v>
      </c>
      <c r="F37" s="114">
        <v>22519</v>
      </c>
      <c r="G37" s="114">
        <v>23079</v>
      </c>
      <c r="H37" s="140">
        <v>22559</v>
      </c>
      <c r="I37" s="115">
        <v>-742</v>
      </c>
      <c r="J37" s="116">
        <v>-3.2891528879826235</v>
      </c>
    </row>
    <row r="38" spans="1:10" s="110" customFormat="1" ht="13.5" customHeight="1" x14ac:dyDescent="0.2">
      <c r="A38" s="118" t="s">
        <v>105</v>
      </c>
      <c r="B38" s="119" t="s">
        <v>106</v>
      </c>
      <c r="C38" s="113">
        <v>35.082733648072605</v>
      </c>
      <c r="D38" s="115">
        <v>7654</v>
      </c>
      <c r="E38" s="114">
        <v>7820</v>
      </c>
      <c r="F38" s="114">
        <v>7779</v>
      </c>
      <c r="G38" s="114">
        <v>7964</v>
      </c>
      <c r="H38" s="140">
        <v>7690</v>
      </c>
      <c r="I38" s="115">
        <v>-36</v>
      </c>
      <c r="J38" s="116">
        <v>-0.46814044213263978</v>
      </c>
    </row>
    <row r="39" spans="1:10" s="110" customFormat="1" ht="13.5" customHeight="1" x14ac:dyDescent="0.2">
      <c r="A39" s="120"/>
      <c r="B39" s="119" t="s">
        <v>107</v>
      </c>
      <c r="C39" s="113">
        <v>64.917266351927395</v>
      </c>
      <c r="D39" s="115">
        <v>14163</v>
      </c>
      <c r="E39" s="114">
        <v>14792</v>
      </c>
      <c r="F39" s="114">
        <v>14740</v>
      </c>
      <c r="G39" s="114">
        <v>15115</v>
      </c>
      <c r="H39" s="140">
        <v>14869</v>
      </c>
      <c r="I39" s="115">
        <v>-706</v>
      </c>
      <c r="J39" s="116">
        <v>-4.7481337009886344</v>
      </c>
    </row>
    <row r="40" spans="1:10" s="110" customFormat="1" ht="13.5" customHeight="1" x14ac:dyDescent="0.2">
      <c r="A40" s="118" t="s">
        <v>105</v>
      </c>
      <c r="B40" s="121" t="s">
        <v>108</v>
      </c>
      <c r="C40" s="113">
        <v>14.429114910390979</v>
      </c>
      <c r="D40" s="115">
        <v>3148</v>
      </c>
      <c r="E40" s="114">
        <v>3290</v>
      </c>
      <c r="F40" s="114">
        <v>3246</v>
      </c>
      <c r="G40" s="114">
        <v>3536</v>
      </c>
      <c r="H40" s="140">
        <v>3230</v>
      </c>
      <c r="I40" s="115">
        <v>-82</v>
      </c>
      <c r="J40" s="116">
        <v>-2.5386996904024768</v>
      </c>
    </row>
    <row r="41" spans="1:10" s="110" customFormat="1" ht="13.5" customHeight="1" x14ac:dyDescent="0.2">
      <c r="A41" s="118"/>
      <c r="B41" s="121" t="s">
        <v>109</v>
      </c>
      <c r="C41" s="113">
        <v>32.543429435761105</v>
      </c>
      <c r="D41" s="115">
        <v>7100</v>
      </c>
      <c r="E41" s="114">
        <v>7482</v>
      </c>
      <c r="F41" s="114">
        <v>7371</v>
      </c>
      <c r="G41" s="114">
        <v>7633</v>
      </c>
      <c r="H41" s="140">
        <v>7701</v>
      </c>
      <c r="I41" s="115">
        <v>-601</v>
      </c>
      <c r="J41" s="116">
        <v>-7.8041812751590705</v>
      </c>
    </row>
    <row r="42" spans="1:10" s="110" customFormat="1" ht="13.5" customHeight="1" x14ac:dyDescent="0.2">
      <c r="A42" s="118"/>
      <c r="B42" s="121" t="s">
        <v>110</v>
      </c>
      <c r="C42" s="113">
        <v>21.552000733373056</v>
      </c>
      <c r="D42" s="115">
        <v>4702</v>
      </c>
      <c r="E42" s="114">
        <v>4810</v>
      </c>
      <c r="F42" s="114">
        <v>4902</v>
      </c>
      <c r="G42" s="114">
        <v>4963</v>
      </c>
      <c r="H42" s="140">
        <v>4903</v>
      </c>
      <c r="I42" s="115">
        <v>-201</v>
      </c>
      <c r="J42" s="116">
        <v>-4.0995308994493165</v>
      </c>
    </row>
    <row r="43" spans="1:10" s="110" customFormat="1" ht="13.5" customHeight="1" x14ac:dyDescent="0.2">
      <c r="A43" s="120"/>
      <c r="B43" s="121" t="s">
        <v>111</v>
      </c>
      <c r="C43" s="113">
        <v>31.47545492047486</v>
      </c>
      <c r="D43" s="115">
        <v>6867</v>
      </c>
      <c r="E43" s="114">
        <v>7030</v>
      </c>
      <c r="F43" s="114">
        <v>7000</v>
      </c>
      <c r="G43" s="114">
        <v>6947</v>
      </c>
      <c r="H43" s="140">
        <v>6725</v>
      </c>
      <c r="I43" s="115">
        <v>142</v>
      </c>
      <c r="J43" s="116">
        <v>2.1115241635687734</v>
      </c>
    </row>
    <row r="44" spans="1:10" s="110" customFormat="1" ht="13.5" customHeight="1" x14ac:dyDescent="0.2">
      <c r="A44" s="120"/>
      <c r="B44" s="121" t="s">
        <v>112</v>
      </c>
      <c r="C44" s="113">
        <v>2.7684832928450289</v>
      </c>
      <c r="D44" s="115">
        <v>604</v>
      </c>
      <c r="E44" s="114">
        <v>622</v>
      </c>
      <c r="F44" s="114">
        <v>650</v>
      </c>
      <c r="G44" s="114">
        <v>579</v>
      </c>
      <c r="H44" s="140">
        <v>553</v>
      </c>
      <c r="I44" s="115">
        <v>51</v>
      </c>
      <c r="J44" s="116">
        <v>9.2224231464737798</v>
      </c>
    </row>
    <row r="45" spans="1:10" s="110" customFormat="1" ht="13.5" customHeight="1" x14ac:dyDescent="0.2">
      <c r="A45" s="118" t="s">
        <v>113</v>
      </c>
      <c r="B45" s="122" t="s">
        <v>116</v>
      </c>
      <c r="C45" s="113">
        <v>92.363753036622811</v>
      </c>
      <c r="D45" s="115">
        <v>20151</v>
      </c>
      <c r="E45" s="114">
        <v>20907</v>
      </c>
      <c r="F45" s="114">
        <v>20865</v>
      </c>
      <c r="G45" s="114">
        <v>21326</v>
      </c>
      <c r="H45" s="140">
        <v>20863</v>
      </c>
      <c r="I45" s="115">
        <v>-712</v>
      </c>
      <c r="J45" s="116">
        <v>-3.4127402578727892</v>
      </c>
    </row>
    <row r="46" spans="1:10" s="110" customFormat="1" ht="13.5" customHeight="1" x14ac:dyDescent="0.2">
      <c r="A46" s="118"/>
      <c r="B46" s="119" t="s">
        <v>117</v>
      </c>
      <c r="C46" s="113">
        <v>7.4162350460649948</v>
      </c>
      <c r="D46" s="115">
        <v>1618</v>
      </c>
      <c r="E46" s="114">
        <v>1656</v>
      </c>
      <c r="F46" s="114">
        <v>1600</v>
      </c>
      <c r="G46" s="114">
        <v>1701</v>
      </c>
      <c r="H46" s="140">
        <v>1645</v>
      </c>
      <c r="I46" s="115">
        <v>-27</v>
      </c>
      <c r="J46" s="116">
        <v>-1.641337386018237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17585</v>
      </c>
      <c r="E48" s="114">
        <v>18236</v>
      </c>
      <c r="F48" s="114">
        <v>18433</v>
      </c>
      <c r="G48" s="114">
        <v>18065</v>
      </c>
      <c r="H48" s="140">
        <v>17454</v>
      </c>
      <c r="I48" s="115">
        <v>131</v>
      </c>
      <c r="J48" s="116">
        <v>0.75054428784232841</v>
      </c>
    </row>
    <row r="49" spans="1:12" s="110" customFormat="1" ht="13.5" customHeight="1" x14ac:dyDescent="0.2">
      <c r="A49" s="118" t="s">
        <v>105</v>
      </c>
      <c r="B49" s="119" t="s">
        <v>106</v>
      </c>
      <c r="C49" s="113">
        <v>42.922945692351433</v>
      </c>
      <c r="D49" s="115">
        <v>7548</v>
      </c>
      <c r="E49" s="114">
        <v>7822</v>
      </c>
      <c r="F49" s="114">
        <v>7876</v>
      </c>
      <c r="G49" s="114">
        <v>7668</v>
      </c>
      <c r="H49" s="140">
        <v>7337</v>
      </c>
      <c r="I49" s="115">
        <v>211</v>
      </c>
      <c r="J49" s="116">
        <v>2.8758348098677935</v>
      </c>
    </row>
    <row r="50" spans="1:12" s="110" customFormat="1" ht="13.5" customHeight="1" x14ac:dyDescent="0.2">
      <c r="A50" s="120"/>
      <c r="B50" s="119" t="s">
        <v>107</v>
      </c>
      <c r="C50" s="113">
        <v>57.077054307648567</v>
      </c>
      <c r="D50" s="115">
        <v>10037</v>
      </c>
      <c r="E50" s="114">
        <v>10414</v>
      </c>
      <c r="F50" s="114">
        <v>10557</v>
      </c>
      <c r="G50" s="114">
        <v>10397</v>
      </c>
      <c r="H50" s="140">
        <v>10117</v>
      </c>
      <c r="I50" s="115">
        <v>-80</v>
      </c>
      <c r="J50" s="116">
        <v>-0.79074824552733025</v>
      </c>
    </row>
    <row r="51" spans="1:12" s="110" customFormat="1" ht="13.5" customHeight="1" x14ac:dyDescent="0.2">
      <c r="A51" s="118" t="s">
        <v>105</v>
      </c>
      <c r="B51" s="121" t="s">
        <v>108</v>
      </c>
      <c r="C51" s="113">
        <v>11.077622974125676</v>
      </c>
      <c r="D51" s="115">
        <v>1948</v>
      </c>
      <c r="E51" s="114">
        <v>2087</v>
      </c>
      <c r="F51" s="114">
        <v>2151</v>
      </c>
      <c r="G51" s="114">
        <v>2002</v>
      </c>
      <c r="H51" s="140">
        <v>1892</v>
      </c>
      <c r="I51" s="115">
        <v>56</v>
      </c>
      <c r="J51" s="116">
        <v>2.9598308668076112</v>
      </c>
    </row>
    <row r="52" spans="1:12" s="110" customFormat="1" ht="13.5" customHeight="1" x14ac:dyDescent="0.2">
      <c r="A52" s="118"/>
      <c r="B52" s="121" t="s">
        <v>109</v>
      </c>
      <c r="C52" s="113">
        <v>70.776229741256756</v>
      </c>
      <c r="D52" s="115">
        <v>12446</v>
      </c>
      <c r="E52" s="114">
        <v>12895</v>
      </c>
      <c r="F52" s="114">
        <v>13041</v>
      </c>
      <c r="G52" s="114">
        <v>12858</v>
      </c>
      <c r="H52" s="140">
        <v>12464</v>
      </c>
      <c r="I52" s="115">
        <v>-18</v>
      </c>
      <c r="J52" s="116">
        <v>-0.14441591784338895</v>
      </c>
    </row>
    <row r="53" spans="1:12" s="110" customFormat="1" ht="13.5" customHeight="1" x14ac:dyDescent="0.2">
      <c r="A53" s="118"/>
      <c r="B53" s="121" t="s">
        <v>110</v>
      </c>
      <c r="C53" s="113">
        <v>17.094114301961898</v>
      </c>
      <c r="D53" s="115">
        <v>3006</v>
      </c>
      <c r="E53" s="114">
        <v>3074</v>
      </c>
      <c r="F53" s="114">
        <v>3065</v>
      </c>
      <c r="G53" s="114">
        <v>3026</v>
      </c>
      <c r="H53" s="140">
        <v>2939</v>
      </c>
      <c r="I53" s="115">
        <v>67</v>
      </c>
      <c r="J53" s="116">
        <v>2.2796869683565837</v>
      </c>
    </row>
    <row r="54" spans="1:12" s="110" customFormat="1" ht="13.5" customHeight="1" x14ac:dyDescent="0.2">
      <c r="A54" s="120"/>
      <c r="B54" s="121" t="s">
        <v>111</v>
      </c>
      <c r="C54" s="113">
        <v>1.0520329826556725</v>
      </c>
      <c r="D54" s="115">
        <v>185</v>
      </c>
      <c r="E54" s="114">
        <v>180</v>
      </c>
      <c r="F54" s="114">
        <v>176</v>
      </c>
      <c r="G54" s="114">
        <v>179</v>
      </c>
      <c r="H54" s="140">
        <v>159</v>
      </c>
      <c r="I54" s="115">
        <v>26</v>
      </c>
      <c r="J54" s="116">
        <v>16.352201257861637</v>
      </c>
    </row>
    <row r="55" spans="1:12" s="110" customFormat="1" ht="13.5" customHeight="1" x14ac:dyDescent="0.2">
      <c r="A55" s="120"/>
      <c r="B55" s="121" t="s">
        <v>112</v>
      </c>
      <c r="C55" s="113">
        <v>0.23883992038669322</v>
      </c>
      <c r="D55" s="115">
        <v>42</v>
      </c>
      <c r="E55" s="114">
        <v>41</v>
      </c>
      <c r="F55" s="114">
        <v>43</v>
      </c>
      <c r="G55" s="114">
        <v>41</v>
      </c>
      <c r="H55" s="140">
        <v>40</v>
      </c>
      <c r="I55" s="115">
        <v>2</v>
      </c>
      <c r="J55" s="116">
        <v>5</v>
      </c>
    </row>
    <row r="56" spans="1:12" s="110" customFormat="1" ht="13.5" customHeight="1" x14ac:dyDescent="0.2">
      <c r="A56" s="118" t="s">
        <v>113</v>
      </c>
      <c r="B56" s="122" t="s">
        <v>116</v>
      </c>
      <c r="C56" s="113">
        <v>90.338356553881155</v>
      </c>
      <c r="D56" s="115">
        <v>15886</v>
      </c>
      <c r="E56" s="114">
        <v>16478</v>
      </c>
      <c r="F56" s="114">
        <v>16735</v>
      </c>
      <c r="G56" s="114">
        <v>16419</v>
      </c>
      <c r="H56" s="140">
        <v>15927</v>
      </c>
      <c r="I56" s="115">
        <v>-41</v>
      </c>
      <c r="J56" s="116">
        <v>-0.25742449927795569</v>
      </c>
    </row>
    <row r="57" spans="1:12" s="110" customFormat="1" ht="13.5" customHeight="1" x14ac:dyDescent="0.2">
      <c r="A57" s="142"/>
      <c r="B57" s="124" t="s">
        <v>117</v>
      </c>
      <c r="C57" s="125">
        <v>9.65595678134774</v>
      </c>
      <c r="D57" s="143">
        <v>1698</v>
      </c>
      <c r="E57" s="144">
        <v>1757</v>
      </c>
      <c r="F57" s="144">
        <v>1698</v>
      </c>
      <c r="G57" s="144">
        <v>1646</v>
      </c>
      <c r="H57" s="145">
        <v>1527</v>
      </c>
      <c r="I57" s="143">
        <v>171</v>
      </c>
      <c r="J57" s="146">
        <v>11.198428290766207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163868</v>
      </c>
      <c r="E12" s="236">
        <v>164316</v>
      </c>
      <c r="F12" s="114">
        <v>166416</v>
      </c>
      <c r="G12" s="114">
        <v>163964</v>
      </c>
      <c r="H12" s="140">
        <v>162935</v>
      </c>
      <c r="I12" s="115">
        <v>933</v>
      </c>
      <c r="J12" s="116">
        <v>0.57262098382790683</v>
      </c>
    </row>
    <row r="13" spans="1:15" s="110" customFormat="1" ht="12" customHeight="1" x14ac:dyDescent="0.2">
      <c r="A13" s="118" t="s">
        <v>105</v>
      </c>
      <c r="B13" s="119" t="s">
        <v>106</v>
      </c>
      <c r="C13" s="113">
        <v>53.391754338858107</v>
      </c>
      <c r="D13" s="115">
        <v>87492</v>
      </c>
      <c r="E13" s="114">
        <v>87613</v>
      </c>
      <c r="F13" s="114">
        <v>89300</v>
      </c>
      <c r="G13" s="114">
        <v>87933</v>
      </c>
      <c r="H13" s="140">
        <v>87142</v>
      </c>
      <c r="I13" s="115">
        <v>350</v>
      </c>
      <c r="J13" s="116">
        <v>0.4016432948520805</v>
      </c>
    </row>
    <row r="14" spans="1:15" s="110" customFormat="1" ht="12" customHeight="1" x14ac:dyDescent="0.2">
      <c r="A14" s="118"/>
      <c r="B14" s="119" t="s">
        <v>107</v>
      </c>
      <c r="C14" s="113">
        <v>46.608245661141893</v>
      </c>
      <c r="D14" s="115">
        <v>76376</v>
      </c>
      <c r="E14" s="114">
        <v>76703</v>
      </c>
      <c r="F14" s="114">
        <v>77116</v>
      </c>
      <c r="G14" s="114">
        <v>76031</v>
      </c>
      <c r="H14" s="140">
        <v>75793</v>
      </c>
      <c r="I14" s="115">
        <v>583</v>
      </c>
      <c r="J14" s="116">
        <v>0.76920032192946575</v>
      </c>
    </row>
    <row r="15" spans="1:15" s="110" customFormat="1" ht="12" customHeight="1" x14ac:dyDescent="0.2">
      <c r="A15" s="118" t="s">
        <v>105</v>
      </c>
      <c r="B15" s="121" t="s">
        <v>108</v>
      </c>
      <c r="C15" s="113">
        <v>12.707789196182294</v>
      </c>
      <c r="D15" s="115">
        <v>20824</v>
      </c>
      <c r="E15" s="114">
        <v>21392</v>
      </c>
      <c r="F15" s="114">
        <v>22118</v>
      </c>
      <c r="G15" s="114">
        <v>20519</v>
      </c>
      <c r="H15" s="140">
        <v>20759</v>
      </c>
      <c r="I15" s="115">
        <v>65</v>
      </c>
      <c r="J15" s="116">
        <v>0.31311720217736883</v>
      </c>
    </row>
    <row r="16" spans="1:15" s="110" customFormat="1" ht="12" customHeight="1" x14ac:dyDescent="0.2">
      <c r="A16" s="118"/>
      <c r="B16" s="121" t="s">
        <v>109</v>
      </c>
      <c r="C16" s="113">
        <v>65.552151731881764</v>
      </c>
      <c r="D16" s="115">
        <v>107419</v>
      </c>
      <c r="E16" s="114">
        <v>107654</v>
      </c>
      <c r="F16" s="114">
        <v>109049</v>
      </c>
      <c r="G16" s="114">
        <v>108796</v>
      </c>
      <c r="H16" s="140">
        <v>108245</v>
      </c>
      <c r="I16" s="115">
        <v>-826</v>
      </c>
      <c r="J16" s="116">
        <v>-0.76308374520763089</v>
      </c>
    </row>
    <row r="17" spans="1:10" s="110" customFormat="1" ht="12" customHeight="1" x14ac:dyDescent="0.2">
      <c r="A17" s="118"/>
      <c r="B17" s="121" t="s">
        <v>110</v>
      </c>
      <c r="C17" s="113">
        <v>20.755730221885909</v>
      </c>
      <c r="D17" s="115">
        <v>34012</v>
      </c>
      <c r="E17" s="114">
        <v>33660</v>
      </c>
      <c r="F17" s="114">
        <v>33645</v>
      </c>
      <c r="G17" s="114">
        <v>33059</v>
      </c>
      <c r="H17" s="140">
        <v>32437</v>
      </c>
      <c r="I17" s="115">
        <v>1575</v>
      </c>
      <c r="J17" s="116">
        <v>4.8555661744304341</v>
      </c>
    </row>
    <row r="18" spans="1:10" s="110" customFormat="1" ht="12" customHeight="1" x14ac:dyDescent="0.2">
      <c r="A18" s="120"/>
      <c r="B18" s="121" t="s">
        <v>111</v>
      </c>
      <c r="C18" s="113">
        <v>0.98432885005004023</v>
      </c>
      <c r="D18" s="115">
        <v>1613</v>
      </c>
      <c r="E18" s="114">
        <v>1610</v>
      </c>
      <c r="F18" s="114">
        <v>1604</v>
      </c>
      <c r="G18" s="114">
        <v>1590</v>
      </c>
      <c r="H18" s="140">
        <v>1494</v>
      </c>
      <c r="I18" s="115">
        <v>119</v>
      </c>
      <c r="J18" s="116">
        <v>7.9651941097724226</v>
      </c>
    </row>
    <row r="19" spans="1:10" s="110" customFormat="1" ht="12" customHeight="1" x14ac:dyDescent="0.2">
      <c r="A19" s="120"/>
      <c r="B19" s="121" t="s">
        <v>112</v>
      </c>
      <c r="C19" s="113">
        <v>0.25630385432177116</v>
      </c>
      <c r="D19" s="115">
        <v>420</v>
      </c>
      <c r="E19" s="114">
        <v>414</v>
      </c>
      <c r="F19" s="114">
        <v>454</v>
      </c>
      <c r="G19" s="114">
        <v>418</v>
      </c>
      <c r="H19" s="140">
        <v>368</v>
      </c>
      <c r="I19" s="115">
        <v>52</v>
      </c>
      <c r="J19" s="116">
        <v>14.130434782608695</v>
      </c>
    </row>
    <row r="20" spans="1:10" s="110" customFormat="1" ht="12" customHeight="1" x14ac:dyDescent="0.2">
      <c r="A20" s="118" t="s">
        <v>113</v>
      </c>
      <c r="B20" s="119" t="s">
        <v>181</v>
      </c>
      <c r="C20" s="113">
        <v>70.954060585349183</v>
      </c>
      <c r="D20" s="115">
        <v>116271</v>
      </c>
      <c r="E20" s="114">
        <v>116746</v>
      </c>
      <c r="F20" s="114">
        <v>118933</v>
      </c>
      <c r="G20" s="114">
        <v>116968</v>
      </c>
      <c r="H20" s="140">
        <v>116349</v>
      </c>
      <c r="I20" s="115">
        <v>-78</v>
      </c>
      <c r="J20" s="116">
        <v>-6.7039682335043704E-2</v>
      </c>
    </row>
    <row r="21" spans="1:10" s="110" customFormat="1" ht="12" customHeight="1" x14ac:dyDescent="0.2">
      <c r="A21" s="118"/>
      <c r="B21" s="119" t="s">
        <v>182</v>
      </c>
      <c r="C21" s="113">
        <v>29.045939414650817</v>
      </c>
      <c r="D21" s="115">
        <v>47597</v>
      </c>
      <c r="E21" s="114">
        <v>47570</v>
      </c>
      <c r="F21" s="114">
        <v>47483</v>
      </c>
      <c r="G21" s="114">
        <v>46996</v>
      </c>
      <c r="H21" s="140">
        <v>46586</v>
      </c>
      <c r="I21" s="115">
        <v>1011</v>
      </c>
      <c r="J21" s="116">
        <v>2.1701798823680933</v>
      </c>
    </row>
    <row r="22" spans="1:10" s="110" customFormat="1" ht="12" customHeight="1" x14ac:dyDescent="0.2">
      <c r="A22" s="118" t="s">
        <v>113</v>
      </c>
      <c r="B22" s="119" t="s">
        <v>116</v>
      </c>
      <c r="C22" s="113">
        <v>88.376009959235489</v>
      </c>
      <c r="D22" s="115">
        <v>144820</v>
      </c>
      <c r="E22" s="114">
        <v>145538</v>
      </c>
      <c r="F22" s="114">
        <v>146944</v>
      </c>
      <c r="G22" s="114">
        <v>144965</v>
      </c>
      <c r="H22" s="140">
        <v>144897</v>
      </c>
      <c r="I22" s="115">
        <v>-77</v>
      </c>
      <c r="J22" s="116">
        <v>-5.3141196850176334E-2</v>
      </c>
    </row>
    <row r="23" spans="1:10" s="110" customFormat="1" ht="12" customHeight="1" x14ac:dyDescent="0.2">
      <c r="A23" s="118"/>
      <c r="B23" s="119" t="s">
        <v>117</v>
      </c>
      <c r="C23" s="113">
        <v>11.601410891693314</v>
      </c>
      <c r="D23" s="115">
        <v>19011</v>
      </c>
      <c r="E23" s="114">
        <v>18743</v>
      </c>
      <c r="F23" s="114">
        <v>19437</v>
      </c>
      <c r="G23" s="114">
        <v>18969</v>
      </c>
      <c r="H23" s="140">
        <v>18007</v>
      </c>
      <c r="I23" s="115">
        <v>1004</v>
      </c>
      <c r="J23" s="116">
        <v>5.5756094852002001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192874</v>
      </c>
      <c r="E64" s="236">
        <v>193126</v>
      </c>
      <c r="F64" s="236">
        <v>194926</v>
      </c>
      <c r="G64" s="236">
        <v>192096</v>
      </c>
      <c r="H64" s="140">
        <v>191290</v>
      </c>
      <c r="I64" s="115">
        <v>1584</v>
      </c>
      <c r="J64" s="116">
        <v>0.82806210465784935</v>
      </c>
    </row>
    <row r="65" spans="1:12" s="110" customFormat="1" ht="12" customHeight="1" x14ac:dyDescent="0.2">
      <c r="A65" s="118" t="s">
        <v>105</v>
      </c>
      <c r="B65" s="119" t="s">
        <v>106</v>
      </c>
      <c r="C65" s="113">
        <v>53.923805178510321</v>
      </c>
      <c r="D65" s="235">
        <v>104005</v>
      </c>
      <c r="E65" s="236">
        <v>104113</v>
      </c>
      <c r="F65" s="236">
        <v>105646</v>
      </c>
      <c r="G65" s="236">
        <v>104082</v>
      </c>
      <c r="H65" s="140">
        <v>103369</v>
      </c>
      <c r="I65" s="115">
        <v>636</v>
      </c>
      <c r="J65" s="116">
        <v>0.61527150306184641</v>
      </c>
    </row>
    <row r="66" spans="1:12" s="110" customFormat="1" ht="12" customHeight="1" x14ac:dyDescent="0.2">
      <c r="A66" s="118"/>
      <c r="B66" s="119" t="s">
        <v>107</v>
      </c>
      <c r="C66" s="113">
        <v>46.076194821489679</v>
      </c>
      <c r="D66" s="235">
        <v>88869</v>
      </c>
      <c r="E66" s="236">
        <v>89013</v>
      </c>
      <c r="F66" s="236">
        <v>89280</v>
      </c>
      <c r="G66" s="236">
        <v>88014</v>
      </c>
      <c r="H66" s="140">
        <v>87921</v>
      </c>
      <c r="I66" s="115">
        <v>948</v>
      </c>
      <c r="J66" s="116">
        <v>1.0782406933497117</v>
      </c>
    </row>
    <row r="67" spans="1:12" s="110" customFormat="1" ht="12" customHeight="1" x14ac:dyDescent="0.2">
      <c r="A67" s="118" t="s">
        <v>105</v>
      </c>
      <c r="B67" s="121" t="s">
        <v>108</v>
      </c>
      <c r="C67" s="113">
        <v>12.436098178085174</v>
      </c>
      <c r="D67" s="235">
        <v>23986</v>
      </c>
      <c r="E67" s="236">
        <v>24665</v>
      </c>
      <c r="F67" s="236">
        <v>25342</v>
      </c>
      <c r="G67" s="236">
        <v>23617</v>
      </c>
      <c r="H67" s="140">
        <v>24128</v>
      </c>
      <c r="I67" s="115">
        <v>-142</v>
      </c>
      <c r="J67" s="116">
        <v>-0.58852785145888598</v>
      </c>
    </row>
    <row r="68" spans="1:12" s="110" customFormat="1" ht="12" customHeight="1" x14ac:dyDescent="0.2">
      <c r="A68" s="118"/>
      <c r="B68" s="121" t="s">
        <v>109</v>
      </c>
      <c r="C68" s="113">
        <v>65.889648164086395</v>
      </c>
      <c r="D68" s="235">
        <v>127084</v>
      </c>
      <c r="E68" s="236">
        <v>127040</v>
      </c>
      <c r="F68" s="236">
        <v>128270</v>
      </c>
      <c r="G68" s="236">
        <v>127802</v>
      </c>
      <c r="H68" s="140">
        <v>127358</v>
      </c>
      <c r="I68" s="115">
        <v>-274</v>
      </c>
      <c r="J68" s="116">
        <v>-0.21514156943419338</v>
      </c>
    </row>
    <row r="69" spans="1:12" s="110" customFormat="1" ht="12" customHeight="1" x14ac:dyDescent="0.2">
      <c r="A69" s="118"/>
      <c r="B69" s="121" t="s">
        <v>110</v>
      </c>
      <c r="C69" s="113">
        <v>20.767962504018168</v>
      </c>
      <c r="D69" s="235">
        <v>40056</v>
      </c>
      <c r="E69" s="236">
        <v>39700</v>
      </c>
      <c r="F69" s="236">
        <v>39598</v>
      </c>
      <c r="G69" s="236">
        <v>38988</v>
      </c>
      <c r="H69" s="140">
        <v>38195</v>
      </c>
      <c r="I69" s="115">
        <v>1861</v>
      </c>
      <c r="J69" s="116">
        <v>4.8723654928655584</v>
      </c>
    </row>
    <row r="70" spans="1:12" s="110" customFormat="1" ht="12" customHeight="1" x14ac:dyDescent="0.2">
      <c r="A70" s="120"/>
      <c r="B70" s="121" t="s">
        <v>111</v>
      </c>
      <c r="C70" s="113">
        <v>0.9062911538102596</v>
      </c>
      <c r="D70" s="235">
        <v>1748</v>
      </c>
      <c r="E70" s="236">
        <v>1721</v>
      </c>
      <c r="F70" s="236">
        <v>1716</v>
      </c>
      <c r="G70" s="236">
        <v>1689</v>
      </c>
      <c r="H70" s="140">
        <v>1609</v>
      </c>
      <c r="I70" s="115">
        <v>139</v>
      </c>
      <c r="J70" s="116">
        <v>8.6389061528899944</v>
      </c>
    </row>
    <row r="71" spans="1:12" s="110" customFormat="1" ht="12" customHeight="1" x14ac:dyDescent="0.2">
      <c r="A71" s="120"/>
      <c r="B71" s="121" t="s">
        <v>112</v>
      </c>
      <c r="C71" s="113">
        <v>0.26390285886122544</v>
      </c>
      <c r="D71" s="235">
        <v>509</v>
      </c>
      <c r="E71" s="236">
        <v>456</v>
      </c>
      <c r="F71" s="236">
        <v>504</v>
      </c>
      <c r="G71" s="236">
        <v>459</v>
      </c>
      <c r="H71" s="140">
        <v>412</v>
      </c>
      <c r="I71" s="115">
        <v>97</v>
      </c>
      <c r="J71" s="116">
        <v>23.543689320388349</v>
      </c>
    </row>
    <row r="72" spans="1:12" s="110" customFormat="1" ht="12" customHeight="1" x14ac:dyDescent="0.2">
      <c r="A72" s="118" t="s">
        <v>113</v>
      </c>
      <c r="B72" s="119" t="s">
        <v>181</v>
      </c>
      <c r="C72" s="113">
        <v>71.466345904580194</v>
      </c>
      <c r="D72" s="235">
        <v>137840</v>
      </c>
      <c r="E72" s="236">
        <v>138233</v>
      </c>
      <c r="F72" s="236">
        <v>140116</v>
      </c>
      <c r="G72" s="236">
        <v>138086</v>
      </c>
      <c r="H72" s="140">
        <v>137801</v>
      </c>
      <c r="I72" s="115">
        <v>39</v>
      </c>
      <c r="J72" s="116">
        <v>2.830168141014942E-2</v>
      </c>
    </row>
    <row r="73" spans="1:12" s="110" customFormat="1" ht="12" customHeight="1" x14ac:dyDescent="0.2">
      <c r="A73" s="118"/>
      <c r="B73" s="119" t="s">
        <v>182</v>
      </c>
      <c r="C73" s="113">
        <v>28.533654095419809</v>
      </c>
      <c r="D73" s="115">
        <v>55034</v>
      </c>
      <c r="E73" s="114">
        <v>54893</v>
      </c>
      <c r="F73" s="114">
        <v>54810</v>
      </c>
      <c r="G73" s="114">
        <v>54010</v>
      </c>
      <c r="H73" s="140">
        <v>53489</v>
      </c>
      <c r="I73" s="115">
        <v>1545</v>
      </c>
      <c r="J73" s="116">
        <v>2.8884443530445512</v>
      </c>
    </row>
    <row r="74" spans="1:12" s="110" customFormat="1" ht="12" customHeight="1" x14ac:dyDescent="0.2">
      <c r="A74" s="118" t="s">
        <v>113</v>
      </c>
      <c r="B74" s="119" t="s">
        <v>116</v>
      </c>
      <c r="C74" s="113">
        <v>90.135528894511438</v>
      </c>
      <c r="D74" s="115">
        <v>173848</v>
      </c>
      <c r="E74" s="114">
        <v>174620</v>
      </c>
      <c r="F74" s="114">
        <v>175834</v>
      </c>
      <c r="G74" s="114">
        <v>173454</v>
      </c>
      <c r="H74" s="140">
        <v>173473</v>
      </c>
      <c r="I74" s="115">
        <v>375</v>
      </c>
      <c r="J74" s="116">
        <v>0.21617196912487821</v>
      </c>
    </row>
    <row r="75" spans="1:12" s="110" customFormat="1" ht="12" customHeight="1" x14ac:dyDescent="0.2">
      <c r="A75" s="142"/>
      <c r="B75" s="124" t="s">
        <v>117</v>
      </c>
      <c r="C75" s="125">
        <v>9.8442506506838665</v>
      </c>
      <c r="D75" s="143">
        <v>18987</v>
      </c>
      <c r="E75" s="144">
        <v>18464</v>
      </c>
      <c r="F75" s="144">
        <v>19048</v>
      </c>
      <c r="G75" s="144">
        <v>18602</v>
      </c>
      <c r="H75" s="145">
        <v>17776</v>
      </c>
      <c r="I75" s="143">
        <v>1211</v>
      </c>
      <c r="J75" s="146">
        <v>6.8125562556255623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163868</v>
      </c>
      <c r="G11" s="114">
        <v>164316</v>
      </c>
      <c r="H11" s="114">
        <v>166416</v>
      </c>
      <c r="I11" s="114">
        <v>163964</v>
      </c>
      <c r="J11" s="140">
        <v>162935</v>
      </c>
      <c r="K11" s="114">
        <v>933</v>
      </c>
      <c r="L11" s="116">
        <v>0.57262098382790683</v>
      </c>
    </row>
    <row r="12" spans="1:17" s="110" customFormat="1" ht="24.95" customHeight="1" x14ac:dyDescent="0.2">
      <c r="A12" s="604" t="s">
        <v>185</v>
      </c>
      <c r="B12" s="605"/>
      <c r="C12" s="605"/>
      <c r="D12" s="606"/>
      <c r="E12" s="113">
        <v>53.391754338858107</v>
      </c>
      <c r="F12" s="115">
        <v>87492</v>
      </c>
      <c r="G12" s="114">
        <v>87613</v>
      </c>
      <c r="H12" s="114">
        <v>89300</v>
      </c>
      <c r="I12" s="114">
        <v>87933</v>
      </c>
      <c r="J12" s="140">
        <v>87142</v>
      </c>
      <c r="K12" s="114">
        <v>350</v>
      </c>
      <c r="L12" s="116">
        <v>0.4016432948520805</v>
      </c>
    </row>
    <row r="13" spans="1:17" s="110" customFormat="1" ht="15" customHeight="1" x14ac:dyDescent="0.2">
      <c r="A13" s="120"/>
      <c r="B13" s="612" t="s">
        <v>107</v>
      </c>
      <c r="C13" s="612"/>
      <c r="E13" s="113">
        <v>46.608245661141893</v>
      </c>
      <c r="F13" s="115">
        <v>76376</v>
      </c>
      <c r="G13" s="114">
        <v>76703</v>
      </c>
      <c r="H13" s="114">
        <v>77116</v>
      </c>
      <c r="I13" s="114">
        <v>76031</v>
      </c>
      <c r="J13" s="140">
        <v>75793</v>
      </c>
      <c r="K13" s="114">
        <v>583</v>
      </c>
      <c r="L13" s="116">
        <v>0.76920032192946575</v>
      </c>
    </row>
    <row r="14" spans="1:17" s="110" customFormat="1" ht="24.95" customHeight="1" x14ac:dyDescent="0.2">
      <c r="A14" s="604" t="s">
        <v>186</v>
      </c>
      <c r="B14" s="605"/>
      <c r="C14" s="605"/>
      <c r="D14" s="606"/>
      <c r="E14" s="113">
        <v>12.707789196182294</v>
      </c>
      <c r="F14" s="115">
        <v>20824</v>
      </c>
      <c r="G14" s="114">
        <v>21392</v>
      </c>
      <c r="H14" s="114">
        <v>22118</v>
      </c>
      <c r="I14" s="114">
        <v>20519</v>
      </c>
      <c r="J14" s="140">
        <v>20759</v>
      </c>
      <c r="K14" s="114">
        <v>65</v>
      </c>
      <c r="L14" s="116">
        <v>0.31311720217736883</v>
      </c>
    </row>
    <row r="15" spans="1:17" s="110" customFormat="1" ht="15" customHeight="1" x14ac:dyDescent="0.2">
      <c r="A15" s="120"/>
      <c r="B15" s="119"/>
      <c r="C15" s="258" t="s">
        <v>106</v>
      </c>
      <c r="E15" s="113">
        <v>57.813100268920479</v>
      </c>
      <c r="F15" s="115">
        <v>12039</v>
      </c>
      <c r="G15" s="114">
        <v>12351</v>
      </c>
      <c r="H15" s="114">
        <v>12857</v>
      </c>
      <c r="I15" s="114">
        <v>11905</v>
      </c>
      <c r="J15" s="140">
        <v>11992</v>
      </c>
      <c r="K15" s="114">
        <v>47</v>
      </c>
      <c r="L15" s="116">
        <v>0.39192795196797864</v>
      </c>
    </row>
    <row r="16" spans="1:17" s="110" customFormat="1" ht="15" customHeight="1" x14ac:dyDescent="0.2">
      <c r="A16" s="120"/>
      <c r="B16" s="119"/>
      <c r="C16" s="258" t="s">
        <v>107</v>
      </c>
      <c r="E16" s="113">
        <v>42.186899731079521</v>
      </c>
      <c r="F16" s="115">
        <v>8785</v>
      </c>
      <c r="G16" s="114">
        <v>9041</v>
      </c>
      <c r="H16" s="114">
        <v>9261</v>
      </c>
      <c r="I16" s="114">
        <v>8614</v>
      </c>
      <c r="J16" s="140">
        <v>8767</v>
      </c>
      <c r="K16" s="114">
        <v>18</v>
      </c>
      <c r="L16" s="116">
        <v>0.20531538724763318</v>
      </c>
    </row>
    <row r="17" spans="1:12" s="110" customFormat="1" ht="15" customHeight="1" x14ac:dyDescent="0.2">
      <c r="A17" s="120"/>
      <c r="B17" s="121" t="s">
        <v>109</v>
      </c>
      <c r="C17" s="258"/>
      <c r="E17" s="113">
        <v>65.552151731881764</v>
      </c>
      <c r="F17" s="115">
        <v>107419</v>
      </c>
      <c r="G17" s="114">
        <v>107654</v>
      </c>
      <c r="H17" s="114">
        <v>109049</v>
      </c>
      <c r="I17" s="114">
        <v>108796</v>
      </c>
      <c r="J17" s="140">
        <v>108245</v>
      </c>
      <c r="K17" s="114">
        <v>-826</v>
      </c>
      <c r="L17" s="116">
        <v>-0.76308374520763089</v>
      </c>
    </row>
    <row r="18" spans="1:12" s="110" customFormat="1" ht="15" customHeight="1" x14ac:dyDescent="0.2">
      <c r="A18" s="120"/>
      <c r="B18" s="119"/>
      <c r="C18" s="258" t="s">
        <v>106</v>
      </c>
      <c r="E18" s="113">
        <v>53.284800640482594</v>
      </c>
      <c r="F18" s="115">
        <v>57238</v>
      </c>
      <c r="G18" s="114">
        <v>57214</v>
      </c>
      <c r="H18" s="114">
        <v>58317</v>
      </c>
      <c r="I18" s="114">
        <v>58231</v>
      </c>
      <c r="J18" s="140">
        <v>57735</v>
      </c>
      <c r="K18" s="114">
        <v>-497</v>
      </c>
      <c r="L18" s="116">
        <v>-0.8608296527236512</v>
      </c>
    </row>
    <row r="19" spans="1:12" s="110" customFormat="1" ht="15" customHeight="1" x14ac:dyDescent="0.2">
      <c r="A19" s="120"/>
      <c r="B19" s="119"/>
      <c r="C19" s="258" t="s">
        <v>107</v>
      </c>
      <c r="E19" s="113">
        <v>46.715199359517406</v>
      </c>
      <c r="F19" s="115">
        <v>50181</v>
      </c>
      <c r="G19" s="114">
        <v>50440</v>
      </c>
      <c r="H19" s="114">
        <v>50732</v>
      </c>
      <c r="I19" s="114">
        <v>50565</v>
      </c>
      <c r="J19" s="140">
        <v>50510</v>
      </c>
      <c r="K19" s="114">
        <v>-329</v>
      </c>
      <c r="L19" s="116">
        <v>-0.65135616709562461</v>
      </c>
    </row>
    <row r="20" spans="1:12" s="110" customFormat="1" ht="15" customHeight="1" x14ac:dyDescent="0.2">
      <c r="A20" s="120"/>
      <c r="B20" s="121" t="s">
        <v>110</v>
      </c>
      <c r="C20" s="258"/>
      <c r="E20" s="113">
        <v>20.755730221885909</v>
      </c>
      <c r="F20" s="115">
        <v>34012</v>
      </c>
      <c r="G20" s="114">
        <v>33660</v>
      </c>
      <c r="H20" s="114">
        <v>33645</v>
      </c>
      <c r="I20" s="114">
        <v>33059</v>
      </c>
      <c r="J20" s="140">
        <v>32437</v>
      </c>
      <c r="K20" s="114">
        <v>1575</v>
      </c>
      <c r="L20" s="116">
        <v>4.8555661744304341</v>
      </c>
    </row>
    <row r="21" spans="1:12" s="110" customFormat="1" ht="15" customHeight="1" x14ac:dyDescent="0.2">
      <c r="A21" s="120"/>
      <c r="B21" s="119"/>
      <c r="C21" s="258" t="s">
        <v>106</v>
      </c>
      <c r="E21" s="113">
        <v>50.532165118193582</v>
      </c>
      <c r="F21" s="115">
        <v>17187</v>
      </c>
      <c r="G21" s="114">
        <v>17030</v>
      </c>
      <c r="H21" s="114">
        <v>17108</v>
      </c>
      <c r="I21" s="114">
        <v>16798</v>
      </c>
      <c r="J21" s="140">
        <v>16488</v>
      </c>
      <c r="K21" s="114">
        <v>699</v>
      </c>
      <c r="L21" s="116">
        <v>4.2394468704512374</v>
      </c>
    </row>
    <row r="22" spans="1:12" s="110" customFormat="1" ht="15" customHeight="1" x14ac:dyDescent="0.2">
      <c r="A22" s="120"/>
      <c r="B22" s="119"/>
      <c r="C22" s="258" t="s">
        <v>107</v>
      </c>
      <c r="E22" s="113">
        <v>49.467834881806418</v>
      </c>
      <c r="F22" s="115">
        <v>16825</v>
      </c>
      <c r="G22" s="114">
        <v>16630</v>
      </c>
      <c r="H22" s="114">
        <v>16537</v>
      </c>
      <c r="I22" s="114">
        <v>16261</v>
      </c>
      <c r="J22" s="140">
        <v>15949</v>
      </c>
      <c r="K22" s="114">
        <v>876</v>
      </c>
      <c r="L22" s="116">
        <v>5.4925073672330553</v>
      </c>
    </row>
    <row r="23" spans="1:12" s="110" customFormat="1" ht="15" customHeight="1" x14ac:dyDescent="0.2">
      <c r="A23" s="120"/>
      <c r="B23" s="121" t="s">
        <v>111</v>
      </c>
      <c r="C23" s="258"/>
      <c r="E23" s="113">
        <v>0.98432885005004023</v>
      </c>
      <c r="F23" s="115">
        <v>1613</v>
      </c>
      <c r="G23" s="114">
        <v>1610</v>
      </c>
      <c r="H23" s="114">
        <v>1604</v>
      </c>
      <c r="I23" s="114">
        <v>1590</v>
      </c>
      <c r="J23" s="140">
        <v>1494</v>
      </c>
      <c r="K23" s="114">
        <v>119</v>
      </c>
      <c r="L23" s="116">
        <v>7.9651941097724226</v>
      </c>
    </row>
    <row r="24" spans="1:12" s="110" customFormat="1" ht="15" customHeight="1" x14ac:dyDescent="0.2">
      <c r="A24" s="120"/>
      <c r="B24" s="119"/>
      <c r="C24" s="258" t="s">
        <v>106</v>
      </c>
      <c r="E24" s="113">
        <v>63.73217606943583</v>
      </c>
      <c r="F24" s="115">
        <v>1028</v>
      </c>
      <c r="G24" s="114">
        <v>1018</v>
      </c>
      <c r="H24" s="114">
        <v>1018</v>
      </c>
      <c r="I24" s="114">
        <v>999</v>
      </c>
      <c r="J24" s="140">
        <v>927</v>
      </c>
      <c r="K24" s="114">
        <v>101</v>
      </c>
      <c r="L24" s="116">
        <v>10.895361380798274</v>
      </c>
    </row>
    <row r="25" spans="1:12" s="110" customFormat="1" ht="15" customHeight="1" x14ac:dyDescent="0.2">
      <c r="A25" s="120"/>
      <c r="B25" s="119"/>
      <c r="C25" s="258" t="s">
        <v>107</v>
      </c>
      <c r="E25" s="113">
        <v>36.26782393056417</v>
      </c>
      <c r="F25" s="115">
        <v>585</v>
      </c>
      <c r="G25" s="114">
        <v>592</v>
      </c>
      <c r="H25" s="114">
        <v>586</v>
      </c>
      <c r="I25" s="114">
        <v>591</v>
      </c>
      <c r="J25" s="140">
        <v>567</v>
      </c>
      <c r="K25" s="114">
        <v>18</v>
      </c>
      <c r="L25" s="116">
        <v>3.1746031746031744</v>
      </c>
    </row>
    <row r="26" spans="1:12" s="110" customFormat="1" ht="15" customHeight="1" x14ac:dyDescent="0.2">
      <c r="A26" s="120"/>
      <c r="C26" s="121" t="s">
        <v>187</v>
      </c>
      <c r="D26" s="110" t="s">
        <v>188</v>
      </c>
      <c r="E26" s="113">
        <v>0.25630385432177116</v>
      </c>
      <c r="F26" s="115">
        <v>420</v>
      </c>
      <c r="G26" s="114">
        <v>414</v>
      </c>
      <c r="H26" s="114">
        <v>454</v>
      </c>
      <c r="I26" s="114">
        <v>418</v>
      </c>
      <c r="J26" s="140">
        <v>368</v>
      </c>
      <c r="K26" s="114">
        <v>52</v>
      </c>
      <c r="L26" s="116">
        <v>14.130434782608695</v>
      </c>
    </row>
    <row r="27" spans="1:12" s="110" customFormat="1" ht="15" customHeight="1" x14ac:dyDescent="0.2">
      <c r="A27" s="120"/>
      <c r="B27" s="119"/>
      <c r="D27" s="259" t="s">
        <v>106</v>
      </c>
      <c r="E27" s="113">
        <v>56.904761904761905</v>
      </c>
      <c r="F27" s="115">
        <v>239</v>
      </c>
      <c r="G27" s="114">
        <v>230</v>
      </c>
      <c r="H27" s="114">
        <v>259</v>
      </c>
      <c r="I27" s="114">
        <v>230</v>
      </c>
      <c r="J27" s="140">
        <v>203</v>
      </c>
      <c r="K27" s="114">
        <v>36</v>
      </c>
      <c r="L27" s="116">
        <v>17.733990147783253</v>
      </c>
    </row>
    <row r="28" spans="1:12" s="110" customFormat="1" ht="15" customHeight="1" x14ac:dyDescent="0.2">
      <c r="A28" s="120"/>
      <c r="B28" s="119"/>
      <c r="D28" s="259" t="s">
        <v>107</v>
      </c>
      <c r="E28" s="113">
        <v>43.095238095238095</v>
      </c>
      <c r="F28" s="115">
        <v>181</v>
      </c>
      <c r="G28" s="114">
        <v>184</v>
      </c>
      <c r="H28" s="114">
        <v>195</v>
      </c>
      <c r="I28" s="114">
        <v>188</v>
      </c>
      <c r="J28" s="140">
        <v>165</v>
      </c>
      <c r="K28" s="114">
        <v>16</v>
      </c>
      <c r="L28" s="116">
        <v>9.6969696969696972</v>
      </c>
    </row>
    <row r="29" spans="1:12" s="110" customFormat="1" ht="24.95" customHeight="1" x14ac:dyDescent="0.2">
      <c r="A29" s="604" t="s">
        <v>189</v>
      </c>
      <c r="B29" s="605"/>
      <c r="C29" s="605"/>
      <c r="D29" s="606"/>
      <c r="E29" s="113">
        <v>88.376009959235489</v>
      </c>
      <c r="F29" s="115">
        <v>144820</v>
      </c>
      <c r="G29" s="114">
        <v>145538</v>
      </c>
      <c r="H29" s="114">
        <v>146944</v>
      </c>
      <c r="I29" s="114">
        <v>144965</v>
      </c>
      <c r="J29" s="140">
        <v>144897</v>
      </c>
      <c r="K29" s="114">
        <v>-77</v>
      </c>
      <c r="L29" s="116">
        <v>-5.3141196850176334E-2</v>
      </c>
    </row>
    <row r="30" spans="1:12" s="110" customFormat="1" ht="15" customHeight="1" x14ac:dyDescent="0.2">
      <c r="A30" s="120"/>
      <c r="B30" s="119"/>
      <c r="C30" s="258" t="s">
        <v>106</v>
      </c>
      <c r="E30" s="113">
        <v>51.533627951940339</v>
      </c>
      <c r="F30" s="115">
        <v>74631</v>
      </c>
      <c r="G30" s="114">
        <v>74999</v>
      </c>
      <c r="H30" s="114">
        <v>76109</v>
      </c>
      <c r="I30" s="114">
        <v>75092</v>
      </c>
      <c r="J30" s="140">
        <v>74894</v>
      </c>
      <c r="K30" s="114">
        <v>-263</v>
      </c>
      <c r="L30" s="116">
        <v>-0.35116297700750393</v>
      </c>
    </row>
    <row r="31" spans="1:12" s="110" customFormat="1" ht="15" customHeight="1" x14ac:dyDescent="0.2">
      <c r="A31" s="120"/>
      <c r="B31" s="119"/>
      <c r="C31" s="258" t="s">
        <v>107</v>
      </c>
      <c r="E31" s="113">
        <v>48.466372048059661</v>
      </c>
      <c r="F31" s="115">
        <v>70189</v>
      </c>
      <c r="G31" s="114">
        <v>70539</v>
      </c>
      <c r="H31" s="114">
        <v>70835</v>
      </c>
      <c r="I31" s="114">
        <v>69873</v>
      </c>
      <c r="J31" s="140">
        <v>70003</v>
      </c>
      <c r="K31" s="114">
        <v>186</v>
      </c>
      <c r="L31" s="116">
        <v>0.2657028984472094</v>
      </c>
    </row>
    <row r="32" spans="1:12" s="110" customFormat="1" ht="15" customHeight="1" x14ac:dyDescent="0.2">
      <c r="A32" s="120"/>
      <c r="B32" s="119" t="s">
        <v>117</v>
      </c>
      <c r="C32" s="258"/>
      <c r="E32" s="113">
        <v>11.601410891693314</v>
      </c>
      <c r="F32" s="115">
        <v>19011</v>
      </c>
      <c r="G32" s="114">
        <v>18743</v>
      </c>
      <c r="H32" s="114">
        <v>19437</v>
      </c>
      <c r="I32" s="114">
        <v>18969</v>
      </c>
      <c r="J32" s="140">
        <v>18007</v>
      </c>
      <c r="K32" s="114">
        <v>1004</v>
      </c>
      <c r="L32" s="116">
        <v>5.5756094852002001</v>
      </c>
    </row>
    <row r="33" spans="1:12" s="110" customFormat="1" ht="15" customHeight="1" x14ac:dyDescent="0.2">
      <c r="A33" s="120"/>
      <c r="B33" s="119"/>
      <c r="C33" s="258" t="s">
        <v>106</v>
      </c>
      <c r="E33" s="113">
        <v>67.503024564725692</v>
      </c>
      <c r="F33" s="115">
        <v>12833</v>
      </c>
      <c r="G33" s="114">
        <v>12588</v>
      </c>
      <c r="H33" s="114">
        <v>13166</v>
      </c>
      <c r="I33" s="114">
        <v>12821</v>
      </c>
      <c r="J33" s="140">
        <v>12227</v>
      </c>
      <c r="K33" s="114">
        <v>606</v>
      </c>
      <c r="L33" s="116">
        <v>4.9562443771980043</v>
      </c>
    </row>
    <row r="34" spans="1:12" s="110" customFormat="1" ht="15" customHeight="1" x14ac:dyDescent="0.2">
      <c r="A34" s="120"/>
      <c r="B34" s="119"/>
      <c r="C34" s="258" t="s">
        <v>107</v>
      </c>
      <c r="E34" s="113">
        <v>32.496975435274315</v>
      </c>
      <c r="F34" s="115">
        <v>6178</v>
      </c>
      <c r="G34" s="114">
        <v>6155</v>
      </c>
      <c r="H34" s="114">
        <v>6271</v>
      </c>
      <c r="I34" s="114">
        <v>6148</v>
      </c>
      <c r="J34" s="140">
        <v>5780</v>
      </c>
      <c r="K34" s="114">
        <v>398</v>
      </c>
      <c r="L34" s="116">
        <v>6.8858131487889276</v>
      </c>
    </row>
    <row r="35" spans="1:12" s="110" customFormat="1" ht="24.95" customHeight="1" x14ac:dyDescent="0.2">
      <c r="A35" s="604" t="s">
        <v>190</v>
      </c>
      <c r="B35" s="605"/>
      <c r="C35" s="605"/>
      <c r="D35" s="606"/>
      <c r="E35" s="113">
        <v>70.954060585349183</v>
      </c>
      <c r="F35" s="115">
        <v>116271</v>
      </c>
      <c r="G35" s="114">
        <v>116746</v>
      </c>
      <c r="H35" s="114">
        <v>118933</v>
      </c>
      <c r="I35" s="114">
        <v>116968</v>
      </c>
      <c r="J35" s="140">
        <v>116349</v>
      </c>
      <c r="K35" s="114">
        <v>-78</v>
      </c>
      <c r="L35" s="116">
        <v>-6.7039682335043704E-2</v>
      </c>
    </row>
    <row r="36" spans="1:12" s="110" customFormat="1" ht="15" customHeight="1" x14ac:dyDescent="0.2">
      <c r="A36" s="120"/>
      <c r="B36" s="119"/>
      <c r="C36" s="258" t="s">
        <v>106</v>
      </c>
      <c r="E36" s="113">
        <v>69.300169431758562</v>
      </c>
      <c r="F36" s="115">
        <v>80576</v>
      </c>
      <c r="G36" s="114">
        <v>80764</v>
      </c>
      <c r="H36" s="114">
        <v>82436</v>
      </c>
      <c r="I36" s="114">
        <v>81153</v>
      </c>
      <c r="J36" s="140">
        <v>80573</v>
      </c>
      <c r="K36" s="114">
        <v>3</v>
      </c>
      <c r="L36" s="116">
        <v>3.7233316371489207E-3</v>
      </c>
    </row>
    <row r="37" spans="1:12" s="110" customFormat="1" ht="15" customHeight="1" x14ac:dyDescent="0.2">
      <c r="A37" s="120"/>
      <c r="B37" s="119"/>
      <c r="C37" s="258" t="s">
        <v>107</v>
      </c>
      <c r="E37" s="113">
        <v>30.699830568241435</v>
      </c>
      <c r="F37" s="115">
        <v>35695</v>
      </c>
      <c r="G37" s="114">
        <v>35982</v>
      </c>
      <c r="H37" s="114">
        <v>36497</v>
      </c>
      <c r="I37" s="114">
        <v>35815</v>
      </c>
      <c r="J37" s="140">
        <v>35776</v>
      </c>
      <c r="K37" s="114">
        <v>-81</v>
      </c>
      <c r="L37" s="116">
        <v>-0.2264087656529517</v>
      </c>
    </row>
    <row r="38" spans="1:12" s="110" customFormat="1" ht="15" customHeight="1" x14ac:dyDescent="0.2">
      <c r="A38" s="120"/>
      <c r="B38" s="119" t="s">
        <v>182</v>
      </c>
      <c r="C38" s="258"/>
      <c r="E38" s="113">
        <v>29.045939414650817</v>
      </c>
      <c r="F38" s="115">
        <v>47597</v>
      </c>
      <c r="G38" s="114">
        <v>47570</v>
      </c>
      <c r="H38" s="114">
        <v>47483</v>
      </c>
      <c r="I38" s="114">
        <v>46996</v>
      </c>
      <c r="J38" s="140">
        <v>46586</v>
      </c>
      <c r="K38" s="114">
        <v>1011</v>
      </c>
      <c r="L38" s="116">
        <v>2.1701798823680933</v>
      </c>
    </row>
    <row r="39" spans="1:12" s="110" customFormat="1" ht="15" customHeight="1" x14ac:dyDescent="0.2">
      <c r="A39" s="120"/>
      <c r="B39" s="119"/>
      <c r="C39" s="258" t="s">
        <v>106</v>
      </c>
      <c r="E39" s="113">
        <v>14.530327541651785</v>
      </c>
      <c r="F39" s="115">
        <v>6916</v>
      </c>
      <c r="G39" s="114">
        <v>6849</v>
      </c>
      <c r="H39" s="114">
        <v>6864</v>
      </c>
      <c r="I39" s="114">
        <v>6780</v>
      </c>
      <c r="J39" s="140">
        <v>6569</v>
      </c>
      <c r="K39" s="114">
        <v>347</v>
      </c>
      <c r="L39" s="116">
        <v>5.2823869690972751</v>
      </c>
    </row>
    <row r="40" spans="1:12" s="110" customFormat="1" ht="15" customHeight="1" x14ac:dyDescent="0.2">
      <c r="A40" s="120"/>
      <c r="B40" s="119"/>
      <c r="C40" s="258" t="s">
        <v>107</v>
      </c>
      <c r="E40" s="113">
        <v>85.469672458348214</v>
      </c>
      <c r="F40" s="115">
        <v>40681</v>
      </c>
      <c r="G40" s="114">
        <v>40721</v>
      </c>
      <c r="H40" s="114">
        <v>40619</v>
      </c>
      <c r="I40" s="114">
        <v>40216</v>
      </c>
      <c r="J40" s="140">
        <v>40017</v>
      </c>
      <c r="K40" s="114">
        <v>664</v>
      </c>
      <c r="L40" s="116">
        <v>1.6592947997101233</v>
      </c>
    </row>
    <row r="41" spans="1:12" s="110" customFormat="1" ht="24.75" customHeight="1" x14ac:dyDescent="0.2">
      <c r="A41" s="604" t="s">
        <v>518</v>
      </c>
      <c r="B41" s="605"/>
      <c r="C41" s="605"/>
      <c r="D41" s="606"/>
      <c r="E41" s="113">
        <v>5.1272975809798131</v>
      </c>
      <c r="F41" s="115">
        <v>8402</v>
      </c>
      <c r="G41" s="114">
        <v>9277</v>
      </c>
      <c r="H41" s="114">
        <v>9360</v>
      </c>
      <c r="I41" s="114">
        <v>8145</v>
      </c>
      <c r="J41" s="140">
        <v>8400</v>
      </c>
      <c r="K41" s="114">
        <v>2</v>
      </c>
      <c r="L41" s="116">
        <v>2.3809523809523808E-2</v>
      </c>
    </row>
    <row r="42" spans="1:12" s="110" customFormat="1" ht="15" customHeight="1" x14ac:dyDescent="0.2">
      <c r="A42" s="120"/>
      <c r="B42" s="119"/>
      <c r="C42" s="258" t="s">
        <v>106</v>
      </c>
      <c r="E42" s="113">
        <v>59.128778862175672</v>
      </c>
      <c r="F42" s="115">
        <v>4968</v>
      </c>
      <c r="G42" s="114">
        <v>5612</v>
      </c>
      <c r="H42" s="114">
        <v>5680</v>
      </c>
      <c r="I42" s="114">
        <v>4817</v>
      </c>
      <c r="J42" s="140">
        <v>4954</v>
      </c>
      <c r="K42" s="114">
        <v>14</v>
      </c>
      <c r="L42" s="116">
        <v>0.28259991925716593</v>
      </c>
    </row>
    <row r="43" spans="1:12" s="110" customFormat="1" ht="15" customHeight="1" x14ac:dyDescent="0.2">
      <c r="A43" s="123"/>
      <c r="B43" s="124"/>
      <c r="C43" s="260" t="s">
        <v>107</v>
      </c>
      <c r="D43" s="261"/>
      <c r="E43" s="125">
        <v>40.871221137824328</v>
      </c>
      <c r="F43" s="143">
        <v>3434</v>
      </c>
      <c r="G43" s="144">
        <v>3665</v>
      </c>
      <c r="H43" s="144">
        <v>3680</v>
      </c>
      <c r="I43" s="144">
        <v>3328</v>
      </c>
      <c r="J43" s="145">
        <v>3446</v>
      </c>
      <c r="K43" s="144">
        <v>-12</v>
      </c>
      <c r="L43" s="146">
        <v>-0.34822983168891469</v>
      </c>
    </row>
    <row r="44" spans="1:12" s="110" customFormat="1" ht="45.75" customHeight="1" x14ac:dyDescent="0.2">
      <c r="A44" s="604" t="s">
        <v>191</v>
      </c>
      <c r="B44" s="605"/>
      <c r="C44" s="605"/>
      <c r="D44" s="606"/>
      <c r="E44" s="113">
        <v>1.4627627114506798</v>
      </c>
      <c r="F44" s="115">
        <v>2397</v>
      </c>
      <c r="G44" s="114">
        <v>2402</v>
      </c>
      <c r="H44" s="114">
        <v>2409</v>
      </c>
      <c r="I44" s="114">
        <v>2363</v>
      </c>
      <c r="J44" s="140">
        <v>2369</v>
      </c>
      <c r="K44" s="114">
        <v>28</v>
      </c>
      <c r="L44" s="116">
        <v>1.1819333051920642</v>
      </c>
    </row>
    <row r="45" spans="1:12" s="110" customFormat="1" ht="15" customHeight="1" x14ac:dyDescent="0.2">
      <c r="A45" s="120"/>
      <c r="B45" s="119"/>
      <c r="C45" s="258" t="s">
        <v>106</v>
      </c>
      <c r="E45" s="113">
        <v>60.283687943262414</v>
      </c>
      <c r="F45" s="115">
        <v>1445</v>
      </c>
      <c r="G45" s="114">
        <v>1448</v>
      </c>
      <c r="H45" s="114">
        <v>1450</v>
      </c>
      <c r="I45" s="114">
        <v>1413</v>
      </c>
      <c r="J45" s="140">
        <v>1413</v>
      </c>
      <c r="K45" s="114">
        <v>32</v>
      </c>
      <c r="L45" s="116">
        <v>2.264685067232838</v>
      </c>
    </row>
    <row r="46" spans="1:12" s="110" customFormat="1" ht="15" customHeight="1" x14ac:dyDescent="0.2">
      <c r="A46" s="123"/>
      <c r="B46" s="124"/>
      <c r="C46" s="260" t="s">
        <v>107</v>
      </c>
      <c r="D46" s="261"/>
      <c r="E46" s="125">
        <v>39.716312056737586</v>
      </c>
      <c r="F46" s="143">
        <v>952</v>
      </c>
      <c r="G46" s="144">
        <v>954</v>
      </c>
      <c r="H46" s="144">
        <v>959</v>
      </c>
      <c r="I46" s="144">
        <v>950</v>
      </c>
      <c r="J46" s="145">
        <v>956</v>
      </c>
      <c r="K46" s="144">
        <v>-4</v>
      </c>
      <c r="L46" s="146">
        <v>-0.41841004184100417</v>
      </c>
    </row>
    <row r="47" spans="1:12" s="110" customFormat="1" ht="39" customHeight="1" x14ac:dyDescent="0.2">
      <c r="A47" s="604" t="s">
        <v>519</v>
      </c>
      <c r="B47" s="607"/>
      <c r="C47" s="607"/>
      <c r="D47" s="608"/>
      <c r="E47" s="113">
        <v>0.17636146166426636</v>
      </c>
      <c r="F47" s="115">
        <v>289</v>
      </c>
      <c r="G47" s="114">
        <v>296</v>
      </c>
      <c r="H47" s="114">
        <v>282</v>
      </c>
      <c r="I47" s="114">
        <v>297</v>
      </c>
      <c r="J47" s="140">
        <v>300</v>
      </c>
      <c r="K47" s="114">
        <v>-11</v>
      </c>
      <c r="L47" s="116">
        <v>-3.6666666666666665</v>
      </c>
    </row>
    <row r="48" spans="1:12" s="110" customFormat="1" ht="15" customHeight="1" x14ac:dyDescent="0.2">
      <c r="A48" s="120"/>
      <c r="B48" s="119"/>
      <c r="C48" s="258" t="s">
        <v>106</v>
      </c>
      <c r="E48" s="113">
        <v>40.830449826989621</v>
      </c>
      <c r="F48" s="115">
        <v>118</v>
      </c>
      <c r="G48" s="114">
        <v>118</v>
      </c>
      <c r="H48" s="114">
        <v>109</v>
      </c>
      <c r="I48" s="114">
        <v>124</v>
      </c>
      <c r="J48" s="140">
        <v>124</v>
      </c>
      <c r="K48" s="114">
        <v>-6</v>
      </c>
      <c r="L48" s="116">
        <v>-4.838709677419355</v>
      </c>
    </row>
    <row r="49" spans="1:12" s="110" customFormat="1" ht="15" customHeight="1" x14ac:dyDescent="0.2">
      <c r="A49" s="123"/>
      <c r="B49" s="124"/>
      <c r="C49" s="260" t="s">
        <v>107</v>
      </c>
      <c r="D49" s="261"/>
      <c r="E49" s="125">
        <v>59.169550173010379</v>
      </c>
      <c r="F49" s="143">
        <v>171</v>
      </c>
      <c r="G49" s="144">
        <v>178</v>
      </c>
      <c r="H49" s="144">
        <v>173</v>
      </c>
      <c r="I49" s="144">
        <v>173</v>
      </c>
      <c r="J49" s="145">
        <v>176</v>
      </c>
      <c r="K49" s="144">
        <v>-5</v>
      </c>
      <c r="L49" s="146">
        <v>-2.8409090909090908</v>
      </c>
    </row>
    <row r="50" spans="1:12" s="110" customFormat="1" ht="24.95" customHeight="1" x14ac:dyDescent="0.2">
      <c r="A50" s="609" t="s">
        <v>192</v>
      </c>
      <c r="B50" s="610"/>
      <c r="C50" s="610"/>
      <c r="D50" s="611"/>
      <c r="E50" s="262">
        <v>13.335123391998438</v>
      </c>
      <c r="F50" s="263">
        <v>21852</v>
      </c>
      <c r="G50" s="264">
        <v>22591</v>
      </c>
      <c r="H50" s="264">
        <v>23160</v>
      </c>
      <c r="I50" s="264">
        <v>21525</v>
      </c>
      <c r="J50" s="265">
        <v>21701</v>
      </c>
      <c r="K50" s="263">
        <v>151</v>
      </c>
      <c r="L50" s="266">
        <v>0.69582046910280637</v>
      </c>
    </row>
    <row r="51" spans="1:12" s="110" customFormat="1" ht="15" customHeight="1" x14ac:dyDescent="0.2">
      <c r="A51" s="120"/>
      <c r="B51" s="119"/>
      <c r="C51" s="258" t="s">
        <v>106</v>
      </c>
      <c r="E51" s="113">
        <v>55.532674354750135</v>
      </c>
      <c r="F51" s="115">
        <v>12135</v>
      </c>
      <c r="G51" s="114">
        <v>12470</v>
      </c>
      <c r="H51" s="114">
        <v>12938</v>
      </c>
      <c r="I51" s="114">
        <v>11947</v>
      </c>
      <c r="J51" s="140">
        <v>11977</v>
      </c>
      <c r="K51" s="114">
        <v>158</v>
      </c>
      <c r="L51" s="116">
        <v>1.3191951239876429</v>
      </c>
    </row>
    <row r="52" spans="1:12" s="110" customFormat="1" ht="15" customHeight="1" x14ac:dyDescent="0.2">
      <c r="A52" s="120"/>
      <c r="B52" s="119"/>
      <c r="C52" s="258" t="s">
        <v>107</v>
      </c>
      <c r="E52" s="113">
        <v>44.467325645249865</v>
      </c>
      <c r="F52" s="115">
        <v>9717</v>
      </c>
      <c r="G52" s="114">
        <v>10121</v>
      </c>
      <c r="H52" s="114">
        <v>10222</v>
      </c>
      <c r="I52" s="114">
        <v>9578</v>
      </c>
      <c r="J52" s="140">
        <v>9724</v>
      </c>
      <c r="K52" s="114">
        <v>-7</v>
      </c>
      <c r="L52" s="116">
        <v>-7.1986836692719047E-2</v>
      </c>
    </row>
    <row r="53" spans="1:12" s="110" customFormat="1" ht="15" customHeight="1" x14ac:dyDescent="0.2">
      <c r="A53" s="120"/>
      <c r="B53" s="119"/>
      <c r="C53" s="258" t="s">
        <v>187</v>
      </c>
      <c r="D53" s="110" t="s">
        <v>193</v>
      </c>
      <c r="E53" s="113">
        <v>27.841845140032948</v>
      </c>
      <c r="F53" s="115">
        <v>6084</v>
      </c>
      <c r="G53" s="114">
        <v>6979</v>
      </c>
      <c r="H53" s="114">
        <v>7254</v>
      </c>
      <c r="I53" s="114">
        <v>5561</v>
      </c>
      <c r="J53" s="140">
        <v>6079</v>
      </c>
      <c r="K53" s="114">
        <v>5</v>
      </c>
      <c r="L53" s="116">
        <v>8.225037012666557E-2</v>
      </c>
    </row>
    <row r="54" spans="1:12" s="110" customFormat="1" ht="15" customHeight="1" x14ac:dyDescent="0.2">
      <c r="A54" s="120"/>
      <c r="B54" s="119"/>
      <c r="D54" s="267" t="s">
        <v>194</v>
      </c>
      <c r="E54" s="113">
        <v>61.702827087442472</v>
      </c>
      <c r="F54" s="115">
        <v>3754</v>
      </c>
      <c r="G54" s="114">
        <v>4263</v>
      </c>
      <c r="H54" s="114">
        <v>4537</v>
      </c>
      <c r="I54" s="114">
        <v>3488</v>
      </c>
      <c r="J54" s="140">
        <v>3754</v>
      </c>
      <c r="K54" s="114">
        <v>0</v>
      </c>
      <c r="L54" s="116">
        <v>0</v>
      </c>
    </row>
    <row r="55" spans="1:12" s="110" customFormat="1" ht="15" customHeight="1" x14ac:dyDescent="0.2">
      <c r="A55" s="120"/>
      <c r="B55" s="119"/>
      <c r="D55" s="267" t="s">
        <v>195</v>
      </c>
      <c r="E55" s="113">
        <v>38.297172912557528</v>
      </c>
      <c r="F55" s="115">
        <v>2330</v>
      </c>
      <c r="G55" s="114">
        <v>2716</v>
      </c>
      <c r="H55" s="114">
        <v>2717</v>
      </c>
      <c r="I55" s="114">
        <v>2073</v>
      </c>
      <c r="J55" s="140">
        <v>2325</v>
      </c>
      <c r="K55" s="114">
        <v>5</v>
      </c>
      <c r="L55" s="116">
        <v>0.21505376344086022</v>
      </c>
    </row>
    <row r="56" spans="1:12" s="110" customFormat="1" ht="15" customHeight="1" x14ac:dyDescent="0.2">
      <c r="A56" s="120"/>
      <c r="B56" s="119" t="s">
        <v>196</v>
      </c>
      <c r="C56" s="258"/>
      <c r="E56" s="113">
        <v>70.777088876412719</v>
      </c>
      <c r="F56" s="115">
        <v>115981</v>
      </c>
      <c r="G56" s="114">
        <v>115613</v>
      </c>
      <c r="H56" s="114">
        <v>116735</v>
      </c>
      <c r="I56" s="114">
        <v>116150</v>
      </c>
      <c r="J56" s="140">
        <v>115546</v>
      </c>
      <c r="K56" s="114">
        <v>435</v>
      </c>
      <c r="L56" s="116">
        <v>0.37647343914977582</v>
      </c>
    </row>
    <row r="57" spans="1:12" s="110" customFormat="1" ht="15" customHeight="1" x14ac:dyDescent="0.2">
      <c r="A57" s="120"/>
      <c r="B57" s="119"/>
      <c r="C57" s="258" t="s">
        <v>106</v>
      </c>
      <c r="E57" s="113">
        <v>52.777610125796464</v>
      </c>
      <c r="F57" s="115">
        <v>61212</v>
      </c>
      <c r="G57" s="114">
        <v>60964</v>
      </c>
      <c r="H57" s="114">
        <v>61789</v>
      </c>
      <c r="I57" s="114">
        <v>61552</v>
      </c>
      <c r="J57" s="140">
        <v>61108</v>
      </c>
      <c r="K57" s="114">
        <v>104</v>
      </c>
      <c r="L57" s="116">
        <v>0.17019048242455981</v>
      </c>
    </row>
    <row r="58" spans="1:12" s="110" customFormat="1" ht="15" customHeight="1" x14ac:dyDescent="0.2">
      <c r="A58" s="120"/>
      <c r="B58" s="119"/>
      <c r="C58" s="258" t="s">
        <v>107</v>
      </c>
      <c r="E58" s="113">
        <v>47.222389874203536</v>
      </c>
      <c r="F58" s="115">
        <v>54769</v>
      </c>
      <c r="G58" s="114">
        <v>54649</v>
      </c>
      <c r="H58" s="114">
        <v>54946</v>
      </c>
      <c r="I58" s="114">
        <v>54598</v>
      </c>
      <c r="J58" s="140">
        <v>54438</v>
      </c>
      <c r="K58" s="114">
        <v>331</v>
      </c>
      <c r="L58" s="116">
        <v>0.60803115470810831</v>
      </c>
    </row>
    <row r="59" spans="1:12" s="110" customFormat="1" ht="15" customHeight="1" x14ac:dyDescent="0.2">
      <c r="A59" s="120"/>
      <c r="B59" s="119"/>
      <c r="C59" s="258" t="s">
        <v>105</v>
      </c>
      <c r="D59" s="110" t="s">
        <v>197</v>
      </c>
      <c r="E59" s="113">
        <v>90.27168243074297</v>
      </c>
      <c r="F59" s="115">
        <v>104698</v>
      </c>
      <c r="G59" s="114">
        <v>104326</v>
      </c>
      <c r="H59" s="114">
        <v>105390</v>
      </c>
      <c r="I59" s="114">
        <v>104972</v>
      </c>
      <c r="J59" s="140">
        <v>104498</v>
      </c>
      <c r="K59" s="114">
        <v>200</v>
      </c>
      <c r="L59" s="116">
        <v>0.19139122279852247</v>
      </c>
    </row>
    <row r="60" spans="1:12" s="110" customFormat="1" ht="15" customHeight="1" x14ac:dyDescent="0.2">
      <c r="A60" s="120"/>
      <c r="B60" s="119"/>
      <c r="C60" s="258"/>
      <c r="D60" s="267" t="s">
        <v>198</v>
      </c>
      <c r="E60" s="113">
        <v>50.655217864715659</v>
      </c>
      <c r="F60" s="115">
        <v>53035</v>
      </c>
      <c r="G60" s="114">
        <v>52764</v>
      </c>
      <c r="H60" s="114">
        <v>53532</v>
      </c>
      <c r="I60" s="114">
        <v>53402</v>
      </c>
      <c r="J60" s="140">
        <v>53050</v>
      </c>
      <c r="K60" s="114">
        <v>-15</v>
      </c>
      <c r="L60" s="116">
        <v>-2.827521206409048E-2</v>
      </c>
    </row>
    <row r="61" spans="1:12" s="110" customFormat="1" ht="15" customHeight="1" x14ac:dyDescent="0.2">
      <c r="A61" s="120"/>
      <c r="B61" s="119"/>
      <c r="C61" s="258"/>
      <c r="D61" s="267" t="s">
        <v>199</v>
      </c>
      <c r="E61" s="113">
        <v>49.344782135284341</v>
      </c>
      <c r="F61" s="115">
        <v>51663</v>
      </c>
      <c r="G61" s="114">
        <v>51562</v>
      </c>
      <c r="H61" s="114">
        <v>51858</v>
      </c>
      <c r="I61" s="114">
        <v>51570</v>
      </c>
      <c r="J61" s="140">
        <v>51448</v>
      </c>
      <c r="K61" s="114">
        <v>215</v>
      </c>
      <c r="L61" s="116">
        <v>0.41789768309749648</v>
      </c>
    </row>
    <row r="62" spans="1:12" s="110" customFormat="1" ht="15" customHeight="1" x14ac:dyDescent="0.2">
      <c r="A62" s="120"/>
      <c r="B62" s="119"/>
      <c r="C62" s="258"/>
      <c r="D62" s="258" t="s">
        <v>200</v>
      </c>
      <c r="E62" s="113">
        <v>9.7283175692570332</v>
      </c>
      <c r="F62" s="115">
        <v>11283</v>
      </c>
      <c r="G62" s="114">
        <v>11287</v>
      </c>
      <c r="H62" s="114">
        <v>11345</v>
      </c>
      <c r="I62" s="114">
        <v>11178</v>
      </c>
      <c r="J62" s="140">
        <v>11048</v>
      </c>
      <c r="K62" s="114">
        <v>235</v>
      </c>
      <c r="L62" s="116">
        <v>2.1270818247646632</v>
      </c>
    </row>
    <row r="63" spans="1:12" s="110" customFormat="1" ht="15" customHeight="1" x14ac:dyDescent="0.2">
      <c r="A63" s="120"/>
      <c r="B63" s="119"/>
      <c r="C63" s="258"/>
      <c r="D63" s="267" t="s">
        <v>198</v>
      </c>
      <c r="E63" s="113">
        <v>72.471860320836655</v>
      </c>
      <c r="F63" s="115">
        <v>8177</v>
      </c>
      <c r="G63" s="114">
        <v>8200</v>
      </c>
      <c r="H63" s="114">
        <v>8257</v>
      </c>
      <c r="I63" s="114">
        <v>8150</v>
      </c>
      <c r="J63" s="140">
        <v>8058</v>
      </c>
      <c r="K63" s="114">
        <v>119</v>
      </c>
      <c r="L63" s="116">
        <v>1.4767932489451476</v>
      </c>
    </row>
    <row r="64" spans="1:12" s="110" customFormat="1" ht="15" customHeight="1" x14ac:dyDescent="0.2">
      <c r="A64" s="120"/>
      <c r="B64" s="119"/>
      <c r="C64" s="258"/>
      <c r="D64" s="267" t="s">
        <v>199</v>
      </c>
      <c r="E64" s="113">
        <v>27.528139679163342</v>
      </c>
      <c r="F64" s="115">
        <v>3106</v>
      </c>
      <c r="G64" s="114">
        <v>3087</v>
      </c>
      <c r="H64" s="114">
        <v>3088</v>
      </c>
      <c r="I64" s="114">
        <v>3028</v>
      </c>
      <c r="J64" s="140">
        <v>2990</v>
      </c>
      <c r="K64" s="114">
        <v>116</v>
      </c>
      <c r="L64" s="116">
        <v>3.8795986622073579</v>
      </c>
    </row>
    <row r="65" spans="1:12" s="110" customFormat="1" ht="15" customHeight="1" x14ac:dyDescent="0.2">
      <c r="A65" s="120"/>
      <c r="B65" s="119" t="s">
        <v>201</v>
      </c>
      <c r="C65" s="258"/>
      <c r="E65" s="113">
        <v>8.5367490907315648</v>
      </c>
      <c r="F65" s="115">
        <v>13989</v>
      </c>
      <c r="G65" s="114">
        <v>13900</v>
      </c>
      <c r="H65" s="114">
        <v>13727</v>
      </c>
      <c r="I65" s="114">
        <v>13656</v>
      </c>
      <c r="J65" s="140">
        <v>13408</v>
      </c>
      <c r="K65" s="114">
        <v>581</v>
      </c>
      <c r="L65" s="116">
        <v>4.3332338902147969</v>
      </c>
    </row>
    <row r="66" spans="1:12" s="110" customFormat="1" ht="15" customHeight="1" x14ac:dyDescent="0.2">
      <c r="A66" s="120"/>
      <c r="B66" s="119"/>
      <c r="C66" s="258" t="s">
        <v>106</v>
      </c>
      <c r="E66" s="113">
        <v>49.202945171205947</v>
      </c>
      <c r="F66" s="115">
        <v>6883</v>
      </c>
      <c r="G66" s="114">
        <v>6852</v>
      </c>
      <c r="H66" s="114">
        <v>6805</v>
      </c>
      <c r="I66" s="114">
        <v>6797</v>
      </c>
      <c r="J66" s="140">
        <v>6681</v>
      </c>
      <c r="K66" s="114">
        <v>202</v>
      </c>
      <c r="L66" s="116">
        <v>3.0234994761263283</v>
      </c>
    </row>
    <row r="67" spans="1:12" s="110" customFormat="1" ht="15" customHeight="1" x14ac:dyDescent="0.2">
      <c r="A67" s="120"/>
      <c r="B67" s="119"/>
      <c r="C67" s="258" t="s">
        <v>107</v>
      </c>
      <c r="E67" s="113">
        <v>50.797054828794053</v>
      </c>
      <c r="F67" s="115">
        <v>7106</v>
      </c>
      <c r="G67" s="114">
        <v>7048</v>
      </c>
      <c r="H67" s="114">
        <v>6922</v>
      </c>
      <c r="I67" s="114">
        <v>6859</v>
      </c>
      <c r="J67" s="140">
        <v>6727</v>
      </c>
      <c r="K67" s="114">
        <v>379</v>
      </c>
      <c r="L67" s="116">
        <v>5.6340121896833653</v>
      </c>
    </row>
    <row r="68" spans="1:12" s="110" customFormat="1" ht="15" customHeight="1" x14ac:dyDescent="0.2">
      <c r="A68" s="120"/>
      <c r="B68" s="119"/>
      <c r="C68" s="258" t="s">
        <v>105</v>
      </c>
      <c r="D68" s="110" t="s">
        <v>202</v>
      </c>
      <c r="E68" s="113">
        <v>23.925941811423261</v>
      </c>
      <c r="F68" s="115">
        <v>3347</v>
      </c>
      <c r="G68" s="114">
        <v>3318</v>
      </c>
      <c r="H68" s="114">
        <v>3220</v>
      </c>
      <c r="I68" s="114">
        <v>3134</v>
      </c>
      <c r="J68" s="140">
        <v>3013</v>
      </c>
      <c r="K68" s="114">
        <v>334</v>
      </c>
      <c r="L68" s="116">
        <v>11.085297046133421</v>
      </c>
    </row>
    <row r="69" spans="1:12" s="110" customFormat="1" ht="15" customHeight="1" x14ac:dyDescent="0.2">
      <c r="A69" s="120"/>
      <c r="B69" s="119"/>
      <c r="C69" s="258"/>
      <c r="D69" s="267" t="s">
        <v>198</v>
      </c>
      <c r="E69" s="113">
        <v>45.742455930684194</v>
      </c>
      <c r="F69" s="115">
        <v>1531</v>
      </c>
      <c r="G69" s="114">
        <v>1523</v>
      </c>
      <c r="H69" s="114">
        <v>1504</v>
      </c>
      <c r="I69" s="114">
        <v>1485</v>
      </c>
      <c r="J69" s="140">
        <v>1418</v>
      </c>
      <c r="K69" s="114">
        <v>113</v>
      </c>
      <c r="L69" s="116">
        <v>7.9689703808180532</v>
      </c>
    </row>
    <row r="70" spans="1:12" s="110" customFormat="1" ht="15" customHeight="1" x14ac:dyDescent="0.2">
      <c r="A70" s="120"/>
      <c r="B70" s="119"/>
      <c r="C70" s="258"/>
      <c r="D70" s="267" t="s">
        <v>199</v>
      </c>
      <c r="E70" s="113">
        <v>54.257544069315806</v>
      </c>
      <c r="F70" s="115">
        <v>1816</v>
      </c>
      <c r="G70" s="114">
        <v>1795</v>
      </c>
      <c r="H70" s="114">
        <v>1716</v>
      </c>
      <c r="I70" s="114">
        <v>1649</v>
      </c>
      <c r="J70" s="140">
        <v>1595</v>
      </c>
      <c r="K70" s="114">
        <v>221</v>
      </c>
      <c r="L70" s="116">
        <v>13.855799373040753</v>
      </c>
    </row>
    <row r="71" spans="1:12" s="110" customFormat="1" ht="15" customHeight="1" x14ac:dyDescent="0.2">
      <c r="A71" s="120"/>
      <c r="B71" s="119"/>
      <c r="C71" s="258"/>
      <c r="D71" s="110" t="s">
        <v>203</v>
      </c>
      <c r="E71" s="113">
        <v>69.061405389949243</v>
      </c>
      <c r="F71" s="115">
        <v>9661</v>
      </c>
      <c r="G71" s="114">
        <v>9642</v>
      </c>
      <c r="H71" s="114">
        <v>9571</v>
      </c>
      <c r="I71" s="114">
        <v>9601</v>
      </c>
      <c r="J71" s="140">
        <v>9505</v>
      </c>
      <c r="K71" s="114">
        <v>156</v>
      </c>
      <c r="L71" s="116">
        <v>1.6412414518674381</v>
      </c>
    </row>
    <row r="72" spans="1:12" s="110" customFormat="1" ht="15" customHeight="1" x14ac:dyDescent="0.2">
      <c r="A72" s="120"/>
      <c r="B72" s="119"/>
      <c r="C72" s="258"/>
      <c r="D72" s="267" t="s">
        <v>198</v>
      </c>
      <c r="E72" s="113">
        <v>49.622192319635651</v>
      </c>
      <c r="F72" s="115">
        <v>4794</v>
      </c>
      <c r="G72" s="114">
        <v>4788</v>
      </c>
      <c r="H72" s="114">
        <v>4766</v>
      </c>
      <c r="I72" s="114">
        <v>4783</v>
      </c>
      <c r="J72" s="140">
        <v>4746</v>
      </c>
      <c r="K72" s="114">
        <v>48</v>
      </c>
      <c r="L72" s="116">
        <v>1.0113780025284449</v>
      </c>
    </row>
    <row r="73" spans="1:12" s="110" customFormat="1" ht="15" customHeight="1" x14ac:dyDescent="0.2">
      <c r="A73" s="120"/>
      <c r="B73" s="119"/>
      <c r="C73" s="258"/>
      <c r="D73" s="267" t="s">
        <v>199</v>
      </c>
      <c r="E73" s="113">
        <v>50.377807680364349</v>
      </c>
      <c r="F73" s="115">
        <v>4867</v>
      </c>
      <c r="G73" s="114">
        <v>4854</v>
      </c>
      <c r="H73" s="114">
        <v>4805</v>
      </c>
      <c r="I73" s="114">
        <v>4818</v>
      </c>
      <c r="J73" s="140">
        <v>4759</v>
      </c>
      <c r="K73" s="114">
        <v>108</v>
      </c>
      <c r="L73" s="116">
        <v>2.2693843244379073</v>
      </c>
    </row>
    <row r="74" spans="1:12" s="110" customFormat="1" ht="15" customHeight="1" x14ac:dyDescent="0.2">
      <c r="A74" s="120"/>
      <c r="B74" s="119"/>
      <c r="C74" s="258"/>
      <c r="D74" s="110" t="s">
        <v>204</v>
      </c>
      <c r="E74" s="113">
        <v>7.0126527986274931</v>
      </c>
      <c r="F74" s="115">
        <v>981</v>
      </c>
      <c r="G74" s="114">
        <v>940</v>
      </c>
      <c r="H74" s="114">
        <v>936</v>
      </c>
      <c r="I74" s="114">
        <v>921</v>
      </c>
      <c r="J74" s="140">
        <v>890</v>
      </c>
      <c r="K74" s="114">
        <v>91</v>
      </c>
      <c r="L74" s="116">
        <v>10.224719101123595</v>
      </c>
    </row>
    <row r="75" spans="1:12" s="110" customFormat="1" ht="15" customHeight="1" x14ac:dyDescent="0.2">
      <c r="A75" s="120"/>
      <c r="B75" s="119"/>
      <c r="C75" s="258"/>
      <c r="D75" s="267" t="s">
        <v>198</v>
      </c>
      <c r="E75" s="113">
        <v>56.88073394495413</v>
      </c>
      <c r="F75" s="115">
        <v>558</v>
      </c>
      <c r="G75" s="114">
        <v>541</v>
      </c>
      <c r="H75" s="114">
        <v>535</v>
      </c>
      <c r="I75" s="114">
        <v>529</v>
      </c>
      <c r="J75" s="140">
        <v>517</v>
      </c>
      <c r="K75" s="114">
        <v>41</v>
      </c>
      <c r="L75" s="116">
        <v>7.9303675048355897</v>
      </c>
    </row>
    <row r="76" spans="1:12" s="110" customFormat="1" ht="15" customHeight="1" x14ac:dyDescent="0.2">
      <c r="A76" s="120"/>
      <c r="B76" s="119"/>
      <c r="C76" s="258"/>
      <c r="D76" s="267" t="s">
        <v>199</v>
      </c>
      <c r="E76" s="113">
        <v>43.11926605504587</v>
      </c>
      <c r="F76" s="115">
        <v>423</v>
      </c>
      <c r="G76" s="114">
        <v>399</v>
      </c>
      <c r="H76" s="114">
        <v>401</v>
      </c>
      <c r="I76" s="114">
        <v>392</v>
      </c>
      <c r="J76" s="140">
        <v>373</v>
      </c>
      <c r="K76" s="114">
        <v>50</v>
      </c>
      <c r="L76" s="116">
        <v>13.404825737265416</v>
      </c>
    </row>
    <row r="77" spans="1:12" s="110" customFormat="1" ht="15" customHeight="1" x14ac:dyDescent="0.2">
      <c r="A77" s="534"/>
      <c r="B77" s="119" t="s">
        <v>205</v>
      </c>
      <c r="C77" s="268"/>
      <c r="D77" s="182"/>
      <c r="E77" s="113">
        <v>7.3510386408572757</v>
      </c>
      <c r="F77" s="115">
        <v>12046</v>
      </c>
      <c r="G77" s="114">
        <v>12212</v>
      </c>
      <c r="H77" s="114">
        <v>12794</v>
      </c>
      <c r="I77" s="114">
        <v>12633</v>
      </c>
      <c r="J77" s="140">
        <v>12280</v>
      </c>
      <c r="K77" s="114">
        <v>-234</v>
      </c>
      <c r="L77" s="116">
        <v>-1.9055374592833876</v>
      </c>
    </row>
    <row r="78" spans="1:12" s="110" customFormat="1" ht="15" customHeight="1" x14ac:dyDescent="0.2">
      <c r="A78" s="120"/>
      <c r="B78" s="119"/>
      <c r="C78" s="268" t="s">
        <v>106</v>
      </c>
      <c r="D78" s="182"/>
      <c r="E78" s="113">
        <v>60.285571974099284</v>
      </c>
      <c r="F78" s="115">
        <v>7262</v>
      </c>
      <c r="G78" s="114">
        <v>7327</v>
      </c>
      <c r="H78" s="114">
        <v>7768</v>
      </c>
      <c r="I78" s="114">
        <v>7637</v>
      </c>
      <c r="J78" s="140">
        <v>7376</v>
      </c>
      <c r="K78" s="114">
        <v>-114</v>
      </c>
      <c r="L78" s="116">
        <v>-1.5455531453362257</v>
      </c>
    </row>
    <row r="79" spans="1:12" s="110" customFormat="1" ht="15" customHeight="1" x14ac:dyDescent="0.2">
      <c r="A79" s="123"/>
      <c r="B79" s="124"/>
      <c r="C79" s="260" t="s">
        <v>107</v>
      </c>
      <c r="D79" s="261"/>
      <c r="E79" s="125">
        <v>39.714428025900716</v>
      </c>
      <c r="F79" s="143">
        <v>4784</v>
      </c>
      <c r="G79" s="144">
        <v>4885</v>
      </c>
      <c r="H79" s="144">
        <v>5026</v>
      </c>
      <c r="I79" s="144">
        <v>4996</v>
      </c>
      <c r="J79" s="145">
        <v>4904</v>
      </c>
      <c r="K79" s="144">
        <v>-120</v>
      </c>
      <c r="L79" s="146">
        <v>-2.4469820554649266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163868</v>
      </c>
      <c r="E11" s="114">
        <v>164316</v>
      </c>
      <c r="F11" s="114">
        <v>166416</v>
      </c>
      <c r="G11" s="114">
        <v>163964</v>
      </c>
      <c r="H11" s="140">
        <v>162935</v>
      </c>
      <c r="I11" s="115">
        <v>933</v>
      </c>
      <c r="J11" s="116">
        <v>0.57262098382790683</v>
      </c>
    </row>
    <row r="12" spans="1:15" s="110" customFormat="1" ht="24.95" customHeight="1" x14ac:dyDescent="0.2">
      <c r="A12" s="193" t="s">
        <v>132</v>
      </c>
      <c r="B12" s="194" t="s">
        <v>133</v>
      </c>
      <c r="C12" s="113">
        <v>0.87448434105499551</v>
      </c>
      <c r="D12" s="115">
        <v>1433</v>
      </c>
      <c r="E12" s="114">
        <v>1289</v>
      </c>
      <c r="F12" s="114">
        <v>1531</v>
      </c>
      <c r="G12" s="114">
        <v>1497</v>
      </c>
      <c r="H12" s="140">
        <v>1372</v>
      </c>
      <c r="I12" s="115">
        <v>61</v>
      </c>
      <c r="J12" s="116">
        <v>4.4460641399416909</v>
      </c>
    </row>
    <row r="13" spans="1:15" s="110" customFormat="1" ht="24.95" customHeight="1" x14ac:dyDescent="0.2">
      <c r="A13" s="193" t="s">
        <v>134</v>
      </c>
      <c r="B13" s="199" t="s">
        <v>214</v>
      </c>
      <c r="C13" s="113">
        <v>1.5207362023091757</v>
      </c>
      <c r="D13" s="115">
        <v>2492</v>
      </c>
      <c r="E13" s="114">
        <v>2480</v>
      </c>
      <c r="F13" s="114">
        <v>2528</v>
      </c>
      <c r="G13" s="114">
        <v>2407</v>
      </c>
      <c r="H13" s="140">
        <v>2393</v>
      </c>
      <c r="I13" s="115">
        <v>99</v>
      </c>
      <c r="J13" s="116">
        <v>4.1370664437944003</v>
      </c>
    </row>
    <row r="14" spans="1:15" s="287" customFormat="1" ht="24" customHeight="1" x14ac:dyDescent="0.2">
      <c r="A14" s="193" t="s">
        <v>215</v>
      </c>
      <c r="B14" s="199" t="s">
        <v>137</v>
      </c>
      <c r="C14" s="113">
        <v>32.498108233456193</v>
      </c>
      <c r="D14" s="115">
        <v>53254</v>
      </c>
      <c r="E14" s="114">
        <v>53613</v>
      </c>
      <c r="F14" s="114">
        <v>54082</v>
      </c>
      <c r="G14" s="114">
        <v>53690</v>
      </c>
      <c r="H14" s="140">
        <v>53869</v>
      </c>
      <c r="I14" s="115">
        <v>-615</v>
      </c>
      <c r="J14" s="116">
        <v>-1.1416584677643915</v>
      </c>
      <c r="K14" s="110"/>
      <c r="L14" s="110"/>
      <c r="M14" s="110"/>
      <c r="N14" s="110"/>
      <c r="O14" s="110"/>
    </row>
    <row r="15" spans="1:15" s="110" customFormat="1" ht="24.75" customHeight="1" x14ac:dyDescent="0.2">
      <c r="A15" s="193" t="s">
        <v>216</v>
      </c>
      <c r="B15" s="199" t="s">
        <v>217</v>
      </c>
      <c r="C15" s="113">
        <v>5.9322137330046134</v>
      </c>
      <c r="D15" s="115">
        <v>9721</v>
      </c>
      <c r="E15" s="114">
        <v>9726</v>
      </c>
      <c r="F15" s="114">
        <v>9699</v>
      </c>
      <c r="G15" s="114">
        <v>9579</v>
      </c>
      <c r="H15" s="140">
        <v>9582</v>
      </c>
      <c r="I15" s="115">
        <v>139</v>
      </c>
      <c r="J15" s="116">
        <v>1.4506366103109998</v>
      </c>
    </row>
    <row r="16" spans="1:15" s="287" customFormat="1" ht="24.95" customHeight="1" x14ac:dyDescent="0.2">
      <c r="A16" s="193" t="s">
        <v>218</v>
      </c>
      <c r="B16" s="199" t="s">
        <v>141</v>
      </c>
      <c r="C16" s="113">
        <v>17.259623599482509</v>
      </c>
      <c r="D16" s="115">
        <v>28283</v>
      </c>
      <c r="E16" s="114">
        <v>28453</v>
      </c>
      <c r="F16" s="114">
        <v>28846</v>
      </c>
      <c r="G16" s="114">
        <v>28635</v>
      </c>
      <c r="H16" s="140">
        <v>28785</v>
      </c>
      <c r="I16" s="115">
        <v>-502</v>
      </c>
      <c r="J16" s="116">
        <v>-1.7439638700712177</v>
      </c>
      <c r="K16" s="110"/>
      <c r="L16" s="110"/>
      <c r="M16" s="110"/>
      <c r="N16" s="110"/>
      <c r="O16" s="110"/>
    </row>
    <row r="17" spans="1:15" s="110" customFormat="1" ht="24.95" customHeight="1" x14ac:dyDescent="0.2">
      <c r="A17" s="193" t="s">
        <v>219</v>
      </c>
      <c r="B17" s="199" t="s">
        <v>220</v>
      </c>
      <c r="C17" s="113">
        <v>9.3062709009690732</v>
      </c>
      <c r="D17" s="115">
        <v>15250</v>
      </c>
      <c r="E17" s="114">
        <v>15434</v>
      </c>
      <c r="F17" s="114">
        <v>15537</v>
      </c>
      <c r="G17" s="114">
        <v>15476</v>
      </c>
      <c r="H17" s="140">
        <v>15502</v>
      </c>
      <c r="I17" s="115">
        <v>-252</v>
      </c>
      <c r="J17" s="116">
        <v>-1.6255966972003613</v>
      </c>
    </row>
    <row r="18" spans="1:15" s="287" customFormat="1" ht="24.95" customHeight="1" x14ac:dyDescent="0.2">
      <c r="A18" s="201" t="s">
        <v>144</v>
      </c>
      <c r="B18" s="202" t="s">
        <v>145</v>
      </c>
      <c r="C18" s="113">
        <v>7.4199965826152754</v>
      </c>
      <c r="D18" s="115">
        <v>12159</v>
      </c>
      <c r="E18" s="114">
        <v>11988</v>
      </c>
      <c r="F18" s="114">
        <v>12525</v>
      </c>
      <c r="G18" s="114">
        <v>12170</v>
      </c>
      <c r="H18" s="140">
        <v>11901</v>
      </c>
      <c r="I18" s="115">
        <v>258</v>
      </c>
      <c r="J18" s="116">
        <v>2.1678850516763295</v>
      </c>
      <c r="K18" s="110"/>
      <c r="L18" s="110"/>
      <c r="M18" s="110"/>
      <c r="N18" s="110"/>
      <c r="O18" s="110"/>
    </row>
    <row r="19" spans="1:15" s="110" customFormat="1" ht="24.95" customHeight="1" x14ac:dyDescent="0.2">
      <c r="A19" s="193" t="s">
        <v>146</v>
      </c>
      <c r="B19" s="199" t="s">
        <v>147</v>
      </c>
      <c r="C19" s="113">
        <v>13.293016330217004</v>
      </c>
      <c r="D19" s="115">
        <v>21783</v>
      </c>
      <c r="E19" s="114">
        <v>21973</v>
      </c>
      <c r="F19" s="114">
        <v>22023</v>
      </c>
      <c r="G19" s="114">
        <v>21601</v>
      </c>
      <c r="H19" s="140">
        <v>21703</v>
      </c>
      <c r="I19" s="115">
        <v>80</v>
      </c>
      <c r="J19" s="116">
        <v>0.36861263419803714</v>
      </c>
    </row>
    <row r="20" spans="1:15" s="287" customFormat="1" ht="24.95" customHeight="1" x14ac:dyDescent="0.2">
      <c r="A20" s="193" t="s">
        <v>148</v>
      </c>
      <c r="B20" s="199" t="s">
        <v>149</v>
      </c>
      <c r="C20" s="113">
        <v>4.2747821417238265</v>
      </c>
      <c r="D20" s="115">
        <v>7005</v>
      </c>
      <c r="E20" s="114">
        <v>6979</v>
      </c>
      <c r="F20" s="114">
        <v>7053</v>
      </c>
      <c r="G20" s="114">
        <v>6874</v>
      </c>
      <c r="H20" s="140">
        <v>6778</v>
      </c>
      <c r="I20" s="115">
        <v>227</v>
      </c>
      <c r="J20" s="116">
        <v>3.349070522277958</v>
      </c>
      <c r="K20" s="110"/>
      <c r="L20" s="110"/>
      <c r="M20" s="110"/>
      <c r="N20" s="110"/>
      <c r="O20" s="110"/>
    </row>
    <row r="21" spans="1:15" s="110" customFormat="1" ht="24.95" customHeight="1" x14ac:dyDescent="0.2">
      <c r="A21" s="201" t="s">
        <v>150</v>
      </c>
      <c r="B21" s="202" t="s">
        <v>151</v>
      </c>
      <c r="C21" s="113">
        <v>2.670442063123978</v>
      </c>
      <c r="D21" s="115">
        <v>4376</v>
      </c>
      <c r="E21" s="114">
        <v>4457</v>
      </c>
      <c r="F21" s="114">
        <v>4701</v>
      </c>
      <c r="G21" s="114">
        <v>4718</v>
      </c>
      <c r="H21" s="140">
        <v>4269</v>
      </c>
      <c r="I21" s="115">
        <v>107</v>
      </c>
      <c r="J21" s="116">
        <v>2.5064417896462872</v>
      </c>
    </row>
    <row r="22" spans="1:15" s="110" customFormat="1" ht="24.95" customHeight="1" x14ac:dyDescent="0.2">
      <c r="A22" s="201" t="s">
        <v>152</v>
      </c>
      <c r="B22" s="199" t="s">
        <v>153</v>
      </c>
      <c r="C22" s="113">
        <v>0.75365538116044617</v>
      </c>
      <c r="D22" s="115">
        <v>1235</v>
      </c>
      <c r="E22" s="114">
        <v>1226</v>
      </c>
      <c r="F22" s="114">
        <v>1219</v>
      </c>
      <c r="G22" s="114">
        <v>1145</v>
      </c>
      <c r="H22" s="140">
        <v>1126</v>
      </c>
      <c r="I22" s="115">
        <v>109</v>
      </c>
      <c r="J22" s="116">
        <v>9.6802841918294842</v>
      </c>
    </row>
    <row r="23" spans="1:15" s="110" customFormat="1" ht="24.95" customHeight="1" x14ac:dyDescent="0.2">
      <c r="A23" s="193" t="s">
        <v>154</v>
      </c>
      <c r="B23" s="199" t="s">
        <v>155</v>
      </c>
      <c r="C23" s="113">
        <v>2.0534820709351429</v>
      </c>
      <c r="D23" s="115">
        <v>3365</v>
      </c>
      <c r="E23" s="114">
        <v>3410</v>
      </c>
      <c r="F23" s="114">
        <v>3458</v>
      </c>
      <c r="G23" s="114">
        <v>3418</v>
      </c>
      <c r="H23" s="140">
        <v>3462</v>
      </c>
      <c r="I23" s="115">
        <v>-97</v>
      </c>
      <c r="J23" s="116">
        <v>-2.8018486424032352</v>
      </c>
    </row>
    <row r="24" spans="1:15" s="110" customFormat="1" ht="24.95" customHeight="1" x14ac:dyDescent="0.2">
      <c r="A24" s="193" t="s">
        <v>156</v>
      </c>
      <c r="B24" s="199" t="s">
        <v>221</v>
      </c>
      <c r="C24" s="113">
        <v>3.5614030805282302</v>
      </c>
      <c r="D24" s="115">
        <v>5836</v>
      </c>
      <c r="E24" s="114">
        <v>6009</v>
      </c>
      <c r="F24" s="114">
        <v>6120</v>
      </c>
      <c r="G24" s="114">
        <v>6002</v>
      </c>
      <c r="H24" s="140">
        <v>5766</v>
      </c>
      <c r="I24" s="115">
        <v>70</v>
      </c>
      <c r="J24" s="116">
        <v>1.2140131807145336</v>
      </c>
    </row>
    <row r="25" spans="1:15" s="110" customFormat="1" ht="24.95" customHeight="1" x14ac:dyDescent="0.2">
      <c r="A25" s="193" t="s">
        <v>222</v>
      </c>
      <c r="B25" s="204" t="s">
        <v>159</v>
      </c>
      <c r="C25" s="113">
        <v>1.7361534893939023</v>
      </c>
      <c r="D25" s="115">
        <v>2845</v>
      </c>
      <c r="E25" s="114">
        <v>2761</v>
      </c>
      <c r="F25" s="114">
        <v>2854</v>
      </c>
      <c r="G25" s="114">
        <v>2793</v>
      </c>
      <c r="H25" s="140">
        <v>2699</v>
      </c>
      <c r="I25" s="115">
        <v>146</v>
      </c>
      <c r="J25" s="116">
        <v>5.4094108929233053</v>
      </c>
    </row>
    <row r="26" spans="1:15" s="110" customFormat="1" ht="24.95" customHeight="1" x14ac:dyDescent="0.2">
      <c r="A26" s="201">
        <v>782.78300000000002</v>
      </c>
      <c r="B26" s="203" t="s">
        <v>160</v>
      </c>
      <c r="C26" s="113">
        <v>1.5945761222447337</v>
      </c>
      <c r="D26" s="115">
        <v>2613</v>
      </c>
      <c r="E26" s="114">
        <v>2679</v>
      </c>
      <c r="F26" s="114">
        <v>3081</v>
      </c>
      <c r="G26" s="114">
        <v>2995</v>
      </c>
      <c r="H26" s="140">
        <v>2992</v>
      </c>
      <c r="I26" s="115">
        <v>-379</v>
      </c>
      <c r="J26" s="116">
        <v>-12.667112299465241</v>
      </c>
    </row>
    <row r="27" spans="1:15" s="110" customFormat="1" ht="24.95" customHeight="1" x14ac:dyDescent="0.2">
      <c r="A27" s="193" t="s">
        <v>161</v>
      </c>
      <c r="B27" s="199" t="s">
        <v>223</v>
      </c>
      <c r="C27" s="113">
        <v>5.2060194790929284</v>
      </c>
      <c r="D27" s="115">
        <v>8531</v>
      </c>
      <c r="E27" s="114">
        <v>8482</v>
      </c>
      <c r="F27" s="114">
        <v>8468</v>
      </c>
      <c r="G27" s="114">
        <v>8367</v>
      </c>
      <c r="H27" s="140">
        <v>8343</v>
      </c>
      <c r="I27" s="115">
        <v>188</v>
      </c>
      <c r="J27" s="116">
        <v>2.2533860721562986</v>
      </c>
    </row>
    <row r="28" spans="1:15" s="110" customFormat="1" ht="24.95" customHeight="1" x14ac:dyDescent="0.2">
      <c r="A28" s="193" t="s">
        <v>163</v>
      </c>
      <c r="B28" s="199" t="s">
        <v>164</v>
      </c>
      <c r="C28" s="113">
        <v>3.8164864403056118</v>
      </c>
      <c r="D28" s="115">
        <v>6254</v>
      </c>
      <c r="E28" s="114">
        <v>6235</v>
      </c>
      <c r="F28" s="114">
        <v>6116</v>
      </c>
      <c r="G28" s="114">
        <v>6032</v>
      </c>
      <c r="H28" s="140">
        <v>6032</v>
      </c>
      <c r="I28" s="115">
        <v>222</v>
      </c>
      <c r="J28" s="116">
        <v>3.680371352785146</v>
      </c>
    </row>
    <row r="29" spans="1:15" s="110" customFormat="1" ht="24.95" customHeight="1" x14ac:dyDescent="0.2">
      <c r="A29" s="193">
        <v>86</v>
      </c>
      <c r="B29" s="199" t="s">
        <v>165</v>
      </c>
      <c r="C29" s="113">
        <v>7.0831400883638054</v>
      </c>
      <c r="D29" s="115">
        <v>11607</v>
      </c>
      <c r="E29" s="114">
        <v>11606</v>
      </c>
      <c r="F29" s="114">
        <v>11533</v>
      </c>
      <c r="G29" s="114">
        <v>11421</v>
      </c>
      <c r="H29" s="140">
        <v>11419</v>
      </c>
      <c r="I29" s="115">
        <v>188</v>
      </c>
      <c r="J29" s="116">
        <v>1.6463788422804098</v>
      </c>
    </row>
    <row r="30" spans="1:15" s="110" customFormat="1" ht="24.95" customHeight="1" x14ac:dyDescent="0.2">
      <c r="A30" s="193">
        <v>87.88</v>
      </c>
      <c r="B30" s="204" t="s">
        <v>166</v>
      </c>
      <c r="C30" s="113">
        <v>9.2306002392169315</v>
      </c>
      <c r="D30" s="115">
        <v>15126</v>
      </c>
      <c r="E30" s="114">
        <v>15146</v>
      </c>
      <c r="F30" s="114">
        <v>15112</v>
      </c>
      <c r="G30" s="114">
        <v>14915</v>
      </c>
      <c r="H30" s="140">
        <v>14975</v>
      </c>
      <c r="I30" s="115">
        <v>151</v>
      </c>
      <c r="J30" s="116">
        <v>1.008347245409015</v>
      </c>
    </row>
    <row r="31" spans="1:15" s="110" customFormat="1" ht="24.95" customHeight="1" x14ac:dyDescent="0.2">
      <c r="A31" s="193" t="s">
        <v>167</v>
      </c>
      <c r="B31" s="199" t="s">
        <v>168</v>
      </c>
      <c r="C31" s="113">
        <v>2.4129177142578171</v>
      </c>
      <c r="D31" s="115">
        <v>3954</v>
      </c>
      <c r="E31" s="114">
        <v>3983</v>
      </c>
      <c r="F31" s="114">
        <v>4012</v>
      </c>
      <c r="G31" s="114">
        <v>3919</v>
      </c>
      <c r="H31" s="140">
        <v>3836</v>
      </c>
      <c r="I31" s="115">
        <v>118</v>
      </c>
      <c r="J31" s="116">
        <v>3.0761209593326382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0.87448434105499551</v>
      </c>
      <c r="D34" s="115">
        <v>1433</v>
      </c>
      <c r="E34" s="114">
        <v>1289</v>
      </c>
      <c r="F34" s="114">
        <v>1531</v>
      </c>
      <c r="G34" s="114">
        <v>1497</v>
      </c>
      <c r="H34" s="140">
        <v>1372</v>
      </c>
      <c r="I34" s="115">
        <v>61</v>
      </c>
      <c r="J34" s="116">
        <v>4.4460641399416909</v>
      </c>
    </row>
    <row r="35" spans="1:10" s="110" customFormat="1" ht="24.95" customHeight="1" x14ac:dyDescent="0.2">
      <c r="A35" s="292" t="s">
        <v>171</v>
      </c>
      <c r="B35" s="293" t="s">
        <v>172</v>
      </c>
      <c r="C35" s="113">
        <v>41.43884101838065</v>
      </c>
      <c r="D35" s="115">
        <v>67905</v>
      </c>
      <c r="E35" s="114">
        <v>68081</v>
      </c>
      <c r="F35" s="114">
        <v>69135</v>
      </c>
      <c r="G35" s="114">
        <v>68267</v>
      </c>
      <c r="H35" s="140">
        <v>68163</v>
      </c>
      <c r="I35" s="115">
        <v>-258</v>
      </c>
      <c r="J35" s="116">
        <v>-0.37850446723295628</v>
      </c>
    </row>
    <row r="36" spans="1:10" s="110" customFormat="1" ht="24.95" customHeight="1" x14ac:dyDescent="0.2">
      <c r="A36" s="294" t="s">
        <v>173</v>
      </c>
      <c r="B36" s="295" t="s">
        <v>174</v>
      </c>
      <c r="C36" s="125">
        <v>57.686674640564355</v>
      </c>
      <c r="D36" s="143">
        <v>94530</v>
      </c>
      <c r="E36" s="144">
        <v>94946</v>
      </c>
      <c r="F36" s="144">
        <v>95750</v>
      </c>
      <c r="G36" s="144">
        <v>94200</v>
      </c>
      <c r="H36" s="145">
        <v>93400</v>
      </c>
      <c r="I36" s="143">
        <v>1130</v>
      </c>
      <c r="J36" s="146">
        <v>1.2098501070663812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2020-09-28T08:46:25Z</dcterms:created>
  <dcterms:modified xsi:type="dcterms:W3CDTF">2020-09-28T10:34:24Z</dcterms:modified>
</cp:coreProperties>
</file>