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C44" i="24"/>
  <c r="M44" i="24" s="1"/>
  <c r="B44" i="24"/>
  <c r="D44" i="24" s="1"/>
  <c r="M43" i="24"/>
  <c r="H43" i="24"/>
  <c r="G43" i="24"/>
  <c r="F43" i="24"/>
  <c r="E43" i="24"/>
  <c r="C43" i="24"/>
  <c r="I43" i="24" s="1"/>
  <c r="B43" i="24"/>
  <c r="D43" i="24" s="1"/>
  <c r="K42" i="24"/>
  <c r="I42" i="24"/>
  <c r="C42" i="24"/>
  <c r="M42" i="24" s="1"/>
  <c r="B42" i="24"/>
  <c r="D42" i="24" s="1"/>
  <c r="M41" i="24"/>
  <c r="H41" i="24"/>
  <c r="G41" i="24"/>
  <c r="F41" i="24"/>
  <c r="E41" i="24"/>
  <c r="C41" i="24"/>
  <c r="I41" i="24" s="1"/>
  <c r="B41" i="24"/>
  <c r="D41" i="24" s="1"/>
  <c r="K40" i="24"/>
  <c r="I40" i="24"/>
  <c r="C40" i="24"/>
  <c r="M40" i="24" s="1"/>
  <c r="B40" i="24"/>
  <c r="D40" i="24" s="1"/>
  <c r="M36" i="24"/>
  <c r="L36" i="24"/>
  <c r="K36" i="24"/>
  <c r="J36" i="24"/>
  <c r="I36" i="24"/>
  <c r="H36" i="24"/>
  <c r="G36" i="24"/>
  <c r="F36" i="24"/>
  <c r="E36" i="24"/>
  <c r="D36" i="24"/>
  <c r="K57" i="15"/>
  <c r="L57" i="15" s="1"/>
  <c r="C38" i="24"/>
  <c r="C37" i="24"/>
  <c r="M37" i="24" s="1"/>
  <c r="C35" i="24"/>
  <c r="C34" i="24"/>
  <c r="C33" i="24"/>
  <c r="C32" i="24"/>
  <c r="C31" i="24"/>
  <c r="C30" i="24"/>
  <c r="G30" i="24" s="1"/>
  <c r="C29" i="24"/>
  <c r="C28" i="24"/>
  <c r="G28" i="24" s="1"/>
  <c r="C27" i="24"/>
  <c r="C26" i="24"/>
  <c r="C25" i="24"/>
  <c r="C24" i="24"/>
  <c r="C23" i="24"/>
  <c r="C22" i="24"/>
  <c r="G22" i="24" s="1"/>
  <c r="C21" i="24"/>
  <c r="C20" i="24"/>
  <c r="G20" i="24" s="1"/>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7" i="24" l="1"/>
  <c r="D7" i="24"/>
  <c r="J7" i="24"/>
  <c r="H7" i="24"/>
  <c r="K7" i="24"/>
  <c r="F21" i="24"/>
  <c r="D21" i="24"/>
  <c r="J21" i="24"/>
  <c r="H21" i="24"/>
  <c r="K21" i="24"/>
  <c r="K24" i="24"/>
  <c r="J24" i="24"/>
  <c r="H24" i="24"/>
  <c r="F24" i="24"/>
  <c r="D24" i="24"/>
  <c r="D38" i="24"/>
  <c r="K38" i="24"/>
  <c r="J38" i="24"/>
  <c r="H38" i="24"/>
  <c r="F38" i="24"/>
  <c r="G15" i="24"/>
  <c r="M15" i="24"/>
  <c r="E15" i="24"/>
  <c r="L15" i="24"/>
  <c r="I15" i="24"/>
  <c r="G31" i="24"/>
  <c r="M31" i="24"/>
  <c r="E31" i="24"/>
  <c r="L31" i="24"/>
  <c r="I31" i="24"/>
  <c r="F15" i="24"/>
  <c r="D15" i="24"/>
  <c r="J15" i="24"/>
  <c r="H15" i="24"/>
  <c r="K15" i="24"/>
  <c r="K18" i="24"/>
  <c r="J18" i="24"/>
  <c r="H18" i="24"/>
  <c r="F18" i="24"/>
  <c r="D18" i="24"/>
  <c r="F31" i="24"/>
  <c r="D31" i="24"/>
  <c r="J31" i="24"/>
  <c r="H31" i="24"/>
  <c r="K31" i="24"/>
  <c r="K34" i="24"/>
  <c r="J34" i="24"/>
  <c r="H34" i="24"/>
  <c r="F34" i="24"/>
  <c r="D34" i="24"/>
  <c r="G25" i="24"/>
  <c r="M25" i="24"/>
  <c r="E25" i="24"/>
  <c r="L25" i="24"/>
  <c r="I25" i="24"/>
  <c r="F25" i="24"/>
  <c r="D25" i="24"/>
  <c r="J25" i="24"/>
  <c r="H25" i="24"/>
  <c r="K25" i="24"/>
  <c r="K28" i="24"/>
  <c r="J28" i="24"/>
  <c r="H28" i="24"/>
  <c r="F28" i="24"/>
  <c r="D28" i="24"/>
  <c r="G19" i="24"/>
  <c r="M19" i="24"/>
  <c r="E19" i="24"/>
  <c r="L19" i="24"/>
  <c r="I19" i="24"/>
  <c r="G35" i="24"/>
  <c r="M35" i="24"/>
  <c r="E35" i="24"/>
  <c r="L35" i="24"/>
  <c r="I35" i="24"/>
  <c r="F19" i="24"/>
  <c r="D19" i="24"/>
  <c r="J19" i="24"/>
  <c r="H19" i="24"/>
  <c r="K19" i="24"/>
  <c r="K22" i="24"/>
  <c r="J22" i="24"/>
  <c r="H22" i="24"/>
  <c r="F22" i="24"/>
  <c r="D22" i="24"/>
  <c r="F35" i="24"/>
  <c r="D35" i="24"/>
  <c r="J35" i="24"/>
  <c r="H35" i="24"/>
  <c r="K35" i="24"/>
  <c r="G29" i="24"/>
  <c r="M29" i="24"/>
  <c r="E29" i="24"/>
  <c r="L29" i="24"/>
  <c r="I29" i="24"/>
  <c r="F9" i="24"/>
  <c r="D9" i="24"/>
  <c r="J9" i="24"/>
  <c r="H9" i="24"/>
  <c r="K9" i="24"/>
  <c r="K16" i="24"/>
  <c r="J16" i="24"/>
  <c r="H16" i="24"/>
  <c r="F16" i="24"/>
  <c r="D16" i="24"/>
  <c r="F29" i="24"/>
  <c r="D29" i="24"/>
  <c r="J29" i="24"/>
  <c r="H29" i="24"/>
  <c r="K29" i="24"/>
  <c r="K32" i="24"/>
  <c r="J32" i="24"/>
  <c r="H32" i="24"/>
  <c r="F32" i="24"/>
  <c r="D32" i="24"/>
  <c r="G23" i="24"/>
  <c r="M23" i="24"/>
  <c r="E23" i="24"/>
  <c r="L23" i="24"/>
  <c r="I23" i="24"/>
  <c r="K8" i="24"/>
  <c r="J8" i="24"/>
  <c r="H8" i="24"/>
  <c r="F8" i="24"/>
  <c r="D8" i="24"/>
  <c r="F23" i="24"/>
  <c r="D23" i="24"/>
  <c r="J23" i="24"/>
  <c r="H23" i="24"/>
  <c r="K23" i="24"/>
  <c r="K26" i="24"/>
  <c r="J26" i="24"/>
  <c r="H26" i="24"/>
  <c r="F26" i="24"/>
  <c r="D26" i="24"/>
  <c r="G7" i="24"/>
  <c r="M7" i="24"/>
  <c r="E7" i="24"/>
  <c r="L7" i="24"/>
  <c r="I7" i="24"/>
  <c r="G9" i="24"/>
  <c r="M9" i="24"/>
  <c r="E9" i="24"/>
  <c r="L9" i="24"/>
  <c r="I9" i="24"/>
  <c r="G17" i="24"/>
  <c r="M17" i="24"/>
  <c r="E17" i="24"/>
  <c r="L17" i="24"/>
  <c r="I17" i="24"/>
  <c r="G33" i="24"/>
  <c r="M33" i="24"/>
  <c r="E33" i="24"/>
  <c r="L33" i="24"/>
  <c r="I33" i="24"/>
  <c r="F17" i="24"/>
  <c r="D17" i="24"/>
  <c r="J17" i="24"/>
  <c r="H17" i="24"/>
  <c r="K17" i="24"/>
  <c r="K20" i="24"/>
  <c r="J20" i="24"/>
  <c r="H20" i="24"/>
  <c r="F20" i="24"/>
  <c r="D20" i="24"/>
  <c r="F33" i="24"/>
  <c r="D33" i="24"/>
  <c r="J33" i="24"/>
  <c r="H33" i="24"/>
  <c r="K33" i="24"/>
  <c r="H37" i="24"/>
  <c r="F37" i="24"/>
  <c r="D37" i="24"/>
  <c r="K37" i="24"/>
  <c r="J37" i="24"/>
  <c r="G27" i="24"/>
  <c r="M27" i="24"/>
  <c r="E27" i="24"/>
  <c r="L27" i="24"/>
  <c r="I27" i="24"/>
  <c r="B14" i="24"/>
  <c r="B6" i="24"/>
  <c r="F27" i="24"/>
  <c r="D27" i="24"/>
  <c r="J27" i="24"/>
  <c r="H27" i="24"/>
  <c r="K27" i="24"/>
  <c r="G21" i="24"/>
  <c r="M21" i="24"/>
  <c r="E21" i="24"/>
  <c r="L21" i="24"/>
  <c r="I21" i="24"/>
  <c r="M38" i="24"/>
  <c r="E38" i="24"/>
  <c r="L38" i="24"/>
  <c r="G38" i="24"/>
  <c r="I38" i="24"/>
  <c r="K30" i="24"/>
  <c r="J30" i="24"/>
  <c r="H30" i="24"/>
  <c r="F30" i="24"/>
  <c r="D30" i="24"/>
  <c r="B45" i="24"/>
  <c r="B39" i="24"/>
  <c r="I8" i="24"/>
  <c r="M8" i="24"/>
  <c r="E8" i="24"/>
  <c r="L8" i="24"/>
  <c r="I18" i="24"/>
  <c r="M18" i="24"/>
  <c r="E18" i="24"/>
  <c r="L18" i="24"/>
  <c r="I26" i="24"/>
  <c r="M26" i="24"/>
  <c r="E26" i="24"/>
  <c r="L26" i="24"/>
  <c r="I34" i="24"/>
  <c r="M34" i="24"/>
  <c r="E34" i="24"/>
  <c r="L34" i="24"/>
  <c r="G26" i="24"/>
  <c r="I16" i="24"/>
  <c r="M16" i="24"/>
  <c r="E16" i="24"/>
  <c r="L16" i="24"/>
  <c r="I24" i="24"/>
  <c r="M24" i="24"/>
  <c r="E24" i="24"/>
  <c r="L24" i="24"/>
  <c r="I32" i="24"/>
  <c r="M32" i="24"/>
  <c r="E32" i="24"/>
  <c r="L32" i="24"/>
  <c r="G16" i="24"/>
  <c r="G32" i="24"/>
  <c r="E37"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C14" i="24"/>
  <c r="C6" i="24"/>
  <c r="I22" i="24"/>
  <c r="M22" i="24"/>
  <c r="E22" i="24"/>
  <c r="L22" i="24"/>
  <c r="I30" i="24"/>
  <c r="M30" i="24"/>
  <c r="E30" i="24"/>
  <c r="L30" i="24"/>
  <c r="C45" i="24"/>
  <c r="C39" i="24"/>
  <c r="G8" i="24"/>
  <c r="G18" i="24"/>
  <c r="G34" i="24"/>
  <c r="I20" i="24"/>
  <c r="M20" i="24"/>
  <c r="E20" i="24"/>
  <c r="L20" i="24"/>
  <c r="I28" i="24"/>
  <c r="M28" i="24"/>
  <c r="E28" i="24"/>
  <c r="L28" i="24"/>
  <c r="I37" i="24"/>
  <c r="G37" i="24"/>
  <c r="L37" i="24"/>
  <c r="G2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I77" i="24" s="1"/>
  <c r="F40" i="24"/>
  <c r="J41" i="24"/>
  <c r="F42" i="24"/>
  <c r="J43" i="24"/>
  <c r="F44" i="24"/>
  <c r="G40" i="24"/>
  <c r="K41" i="24"/>
  <c r="G42" i="24"/>
  <c r="K43" i="24"/>
  <c r="G44" i="24"/>
  <c r="H40" i="24"/>
  <c r="L41" i="24"/>
  <c r="H42" i="24"/>
  <c r="L43" i="24"/>
  <c r="H44" i="24"/>
  <c r="J40" i="24"/>
  <c r="J42" i="24"/>
  <c r="J44" i="24"/>
  <c r="L40" i="24"/>
  <c r="L42" i="24"/>
  <c r="L44" i="24"/>
  <c r="E40" i="24"/>
  <c r="E42" i="24"/>
  <c r="E44" i="24"/>
  <c r="K79" i="24" l="1"/>
  <c r="K78" i="24"/>
  <c r="K6" i="24"/>
  <c r="J6" i="24"/>
  <c r="H6" i="24"/>
  <c r="F6" i="24"/>
  <c r="D6" i="24"/>
  <c r="K14" i="24"/>
  <c r="J14" i="24"/>
  <c r="H14" i="24"/>
  <c r="F14" i="24"/>
  <c r="D14" i="24"/>
  <c r="I79" i="24"/>
  <c r="I39" i="24"/>
  <c r="G39" i="24"/>
  <c r="L39" i="24"/>
  <c r="M39" i="24"/>
  <c r="E39" i="24"/>
  <c r="H39" i="24"/>
  <c r="F39" i="24"/>
  <c r="D39" i="24"/>
  <c r="K39" i="24"/>
  <c r="J39" i="24"/>
  <c r="I6" i="24"/>
  <c r="M6" i="24"/>
  <c r="E6" i="24"/>
  <c r="L6" i="24"/>
  <c r="G6" i="24"/>
  <c r="I45" i="24"/>
  <c r="G45" i="24"/>
  <c r="L45" i="24"/>
  <c r="M45" i="24"/>
  <c r="E45" i="24"/>
  <c r="H45" i="24"/>
  <c r="F45" i="24"/>
  <c r="D45" i="24"/>
  <c r="K45" i="24"/>
  <c r="J45" i="24"/>
  <c r="J77" i="24"/>
  <c r="I14" i="24"/>
  <c r="M14" i="24"/>
  <c r="E14" i="24"/>
  <c r="L14" i="24"/>
  <c r="G14" i="24"/>
  <c r="J79" i="24" l="1"/>
  <c r="J78" i="24"/>
  <c r="I78" i="24"/>
  <c r="I83" i="24" l="1"/>
  <c r="I82" i="24"/>
  <c r="I81" i="24"/>
</calcChain>
</file>

<file path=xl/sharedStrings.xml><?xml version="1.0" encoding="utf-8"?>
<sst xmlns="http://schemas.openxmlformats.org/spreadsheetml/2006/main" count="1670" uniqueCount="521">
  <si>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</si>
  <si>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</si>
  <si>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</si>
  <si>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</si>
  <si>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</si>
  <si>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</si>
  <si>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</si>
  <si>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</si>
  <si>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</si>
  <si>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</si>
  <si>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</si>
  <si>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</si>
  <si>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</si>
  <si>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Aschaffenburg (715)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</si>
  <si>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</si>
  <si>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</si>
  <si>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</si>
  <si>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</si>
  <si>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</si>
  <si>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</si>
  <si>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</si>
  <si>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</si>
  <si>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</si>
  <si>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</si>
  <si>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</si>
  <si>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</si>
  <si>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</si>
  <si>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</si>
  <si>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</si>
  <si>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</si>
  <si>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</si>
  <si>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</si>
  <si>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</si>
  <si>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</si>
  <si>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</si>
  <si>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</si>
  <si>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</si>
  <si>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</si>
  <si>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</si>
  <si>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</si>
  <si>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</si>
  <si>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</si>
  <si>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</si>
  <si>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</si>
  <si>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</si>
  <si>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</si>
  <si>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</si>
  <si>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</si>
  <si>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</si>
  <si>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</si>
  <si>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</si>
  <si>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</si>
  <si>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</si>
  <si>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</si>
  <si>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</si>
  <si>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</si>
  <si>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</si>
  <si>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</si>
  <si>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</si>
  <si>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</si>
  <si>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</si>
  <si>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</si>
  <si>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</si>
  <si>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</si>
  <si>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</si>
  <si>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</si>
  <si>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</si>
  <si>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</si>
  <si>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</si>
  <si>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</si>
  <si>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</si>
  <si>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</si>
  <si>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</si>
  <si>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</si>
  <si>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</si>
  <si>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</si>
  <si>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</si>
  <si>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</si>
  <si>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</si>
  <si>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</si>
  <si>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</si>
  <si>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</si>
  <si>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</si>
  <si>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</si>
  <si>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</si>
  <si>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</si>
  <si>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</si>
  <si>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</si>
  <si>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</si>
  <si>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</si>
  <si>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</si>
  <si>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</si>
  <si>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Aschaffenburg (715);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</si>
  <si>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</si>
  <si>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</si>
  <si>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</si>
  <si>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</si>
  <si>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</si>
  <si>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</si>
  <si>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</si>
  <si>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</si>
  <si>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</si>
  <si>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</si>
  <si>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</si>
  <si>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</si>
  <si>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</si>
  <si>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</si>
  <si>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</si>
  <si>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</si>
  <si>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</si>
  <si>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</si>
  <si>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</si>
  <si>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</si>
  <si>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</si>
  <si>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</si>
  <si>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</si>
  <si>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</si>
  <si>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</si>
  <si>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</si>
  <si>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</si>
  <si>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</si>
  <si>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</si>
  <si>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</si>
  <si>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</si>
  <si>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</si>
  <si>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</si>
  <si>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</si>
  <si>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</si>
  <si>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</si>
  <si>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</si>
  <si>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</si>
  <si>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</si>
  <si>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</si>
  <si>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</si>
  <si>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</si>
  <si>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</si>
  <si>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</si>
  <si>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</si>
  <si>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</si>
  <si>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</si>
  <si>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</si>
  <si>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</si>
  <si>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</si>
  <si>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</si>
  <si>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</si>
  <si>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</si>
  <si>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</si>
  <si>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</si>
  <si>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</si>
  <si>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</si>
  <si>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</si>
  <si>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</si>
  <si>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</si>
  <si>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</si>
  <si>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</si>
  <si>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</si>
  <si>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</si>
  <si>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</si>
  <si>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</si>
  <si>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</si>
  <si>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</si>
  <si>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</si>
  <si>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</si>
  <si>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</si>
  <si>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</si>
  <si>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</si>
  <si>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</si>
  <si>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</si>
  <si>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</si>
  <si>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</si>
  <si>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</si>
  <si>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</si>
  <si>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</si>
  <si>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</si>
  <si>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</si>
  <si>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</si>
  <si>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</si>
  <si>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</si>
  <si>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</si>
  <si>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</si>
  <si>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</si>
  <si>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</si>
  <si>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</si>
  <si>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Aschaffenburg (715)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</si>
  <si>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</si>
  <si>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</si>
  <si>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</si>
  <si>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</si>
  <si>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</si>
  <si>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</si>
  <si>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</si>
  <si>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</si>
  <si>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</si>
  <si>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</si>
  <si>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</si>
  <si>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</si>
  <si>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</si>
  <si>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</si>
  <si>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</si>
  <si>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</si>
  <si>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</si>
  <si>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</si>
  <si>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</si>
  <si>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</si>
  <si>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</si>
  <si>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</si>
  <si>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</si>
  <si>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</si>
  <si>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</si>
  <si>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</si>
  <si>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</si>
  <si>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</si>
  <si>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</si>
  <si>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</si>
  <si>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</si>
  <si>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</si>
  <si>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</si>
  <si>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</si>
  <si>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</si>
  <si>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</si>
  <si>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</si>
  <si>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</si>
  <si>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</si>
  <si>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</si>
  <si>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</si>
  <si>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</si>
  <si>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</si>
  <si>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</si>
  <si>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</si>
  <si>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</si>
  <si>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</si>
  <si>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</si>
  <si>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</si>
  <si>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</si>
  <si>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</si>
  <si>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</si>
  <si>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</si>
  <si>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</si>
  <si>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</si>
  <si>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</si>
  <si>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</si>
  <si>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</si>
  <si>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</si>
  <si>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</si>
  <si>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</si>
  <si>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</si>
  <si>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</si>
  <si>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</si>
  <si>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</si>
  <si>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</si>
  <si>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</si>
  <si>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</si>
  <si>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</si>
  <si>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</si>
  <si>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</si>
  <si>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</si>
  <si>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</si>
  <si>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</si>
  <si>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</si>
  <si>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</si>
  <si>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</si>
  <si>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</si>
  <si>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</si>
  <si>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</si>
  <si>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</si>
  <si>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</si>
  <si>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</si>
  <si>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</si>
  <si>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</si>
  <si>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</si>
  <si>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</si>
  <si>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</si>
  <si>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</si>
  <si>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</si>
  <si>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</si>
  <si>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</si>
  <si>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</si>
  <si>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</si>
  <si>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</si>
  <si>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</si>
  <si>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</si>
  <si>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</si>
  <si>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</si>
  <si>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</si>
  <si>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</si>
  <si>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</si>
  <si>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</si>
  <si>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</si>
  <si>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</si>
  <si>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</si>
  <si>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</si>
  <si>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</si>
  <si>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</si>
  <si>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</si>
  <si>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</si>
  <si>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</si>
  <si>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</si>
  <si>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</si>
  <si>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</si>
  <si>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</si>
  <si>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</si>
  <si>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</si>
  <si>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</si>
  <si>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</si>
  <si>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</si>
  <si>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</si>
  <si>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</si>
  <si>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</si>
  <si>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</si>
  <si>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</si>
  <si>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</si>
  <si>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</si>
  <si>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</si>
  <si>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</si>
  <si>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</si>
  <si>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</si>
  <si>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</si>
  <si>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</si>
  <si>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</si>
  <si>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</si>
  <si>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</si>
  <si>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</si>
  <si>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</si>
  <si>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</si>
  <si>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</si>
  <si>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</si>
  <si>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</si>
  <si>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Aschaffenburg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</si>
  <si>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</si>
  <si>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</si>
  <si>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</si>
  <si>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</si>
  <si>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</si>
  <si>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</si>
  <si>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</si>
  <si>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</si>
  <si>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</si>
  <si>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</si>
  <si>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</si>
  <si>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</si>
  <si>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</si>
  <si>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</si>
  <si>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</si>
  <si>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</si>
  <si>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</si>
  <si>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</si>
  <si>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</si>
  <si>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</si>
  <si>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</si>
  <si>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</si>
  <si>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</si>
  <si>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</si>
  <si>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</si>
  <si>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</si>
  <si>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</si>
  <si>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</si>
  <si>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</si>
  <si>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</si>
  <si>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</si>
  <si>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</si>
  <si>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</si>
  <si>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</si>
  <si>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</si>
  <si>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</si>
  <si>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</si>
  <si>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</si>
  <si>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</si>
  <si>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</si>
  <si>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</si>
  <si>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</si>
  <si>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</si>
  <si>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</si>
  <si>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</si>
  <si>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</si>
  <si>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Aschaffenburg (715);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</si>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</sst>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{0323B382-4C9E-49EF-9671-8BD425F8EFA0}</c15:txfldGUID>
                      <c15:f>Daten_Diagramme!$D$6</c15:f>
                      <c15:dlblFieldTableCache>
                        <c:ptCount val="1"/>
                        <c:pt idx="0">
                          <c:v>0.9</c:v>
                        </c:pt>
                      </c15:dlblFieldTableCache>
                    </c15:dlblFTEntry>
                  </c15:dlblFieldTable>
                  <c15:showDataLabelsRange val="0"/>
                </c:ext>
                <c:ext xmlns:c16="http://schemas.microsoft.com/office/drawing/2014/chart" uri="{C3380CC4-5D6E-409C-BE32-E72D297353CC}">
                  <c16:uniqueId val="{00000000-935F-4E21-A267-F756A45CD8E9}"/>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{0815D0F3-72E9-475B-920A-2D6DAE5C4363}</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935F-4E21-A267-F756A45CD8E9}"/>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{27CB2ED4-9D2E-4492-A340-FE4AE9551A7E}</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935F-4E21-A267-F756A45CD8E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{CAD09A95-3FF1-4894-9B1C-353C46621D5F}</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35F-4E21-A267-F756A45CD8E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0.8900944901555411</c:v>
                </c:pt>
                <c:pt idx="1">
                  <c:v>1.0013227114154917</c:v>
                </c:pt>
                <c:pt idx="2">
                  <c:v>1.1186464311118853</c:v>
                </c:pt>
                <c:pt idx="3">
                  <c:v>1.0875687030768</c:v>
                </c:pt>
              </c:numCache>
            </c:numRef>
          </c:val>
          <c:extLst>
            <c:ext xmlns:c16="http://schemas.microsoft.com/office/drawing/2014/chart" uri="{C3380CC4-5D6E-409C-BE32-E72D297353CC}">
              <c16:uniqueId val="{00000004-935F-4E21-A267-F756A45CD8E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{6070D9EC-5BAB-450C-8D52-35F6669FDBF9}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35F-4E21-A267-F756A45CD8E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{8C6D6A32-06A7-4A44-8311-66E73F8E3EA2}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35F-4E21-A267-F756A45CD8E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{E5C2458F-D452-438E-B580-E1C6BB7063E1}</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35F-4E21-A267-F756A45CD8E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{CD4B3170-A79B-4D1E-A98C-FE70B34D847F}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35F-4E21-A267-F756A45CD8E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35F-4E21-A267-F756A45CD8E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35F-4E21-A267-F756A45CD8E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{8E974B01-BD96-41AF-BB9F-92F3B04CCDB7}</c15:txfldGUID>
                      <c15:f>Daten_Diagramme!$E$6</c15:f>
                      <c15:dlblFieldTableCache>
                        <c:ptCount val="1"/>
                        <c:pt idx="0">
                          <c:v>-2.1</c:v>
                        </c:pt>
                      </c15:dlblFieldTableCache>
                    </c15:dlblFTEntry>
                  </c15:dlblFieldTable>
                  <c15:showDataLabelsRange val="0"/>
                </c:ext>
                <c:ext xmlns:c16="http://schemas.microsoft.com/office/drawing/2014/chart" uri="{C3380CC4-5D6E-409C-BE32-E72D297353CC}">
                  <c16:uniqueId val="{00000000-961C-4BC3-98A7-7657BCA0FCD2}"/>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{54FFE558-A19F-472E-A309-55A291ACD1BC}</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961C-4BC3-98A7-7657BCA0FCD2}"/>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{77EF900D-BD34-4F16-A724-746D411702D9}</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961C-4BC3-98A7-7657BCA0FCD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{E8830647-33AC-477C-BC39-1215363167F0}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961C-4BC3-98A7-7657BCA0FCD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-2.0641141104593141</c:v>
                </c:pt>
                <c:pt idx="1">
                  <c:v>-1.8915068707011207</c:v>
                </c:pt>
                <c:pt idx="2">
                  <c:v>-2.7637010795899166</c:v>
                </c:pt>
                <c:pt idx="3">
                  <c:v>-2.8655893304673015</c:v>
                </c:pt>
              </c:numCache>
            </c:numRef>
          </c:val>
          <c:extLst>
            <c:ext xmlns:c16="http://schemas.microsoft.com/office/drawing/2014/chart" uri="{C3380CC4-5D6E-409C-BE32-E72D297353CC}">
              <c16:uniqueId val="{00000004-961C-4BC3-98A7-7657BCA0FCD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{ABC270BC-BDDB-4D0E-B7AC-78D8291D3BFA}</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961C-4BC3-98A7-7657BCA0FCD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{EADFC842-436A-4780-A11C-7E922134CFCF}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961C-4BC3-98A7-7657BCA0FCD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{A4112738-2DD3-4584-80A8-104E5AFA4FE7}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961C-4BC3-98A7-7657BCA0FCD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{9DA2FFE8-9AFB-418D-B67E-CFC95B0D98F7}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961C-4BC3-98A7-7657BCA0FCD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961C-4BC3-98A7-7657BCA0FCD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61C-4BC3-98A7-7657BCA0FCD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{3120E3EA-1CFE-4864-9A33-FC768EB864F4}</c15:txfldGUID>
                      <c15:f>Daten_Diagramme!$D$14</c15:f>
                      <c15:dlblFieldTableCache>
                        <c:ptCount val="1"/>
                        <c:pt idx="0">
                          <c:v>0.9</c:v>
                        </c:pt>
                      </c15:dlblFieldTableCache>
                    </c15:dlblFTEntry>
                  </c15:dlblFieldTable>
                  <c15:showDataLabelsRange val="0"/>
                </c:ext>
                <c:ext xmlns:c16="http://schemas.microsoft.com/office/drawing/2014/chart" uri="{C3380CC4-5D6E-409C-BE32-E72D297353CC}">
                  <c16:uniqueId val="{00000000-5C13-4B29-87A6-99DB373E57B2}"/>
                </c:ext>
              </c:extLst>
            </c:dLbl>
            <c:dLbl>
              <c:idx val="1"/>
              <c:tx>
                <c:strRef>
                  <c:f>Daten_Diagramme!$D$15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{68E7879C-F6EA-4F78-AC47-21A25E7F8EF2}</c15:txfldGUID>
                      <c15:f>Daten_Diagramme!$D$15</c15:f>
                      <c15:dlblFieldTableCache>
                        <c:ptCount val="1"/>
                        <c:pt idx="0">
                          <c:v>2.5</c:v>
                        </c:pt>
                      </c15:dlblFieldTableCache>
                    </c15:dlblFTEntry>
                  </c15:dlblFieldTable>
                  <c15:showDataLabelsRange val="0"/>
                </c:ext>
                <c:ext xmlns:c16="http://schemas.microsoft.com/office/drawing/2014/chart" uri="{C3380CC4-5D6E-409C-BE32-E72D297353CC}">
                  <c16:uniqueId val="{00000001-5C13-4B29-87A6-99DB373E57B2}"/>
                </c:ext>
              </c:extLst>
            </c:dLbl>
            <c:dLbl>
              <c:idx val="2"/>
              <c:tx>
                <c:strRef>
                  <c:f>Daten_Diagramme!$D$16</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{9F26DBCD-3C22-4687-8DB6-8A96E57B37EF}</c15:txfldGUID>
                      <c15:f>Daten_Diagramme!$D$16</c15:f>
                      <c15:dlblFieldTableCache>
                        <c:ptCount val="1"/>
                        <c:pt idx="0">
                          <c:v>5.0</c:v>
                        </c:pt>
                      </c15:dlblFieldTableCache>
                    </c15:dlblFTEntry>
                  </c15:dlblFieldTable>
                  <c15:showDataLabelsRange val="0"/>
                </c:ext>
                <c:ext xmlns:c16="http://schemas.microsoft.com/office/drawing/2014/chart" uri="{C3380CC4-5D6E-409C-BE32-E72D297353CC}">
                  <c16:uniqueId val="{00000002-5C13-4B29-87A6-99DB373E57B2}"/>
                </c:ext>
              </c:extLst>
            </c:dLbl>
            <c:dLbl>
              <c:idx val="3"/>
              <c:tx>
                <c:strRef>
                  <c:f>Daten_Diagramme!$D$17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{B4B3B9CD-06B7-4E3D-AB90-3287C954EDEF}</c15:txfldGUID>
                      <c15:f>Daten_Diagramme!$D$17</c15:f>
                      <c15:dlblFieldTableCache>
                        <c:ptCount val="1"/>
                        <c:pt idx="0">
                          <c:v>-2.0</c:v>
                        </c:pt>
                      </c15:dlblFieldTableCache>
                    </c15:dlblFTEntry>
                  </c15:dlblFieldTable>
                  <c15:showDataLabelsRange val="0"/>
                </c:ext>
                <c:ext xmlns:c16="http://schemas.microsoft.com/office/drawing/2014/chart" uri="{C3380CC4-5D6E-409C-BE32-E72D297353CC}">
                  <c16:uniqueId val="{00000003-5C13-4B29-87A6-99DB373E57B2}"/>
                </c:ext>
              </c:extLst>
            </c:dLbl>
            <c:dLbl>
              <c:idx val="4"/>
              <c:tx>
                <c:strRef>
                  <c:f>Daten_Diagramme!$D$18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{56533A61-FF64-4364-AD07-0C14CBA6232A}</c15:txfldGUID>
                      <c15:f>Daten_Diagramme!$D$18</c15:f>
                      <c15:dlblFieldTableCache>
                        <c:ptCount val="1"/>
                        <c:pt idx="0">
                          <c:v>-1.8</c:v>
                        </c:pt>
                      </c15:dlblFieldTableCache>
                    </c15:dlblFTEntry>
                  </c15:dlblFieldTable>
                  <c15:showDataLabelsRange val="0"/>
                </c:ext>
                <c:ext xmlns:c16="http://schemas.microsoft.com/office/drawing/2014/chart" uri="{C3380CC4-5D6E-409C-BE32-E72D297353CC}">
                  <c16:uniqueId val="{00000004-5C13-4B29-87A6-99DB373E57B2}"/>
                </c:ext>
              </c:extLst>
            </c:dLbl>
            <c:dLbl>
              <c:idx val="5"/>
              <c:tx>
                <c:strRef>
                  <c:f>Daten_Diagramme!$D$19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{AA7086A3-F489-4D04-AA21-4233DB2E3D75}</c15:txfldGUID>
                      <c15:f>Daten_Diagramme!$D$19</c15:f>
                      <c15:dlblFieldTableCache>
                        <c:ptCount val="1"/>
                        <c:pt idx="0">
                          <c:v>-2.1</c:v>
                        </c:pt>
                      </c15:dlblFieldTableCache>
                    </c15:dlblFTEntry>
                  </c15:dlblFieldTable>
                  <c15:showDataLabelsRange val="0"/>
                </c:ext>
                <c:ext xmlns:c16="http://schemas.microsoft.com/office/drawing/2014/chart" uri="{C3380CC4-5D6E-409C-BE32-E72D297353CC}">
                  <c16:uniqueId val="{00000005-5C13-4B29-87A6-99DB373E57B2}"/>
                </c:ext>
              </c:extLst>
            </c:dLbl>
            <c:dLbl>
              <c:idx val="6"/>
              <c:tx>
                <c:strRef>
                  <c:f>Daten_Diagramme!$D$20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{44BE3FB2-702D-49EB-8FB9-98741B9A5762}</c15:txfldGUID>
                      <c15:f>Daten_Diagramme!$D$20</c15:f>
                      <c15:dlblFieldTableCache>
                        <c:ptCount val="1"/>
                        <c:pt idx="0">
                          <c:v>-1.9</c:v>
                        </c:pt>
                      </c15:dlblFieldTableCache>
                    </c15:dlblFTEntry>
                  </c15:dlblFieldTable>
                  <c15:showDataLabelsRange val="0"/>
                </c:ext>
                <c:ext xmlns:c16="http://schemas.microsoft.com/office/drawing/2014/chart" uri="{C3380CC4-5D6E-409C-BE32-E72D297353CC}">
                  <c16:uniqueId val="{00000006-5C13-4B29-87A6-99DB373E57B2}"/>
                </c:ext>
              </c:extLst>
            </c:dLbl>
            <c:dLbl>
              <c:idx val="7"/>
              <c:tx>
                <c:strRef>
                  <c:f>Daten_Diagramme!$D$21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{F6AA578C-D878-4852-83AD-67502210A927}</c15:txfldGUID>
                      <c15:f>Daten_Diagramme!$D$21</c15:f>
                      <c15:dlblFieldTableCache>
                        <c:ptCount val="1"/>
                        <c:pt idx="0">
                          <c:v>2.3</c:v>
                        </c:pt>
                      </c15:dlblFieldTableCache>
                    </c15:dlblFTEntry>
                  </c15:dlblFieldTable>
                  <c15:showDataLabelsRange val="0"/>
                </c:ext>
                <c:ext xmlns:c16="http://schemas.microsoft.com/office/drawing/2014/chart" uri="{C3380CC4-5D6E-409C-BE32-E72D297353CC}">
                  <c16:uniqueId val="{00000007-5C13-4B29-87A6-99DB373E57B2}"/>
                </c:ext>
              </c:extLst>
            </c:dLbl>
            <c:dLbl>
              <c:idx val="8"/>
              <c:tx>
                <c:strRef>
                  <c:f>Daten_Diagramme!$D$22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{FC67CDE0-8D7E-4C58-BBE3-69D288804C79}</c15:txfldGUID>
                      <c15:f>Daten_Diagramme!$D$22</c15:f>
                      <c15:dlblFieldTableCache>
                        <c:ptCount val="1"/>
                        <c:pt idx="0">
                          <c:v>3.2</c:v>
                        </c:pt>
                      </c15:dlblFieldTableCache>
                    </c15:dlblFTEntry>
                  </c15:dlblFieldTable>
                  <c15:showDataLabelsRange val="0"/>
                </c:ext>
                <c:ext xmlns:c16="http://schemas.microsoft.com/office/drawing/2014/chart" uri="{C3380CC4-5D6E-409C-BE32-E72D297353CC}">
                  <c16:uniqueId val="{00000008-5C13-4B29-87A6-99DB373E57B2}"/>
                </c:ext>
              </c:extLst>
            </c:dLbl>
            <c:dLbl>
              <c:idx val="9"/>
              <c:tx>
                <c:strRef>
                  <c:f>Daten_Diagramme!$D$23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{1F3C0016-AC9A-446A-B6A5-644E9705135C}</c15:txfldGUID>
                      <c15:f>Daten_Diagramme!$D$23</c15:f>
                      <c15:dlblFieldTableCache>
                        <c:ptCount val="1"/>
                        <c:pt idx="0">
                          <c:v>2.1</c:v>
                        </c:pt>
                      </c15:dlblFieldTableCache>
                    </c15:dlblFTEntry>
                  </c15:dlblFieldTable>
                  <c15:showDataLabelsRange val="0"/>
                </c:ext>
                <c:ext xmlns:c16="http://schemas.microsoft.com/office/drawing/2014/chart" uri="{C3380CC4-5D6E-409C-BE32-E72D297353CC}">
                  <c16:uniqueId val="{00000009-5C13-4B29-87A6-99DB373E57B2}"/>
                </c:ext>
              </c:extLst>
            </c:dLbl>
            <c:dLbl>
              <c:idx val="10"/>
              <c:tx>
                <c:strRef>
                  <c:f>Daten_Diagramme!$D$24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{2AA19A67-5403-4114-B3F7-34A099BF8616}</c15:txfldGUID>
                      <c15:f>Daten_Diagramme!$D$24</c15:f>
                      <c15:dlblFieldTableCache>
                        <c:ptCount val="1"/>
                        <c:pt idx="0">
                          <c:v>-2.1</c:v>
                        </c:pt>
                      </c15:dlblFieldTableCache>
                    </c15:dlblFTEntry>
                  </c15:dlblFieldTable>
                  <c15:showDataLabelsRange val="0"/>
                </c:ext>
                <c:ext xmlns:c16="http://schemas.microsoft.com/office/drawing/2014/chart" uri="{C3380CC4-5D6E-409C-BE32-E72D297353CC}">
                  <c16:uniqueId val="{0000000A-5C13-4B29-87A6-99DB373E57B2}"/>
                </c:ext>
              </c:extLst>
            </c:dLbl>
            <c:dLbl>
              <c:idx val="11"/>
              <c:tx>
                <c:strRef>
                  <c:f>Daten_Diagramme!$D$25</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{240E9FED-5E50-4725-B59D-261000505A5C}</c15:txfldGUID>
                      <c15:f>Daten_Diagramme!$D$25</c15:f>
                      <c15:dlblFieldTableCache>
                        <c:ptCount val="1"/>
                        <c:pt idx="0">
                          <c:v>8.2</c:v>
                        </c:pt>
                      </c15:dlblFieldTableCache>
                    </c15:dlblFTEntry>
                  </c15:dlblFieldTable>
                  <c15:showDataLabelsRange val="0"/>
                </c:ext>
                <c:ext xmlns:c16="http://schemas.microsoft.com/office/drawing/2014/chart" uri="{C3380CC4-5D6E-409C-BE32-E72D297353CC}">
                  <c16:uniqueId val="{0000000B-5C13-4B29-87A6-99DB373E57B2}"/>
                </c:ext>
              </c:extLst>
            </c:dLbl>
            <c:dLbl>
              <c:idx val="12"/>
              <c:tx>
                <c:strRef>
                  <c:f>Daten_Diagramme!$D$26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{F4676BD2-2FA3-4568-B38E-14DAA57EEC19}</c15:txfldGUID>
                      <c15:f>Daten_Diagramme!$D$26</c15:f>
                      <c15:dlblFieldTableCache>
                        <c:ptCount val="1"/>
                        <c:pt idx="0">
                          <c:v>-1.1</c:v>
                        </c:pt>
                      </c15:dlblFieldTableCache>
                    </c15:dlblFTEntry>
                  </c15:dlblFieldTable>
                  <c15:showDataLabelsRange val="0"/>
                </c:ext>
                <c:ext xmlns:c16="http://schemas.microsoft.com/office/drawing/2014/chart" uri="{C3380CC4-5D6E-409C-BE32-E72D297353CC}">
                  <c16:uniqueId val="{0000000C-5C13-4B29-87A6-99DB373E57B2}"/>
                </c:ext>
              </c:extLst>
            </c:dLbl>
            <c:dLbl>
              <c:idx val="13"/>
              <c:tx>
                <c:strRef>
                  <c:f>Daten_Diagramme!$D$27</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{2BF95C1D-145E-4273-A4FB-DCD048B6C0D7}</c15:txfldGUID>
                      <c15:f>Daten_Diagramme!$D$27</c15:f>
                      <c15:dlblFieldTableCache>
                        <c:ptCount val="1"/>
                        <c:pt idx="0">
                          <c:v>3.9</c:v>
                        </c:pt>
                      </c15:dlblFieldTableCache>
                    </c15:dlblFTEntry>
                  </c15:dlblFieldTable>
                  <c15:showDataLabelsRange val="0"/>
                </c:ext>
                <c:ext xmlns:c16="http://schemas.microsoft.com/office/drawing/2014/chart" uri="{C3380CC4-5D6E-409C-BE32-E72D297353CC}">
                  <c16:uniqueId val="{0000000D-5C13-4B29-87A6-99DB373E57B2}"/>
                </c:ext>
              </c:extLst>
            </c:dLbl>
            <c:dLbl>
              <c:idx val="14"/>
              <c:tx>
                <c:strRef>
                  <c:f>Daten_Diagramme!$D$28</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{E12915AB-7517-4A49-A645-6B0E1B6BF20B}</c15:txfldGUID>
                      <c15:f>Daten_Diagramme!$D$28</c15:f>
                      <c15:dlblFieldTableCache>
                        <c:ptCount val="1"/>
                        <c:pt idx="0">
                          <c:v>3.7</c:v>
                        </c:pt>
                      </c15:dlblFieldTableCache>
                    </c15:dlblFTEntry>
                  </c15:dlblFieldTable>
                  <c15:showDataLabelsRange val="0"/>
                </c:ext>
                <c:ext xmlns:c16="http://schemas.microsoft.com/office/drawing/2014/chart" uri="{C3380CC4-5D6E-409C-BE32-E72D297353CC}">
                  <c16:uniqueId val="{0000000E-5C13-4B29-87A6-99DB373E57B2}"/>
                </c:ext>
              </c:extLst>
            </c:dLbl>
            <c:dLbl>
              <c:idx val="15"/>
              <c:tx>
                <c:strRef>
                  <c:f>Daten_Diagramme!$D$29</c:f>
                  <c:strCache>
                    <c:ptCount val="1"/>
                    <c:pt idx="0">
                      <c:v>-13.3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{C83D68C9-CFAD-4106-91AE-C56B4BA66986}</c15:txfldGUID>
                      <c15:f>Daten_Diagramme!$D$29</c15:f>
                      <c15:dlblFieldTableCache>
                        <c:ptCount val="1"/>
                        <c:pt idx="0">
                          <c:v>-13.3</c:v>
                        </c:pt>
                      </c15:dlblFieldTableCache>
                    </c15:dlblFTEntry>
                  </c15:dlblFieldTable>
                  <c15:showDataLabelsRange val="0"/>
                </c:ext>
                <c:ext xmlns:c16="http://schemas.microsoft.com/office/drawing/2014/chart" uri="{C3380CC4-5D6E-409C-BE32-E72D297353CC}">
                  <c16:uniqueId val="{0000000F-5C13-4B29-87A6-99DB373E57B2}"/>
                </c:ext>
              </c:extLst>
            </c:dLbl>
            <c:dLbl>
              <c:idx val="16"/>
              <c:tx>
                <c:strRef>
                  <c:f>Daten_Diagramme!$D$30</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{8D7E79A0-BB0A-4980-9F48-6D88749AD959}</c15:txfldGUID>
                      <c15:f>Daten_Diagramme!$D$30</c15:f>
                      <c15:dlblFieldTableCache>
                        <c:ptCount val="1"/>
                        <c:pt idx="0">
                          <c:v>2.6</c:v>
                        </c:pt>
                      </c15:dlblFieldTableCache>
                    </c15:dlblFTEntry>
                  </c15:dlblFieldTable>
                  <c15:showDataLabelsRange val="0"/>
                </c:ext>
                <c:ext xmlns:c16="http://schemas.microsoft.com/office/drawing/2014/chart" uri="{C3380CC4-5D6E-409C-BE32-E72D297353CC}">
                  <c16:uniqueId val="{00000010-5C13-4B29-87A6-99DB373E57B2}"/>
                </c:ext>
              </c:extLst>
            </c:dLbl>
            <c:dLbl>
              <c:idx val="17"/>
              <c:tx>
                <c:strRef>
                  <c:f>Daten_Diagramme!$D$31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{95B4AE95-E0BD-4CCA-AED7-5CB17199FEDF}</c15:txfldGUID>
                      <c15:f>Daten_Diagramme!$D$31</c15:f>
                      <c15:dlblFieldTableCache>
                        <c:ptCount val="1"/>
                        <c:pt idx="0">
                          <c:v>1.4</c:v>
                        </c:pt>
                      </c15:dlblFieldTableCache>
                    </c15:dlblFTEntry>
                  </c15:dlblFieldTable>
                  <c15:showDataLabelsRange val="0"/>
                </c:ext>
                <c:ext xmlns:c16="http://schemas.microsoft.com/office/drawing/2014/chart" uri="{C3380CC4-5D6E-409C-BE32-E72D297353CC}">
                  <c16:uniqueId val="{00000011-5C13-4B29-87A6-99DB373E57B2}"/>
                </c:ext>
              </c:extLst>
            </c:dLbl>
            <c:dLbl>
              <c:idx val="18"/>
              <c:tx>
                <c:strRef>
                  <c:f>Daten_Diagramme!$D$32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{AE8C8B76-EC71-44DB-88B4-41170C88C4BD}</c15:txfldGUID>
                      <c15:f>Daten_Diagramme!$D$32</c15:f>
                      <c15:dlblFieldTableCache>
                        <c:ptCount val="1"/>
                        <c:pt idx="0">
                          <c:v>2.8</c:v>
                        </c:pt>
                      </c15:dlblFieldTableCache>
                    </c15:dlblFTEntry>
                  </c15:dlblFieldTable>
                  <c15:showDataLabelsRange val="0"/>
                </c:ext>
                <c:ext xmlns:c16="http://schemas.microsoft.com/office/drawing/2014/chart" uri="{C3380CC4-5D6E-409C-BE32-E72D297353CC}">
                  <c16:uniqueId val="{00000012-5C13-4B29-87A6-99DB373E57B2}"/>
                </c:ext>
              </c:extLst>
            </c:dLbl>
            <c:dLbl>
              <c:idx val="19"/>
              <c:tx>
                <c:strRef>
                  <c:f>Daten_Diagramme!$D$33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{984220BD-C663-4223-A403-B8EC2A6D8A09}</c15:txfldGUID>
                      <c15:f>Daten_Diagramme!$D$33</c15:f>
                      <c15:dlblFieldTableCache>
                        <c:ptCount val="1"/>
                        <c:pt idx="0">
                          <c:v>1.9</c:v>
                        </c:pt>
                      </c15:dlblFieldTableCache>
                    </c15:dlblFTEntry>
                  </c15:dlblFieldTable>
                  <c15:showDataLabelsRange val="0"/>
                </c:ext>
                <c:ext xmlns:c16="http://schemas.microsoft.com/office/drawing/2014/chart" uri="{C3380CC4-5D6E-409C-BE32-E72D297353CC}">
                  <c16:uniqueId val="{00000013-5C13-4B29-87A6-99DB373E57B2}"/>
                </c:ext>
              </c:extLst>
            </c:dLbl>
            <c:dLbl>
              <c:idx val="20"/>
              <c:tx>
                <c:strRef>
                  <c:f>Daten_Diagramme!$D$34</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{C3D10945-36BA-448B-9FBE-0FDE961F4B27}</c15:txfldGUID>
                      <c15:f>Daten_Diagramme!$D$34</c15:f>
                      <c15:dlblFieldTableCache>
                        <c:ptCount val="1"/>
                        <c:pt idx="0">
                          <c:v>5.1</c:v>
                        </c:pt>
                      </c15:dlblFieldTableCache>
                    </c15:dlblFTEntry>
                  </c15:dlblFieldTable>
                  <c15:showDataLabelsRange val="0"/>
                </c:ext>
                <c:ext xmlns:c16="http://schemas.microsoft.com/office/drawing/2014/chart" uri="{C3380CC4-5D6E-409C-BE32-E72D297353CC}">
                  <c16:uniqueId val="{00000014-5C13-4B29-87A6-99DB373E57B2}"/>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{0B8AC1C3-940E-452C-A50F-103F2A12C2DC}</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5C13-4B29-87A6-99DB373E57B2}"/>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{C1D12901-FEE2-4A85-ADAA-E9614F155F32}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C13-4B29-87A6-99DB373E57B2}"/>
                </c:ext>
              </c:extLst>
            </c:dLbl>
            <c:dLbl>
              <c:idx val="23"/>
              <c:tx>
                <c:strRef>
                  <c:f>Daten_Diagramme!$D$37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{E0F70BB7-05A2-4A28-8E3A-EA8E8E199BF2}</c15:txfldGUID>
                      <c15:f>Daten_Diagramme!$D$37</c15:f>
                      <c15:dlblFieldTableCache>
                        <c:ptCount val="1"/>
                        <c:pt idx="0">
                          <c:v>2.5</c:v>
                        </c:pt>
                      </c15:dlblFieldTableCache>
                    </c15:dlblFTEntry>
                  </c15:dlblFieldTable>
                  <c15:showDataLabelsRange val="0"/>
                </c:ext>
                <c:ext xmlns:c16="http://schemas.microsoft.com/office/drawing/2014/chart" uri="{C3380CC4-5D6E-409C-BE32-E72D297353CC}">
                  <c16:uniqueId val="{00000017-5C13-4B29-87A6-99DB373E57B2}"/>
                </c:ext>
              </c:extLst>
            </c:dLbl>
            <c:dLbl>
              <c:idx val="24"/>
              <c:layout>
                <c:manualLayout>
                  <c:x val="4.7769028871392123E-3"/>
                  <c:y val="-4.6876052205785108E-5"/>
                </c:manualLayout>
              </c:layout>
              <c:tx>
                <c:strRef>
                  <c:f>Daten_Diagramme!$D$38</c:f>
                  <c:strCache>
                    <c:ptCount val="1"/>
                    <c:pt idx="0">
                      <c:v>-1.1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{668DB072-8C4E-4E35-89C0-A9EE1D0E5E57}</c15:txfldGUID>
                      <c15:f>Daten_Diagramme!$D$38</c15:f>
                      <c15:dlblFieldTableCache>
                        <c:ptCount val="1"/>
                        <c:pt idx="0">
                          <c:v>-1.1</c:v>
                        </c:pt>
                      </c15:dlblFieldTableCache>
                    </c15:dlblFTEntry>
                  </c15:dlblFieldTable>
                  <c15:showDataLabelsRange val="0"/>
                </c:ext>
                <c:ext xmlns:c16="http://schemas.microsoft.com/office/drawing/2014/chart" uri="{C3380CC4-5D6E-409C-BE32-E72D297353CC}">
                  <c16:uniqueId val="{00000018-5C13-4B29-87A6-99DB373E57B2}"/>
                </c:ext>
              </c:extLst>
            </c:dLbl>
            <c:dLbl>
              <c:idx val="25"/>
              <c:tx>
                <c:strRef>
                  <c:f>Daten_Diagramme!$D$39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{94A83D29-2352-4EC0-96B8-DB75F25672A4}</c15:txfldGUID>
                      <c15:f>Daten_Diagramme!$D$39</c15:f>
                      <c15:dlblFieldTableCache>
                        <c:ptCount val="1"/>
                        <c:pt idx="0">
                          <c:v>2.2</c:v>
                        </c:pt>
                      </c15:dlblFieldTableCache>
                    </c15:dlblFTEntry>
                  </c15:dlblFieldTable>
                  <c15:showDataLabelsRange val="0"/>
                </c:ext>
                <c:ext xmlns:c16="http://schemas.microsoft.com/office/drawing/2014/chart" uri="{C3380CC4-5D6E-409C-BE32-E72D297353CC}">
                  <c16:uniqueId val="{00000019-5C13-4B29-87A6-99DB373E57B2}"/>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{6A5CAD14-47F0-4207-87DA-102F367326DC}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C13-4B29-87A6-99DB373E57B2}"/>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{3A58578C-3C30-4E0A-AEA5-D16524691A07}</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C13-4B29-87A6-99DB373E57B2}"/>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{38338C45-B59E-4074-8B16-F297FBF87BB7}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C13-4B29-87A6-99DB373E57B2}"/>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{30DB301D-6283-4216-9BEE-F02FA8D1A293}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C13-4B29-87A6-99DB373E57B2}"/>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{8A43C46C-9C7B-44B4-A9F1-66AEF1F57E1D}</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C13-4B29-87A6-99DB373E57B2}"/>
                </c:ext>
              </c:extLst>
            </c:dLbl>
            <c:dLbl>
              <c:idx val="31"/>
              <c:tx>
                <c:strRef>
                  <c:f>Daten_Diagramme!$D$45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{478BC5B6-ED52-4341-985F-D9B945BD7CA6}</c15:txfldGUID>
                      <c15:f>Daten_Diagramme!$D$45</c15:f>
                      <c15:dlblFieldTableCache>
                        <c:ptCount val="1"/>
                        <c:pt idx="0">
                          <c:v>2.2</c:v>
                        </c:pt>
                      </c15:dlblFieldTableCache>
                    </c15:dlblFTEntry>
                  </c15:dlblFieldTable>
                  <c15:showDataLabelsRange val="0"/>
                </c:ext>
                <c:ext xmlns:c16="http://schemas.microsoft.com/office/drawing/2014/chart" uri="{C3380CC4-5D6E-409C-BE32-E72D297353CC}">
                  <c16:uniqueId val="{0000001F-5C13-4B29-87A6-99DB373E57B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0.8900944901555411</c:v>
                </c:pt>
                <c:pt idx="1">
                  <c:v>2.5477707006369426</c:v>
                </c:pt>
                <c:pt idx="2">
                  <c:v>4.9582463465553239</c:v>
                </c:pt>
                <c:pt idx="3">
                  <c:v>-2.0077592442408436</c:v>
                </c:pt>
                <c:pt idx="4">
                  <c:v>-1.8221574344023324</c:v>
                </c:pt>
                <c:pt idx="5">
                  <c:v>-2.0838126540673789</c:v>
                </c:pt>
                <c:pt idx="6">
                  <c:v>-1.8829455504917247</c:v>
                </c:pt>
                <c:pt idx="7">
                  <c:v>2.2634939059779455</c:v>
                </c:pt>
                <c:pt idx="8">
                  <c:v>3.1691022964509394</c:v>
                </c:pt>
                <c:pt idx="9">
                  <c:v>2.1466442519074098</c:v>
                </c:pt>
                <c:pt idx="10">
                  <c:v>-2.0838899278653487</c:v>
                </c:pt>
                <c:pt idx="11">
                  <c:v>8.2440765985069788</c:v>
                </c:pt>
                <c:pt idx="12">
                  <c:v>-1.0716925351071693</c:v>
                </c:pt>
                <c:pt idx="13">
                  <c:v>3.8573671226732453</c:v>
                </c:pt>
                <c:pt idx="14">
                  <c:v>3.668261562998405</c:v>
                </c:pt>
                <c:pt idx="15">
                  <c:v>-13.290208762128785</c:v>
                </c:pt>
                <c:pt idx="16">
                  <c:v>2.5915580384854127</c:v>
                </c:pt>
                <c:pt idx="17">
                  <c:v>1.397990388816077</c:v>
                </c:pt>
                <c:pt idx="18">
                  <c:v>2.8047595920349684</c:v>
                </c:pt>
                <c:pt idx="19">
                  <c:v>1.8894440974391005</c:v>
                </c:pt>
                <c:pt idx="20">
                  <c:v>5.1428571428571432</c:v>
                </c:pt>
                <c:pt idx="21">
                  <c:v>0</c:v>
                </c:pt>
                <c:pt idx="23">
                  <c:v>2.5477707006369426</c:v>
                </c:pt>
                <c:pt idx="24">
                  <c:v>-1.1147914663247498</c:v>
                </c:pt>
                <c:pt idx="25">
                  <c:v>2.1668956043956045</c:v>
                </c:pt>
              </c:numCache>
            </c:numRef>
          </c:val>
          <c:extLst>
            <c:ext xmlns:c16="http://schemas.microsoft.com/office/drawing/2014/chart" uri="{C3380CC4-5D6E-409C-BE32-E72D297353CC}">
              <c16:uniqueId val="{00000020-5C13-4B29-87A6-99DB373E57B2}"/>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{8FA6B3FE-9FF8-435C-BBCC-97614A2152C7}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C13-4B29-87A6-99DB373E57B2}"/>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{B62A69CC-9442-44DD-A8FC-92A273EB9148}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C13-4B29-87A6-99DB373E57B2}"/>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{EF8CA6FC-7978-48D1-A8FD-A8A894F2B79B}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C13-4B29-87A6-99DB373E57B2}"/>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{761554EC-4165-4520-A4B2-2DB37F21E9B2}</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C13-4B29-87A6-99DB373E57B2}"/>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{0EF1DACB-B2E7-4892-B2FF-09611DF67D7C}</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C13-4B29-87A6-99DB373E57B2}"/>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{10EDCF9B-FF0A-4213-9907-A46E92AA8F69}</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C13-4B29-87A6-99DB373E57B2}"/>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{913A20C0-9D92-4F03-A432-1607190DFC08}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C13-4B29-87A6-99DB373E57B2}"/>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{FEF23C5F-CC40-472F-9C91-163B52D62537}</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C13-4B29-87A6-99DB373E57B2}"/>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{CB20F03B-3AA2-4A22-9976-DF7E2224B0A5}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C13-4B29-87A6-99DB373E57B2}"/>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{3224CDA9-DB1F-46AE-AD4F-5031F7220133}</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C13-4B29-87A6-99DB373E57B2}"/>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{EA1D3BFE-D747-4970-AF0F-7BA1739190EA}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C13-4B29-87A6-99DB373E57B2}"/>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{F302F4C0-8328-4712-9D61-BB56C8EDEBAD}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C13-4B29-87A6-99DB373E57B2}"/>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{34F6984A-EDEA-4C09-BF43-0C445775890C}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C13-4B29-87A6-99DB373E57B2}"/>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{1C931553-B24F-4933-93F8-768DE4C7C74F}</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C13-4B29-87A6-99DB373E57B2}"/>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{9C7F2D6D-F245-46FC-8102-76CCA1BD3542}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C13-4B29-87A6-99DB373E57B2}"/>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{62A73A59-A7DA-41AD-94FF-DF8408D184B3}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C13-4B29-87A6-99DB373E57B2}"/>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{FA464FE7-801A-464B-ABE9-F976A7991363}</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C13-4B29-87A6-99DB373E57B2}"/>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{A50D0984-9E01-410B-AF30-38C7675E5855}</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C13-4B29-87A6-99DB373E57B2}"/>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{CF571845-E11F-4650-9BE0-A5BCC0039CD6}</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C13-4B29-87A6-99DB373E57B2}"/>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{585B5C64-91CE-48E1-854B-FF5648210139}</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C13-4B29-87A6-99DB373E57B2}"/>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{73132B37-35FA-48B1-BB49-9036B241A372}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C13-4B29-87A6-99DB373E57B2}"/>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{72D04F5A-0A91-4DF6-A0A0-DE34BD028E5D}</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C13-4B29-87A6-99DB373E57B2}"/>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{1E7E1B6B-71E8-4D1C-BB78-AC5FE6814EF6}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C13-4B29-87A6-99DB373E57B2}"/>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{8EFF6D20-13CF-47AD-8D8F-9C4117744564}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C13-4B29-87A6-99DB373E57B2}"/>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{90A3F5A5-4806-4AC0-806E-651F0CDCE756}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C13-4B29-87A6-99DB373E57B2}"/>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{6883943C-1472-4EEE-96BE-3704F88830DC}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C13-4B29-87A6-99DB373E57B2}"/>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{A95E2BEE-62BA-400B-89BB-36A3AA44CBBB}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C13-4B29-87A6-99DB373E57B2}"/>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{5749E76E-4337-4634-9979-610D8DCEAE33}</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C13-4B29-87A6-99DB373E57B2}"/>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{C78D3CC1-3815-44E6-846C-129E24328A3B}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C13-4B29-87A6-99DB373E57B2}"/>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{CC441430-9973-471D-9133-45A4D8F35AB4}</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C13-4B29-87A6-99DB373E57B2}"/>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{2B8FAB8B-D1C7-4B9B-BD67-C88B37F76486}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C13-4B29-87A6-99DB373E57B2}"/>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{50F26B50-EA9C-4229-BFAA-9BCF2B63DCD0}</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C13-4B29-87A6-99DB373E57B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C13-4B29-87A6-99DB373E57B2}"/>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C13-4B29-87A6-99DB373E57B2}"/>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{23351C93-EE8A-4EAE-8524-35EA2A7A1E50}</c15:txfldGUID>
                      <c15:f>Daten_Diagramme!$E$14</c15:f>
                      <c15:dlblFieldTableCache>
                        <c:ptCount val="1"/>
                        <c:pt idx="0">
                          <c:v>-2.1</c:v>
                        </c:pt>
                      </c15:dlblFieldTableCache>
                    </c15:dlblFTEntry>
                  </c15:dlblFieldTable>
                  <c15:showDataLabelsRange val="0"/>
                </c:ext>
                <c:ext xmlns:c16="http://schemas.microsoft.com/office/drawing/2014/chart" uri="{C3380CC4-5D6E-409C-BE32-E72D297353CC}">
                  <c16:uniqueId val="{00000000-C2E1-4C30-9014-ACE28F0DD218}"/>
                </c:ext>
              </c:extLst>
            </c:dLbl>
            <c:dLbl>
              <c:idx val="1"/>
              <c:tx>
                <c:strRef>
                  <c:f>Daten_Diagramme!$E$15</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{F8223CEA-C8B2-4EC1-8825-6DBA1F8D46C9}</c15:txfldGUID>
                      <c15:f>Daten_Diagramme!$E$15</c15:f>
                      <c15:dlblFieldTableCache>
                        <c:ptCount val="1"/>
                        <c:pt idx="0">
                          <c:v>9.5</c:v>
                        </c:pt>
                      </c15:dlblFieldTableCache>
                    </c15:dlblFTEntry>
                  </c15:dlblFieldTable>
                  <c15:showDataLabelsRange val="0"/>
                </c:ext>
                <c:ext xmlns:c16="http://schemas.microsoft.com/office/drawing/2014/chart" uri="{C3380CC4-5D6E-409C-BE32-E72D297353CC}">
                  <c16:uniqueId val="{00000001-C2E1-4C30-9014-ACE28F0DD218}"/>
                </c:ext>
              </c:extLst>
            </c:dLbl>
            <c:dLbl>
              <c:idx val="2"/>
              <c:tx>
                <c:strRef>
                  <c:f>Daten_Diagramme!$E$16</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{D8EBD504-F793-44CD-83FC-9CEF471F9C99}</c15:txfldGUID>
                      <c15:f>Daten_Diagramme!$E$16</c15:f>
                      <c15:dlblFieldTableCache>
                        <c:ptCount val="1"/>
                        <c:pt idx="0">
                          <c:v>-7.5</c:v>
                        </c:pt>
                      </c15:dlblFieldTableCache>
                    </c15:dlblFTEntry>
                  </c15:dlblFieldTable>
                  <c15:showDataLabelsRange val="0"/>
                </c:ext>
                <c:ext xmlns:c16="http://schemas.microsoft.com/office/drawing/2014/chart" uri="{C3380CC4-5D6E-409C-BE32-E72D297353CC}">
                  <c16:uniqueId val="{00000002-C2E1-4C30-9014-ACE28F0DD218}"/>
                </c:ext>
              </c:extLst>
            </c:dLbl>
            <c:dLbl>
              <c:idx val="3"/>
              <c:tx>
                <c:strRef>
                  <c:f>Daten_Diagramme!$E$17</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{938DC48E-6FA9-46D2-8AAD-BFB4C49AE240}</c15:txfldGUID>
                      <c15:f>Daten_Diagramme!$E$17</c15:f>
                      <c15:dlblFieldTableCache>
                        <c:ptCount val="1"/>
                        <c:pt idx="0">
                          <c:v>-6.2</c:v>
                        </c:pt>
                      </c15:dlblFieldTableCache>
                    </c15:dlblFTEntry>
                  </c15:dlblFieldTable>
                  <c15:showDataLabelsRange val="0"/>
                </c:ext>
                <c:ext xmlns:c16="http://schemas.microsoft.com/office/drawing/2014/chart" uri="{C3380CC4-5D6E-409C-BE32-E72D297353CC}">
                  <c16:uniqueId val="{00000003-C2E1-4C30-9014-ACE28F0DD218}"/>
                </c:ext>
              </c:extLst>
            </c:dLbl>
            <c:dLbl>
              <c:idx val="4"/>
              <c:tx>
                <c:strRef>
                  <c:f>Daten_Diagramme!$E$18</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{2B6BAAE1-B2FC-40A8-9258-A7634F19BE62}</c15:txfldGUID>
                      <c15:f>Daten_Diagramme!$E$18</c15:f>
                      <c15:dlblFieldTableCache>
                        <c:ptCount val="1"/>
                        <c:pt idx="0">
                          <c:v>0.0</c:v>
                        </c:pt>
                      </c15:dlblFieldTableCache>
                    </c15:dlblFTEntry>
                  </c15:dlblFieldTable>
                  <c15:showDataLabelsRange val="0"/>
                </c:ext>
                <c:ext xmlns:c16="http://schemas.microsoft.com/office/drawing/2014/chart" uri="{C3380CC4-5D6E-409C-BE32-E72D297353CC}">
                  <c16:uniqueId val="{00000004-C2E1-4C30-9014-ACE28F0DD218}"/>
                </c:ext>
              </c:extLst>
            </c:dLbl>
            <c:dLbl>
              <c:idx val="5"/>
              <c:tx>
                <c:strRef>
                  <c:f>Daten_Diagramme!$E$19</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{92D08C12-91F2-4861-AC7A-69E747BE51E0}</c15:txfldGUID>
                      <c15:f>Daten_Diagramme!$E$19</c15:f>
                      <c15:dlblFieldTableCache>
                        <c:ptCount val="1"/>
                        <c:pt idx="0">
                          <c:v>-10.4</c:v>
                        </c:pt>
                      </c15:dlblFieldTableCache>
                    </c15:dlblFTEntry>
                  </c15:dlblFieldTable>
                  <c15:showDataLabelsRange val="0"/>
                </c:ext>
                <c:ext xmlns:c16="http://schemas.microsoft.com/office/drawing/2014/chart" uri="{C3380CC4-5D6E-409C-BE32-E72D297353CC}">
                  <c16:uniqueId val="{00000005-C2E1-4C30-9014-ACE28F0DD218}"/>
                </c:ext>
              </c:extLst>
            </c:dLbl>
            <c:dLbl>
              <c:idx val="6"/>
              <c:tx>
                <c:strRef>
                  <c:f>Daten_Diagramme!$E$20</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{610E6E6E-5BC2-470D-B953-1AA6C325F60E}</c15:txfldGUID>
                      <c15:f>Daten_Diagramme!$E$20</c15:f>
                      <c15:dlblFieldTableCache>
                        <c:ptCount val="1"/>
                        <c:pt idx="0">
                          <c:v>-10.7</c:v>
                        </c:pt>
                      </c15:dlblFieldTableCache>
                    </c15:dlblFTEntry>
                  </c15:dlblFieldTable>
                  <c15:showDataLabelsRange val="0"/>
                </c:ext>
                <c:ext xmlns:c16="http://schemas.microsoft.com/office/drawing/2014/chart" uri="{C3380CC4-5D6E-409C-BE32-E72D297353CC}">
                  <c16:uniqueId val="{00000006-C2E1-4C30-9014-ACE28F0DD218}"/>
                </c:ext>
              </c:extLst>
            </c:dLbl>
            <c:dLbl>
              <c:idx val="7"/>
              <c:tx>
                <c:strRef>
                  <c:f>Daten_Diagramme!$E$21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{312885D7-2A9A-43DB-AC91-C741F4CB731D}</c15:txfldGUID>
                      <c15:f>Daten_Diagramme!$E$21</c15:f>
                      <c15:dlblFieldTableCache>
                        <c:ptCount val="1"/>
                        <c:pt idx="0">
                          <c:v>1.5</c:v>
                        </c:pt>
                      </c15:dlblFieldTableCache>
                    </c15:dlblFTEntry>
                  </c15:dlblFieldTable>
                  <c15:showDataLabelsRange val="0"/>
                </c:ext>
                <c:ext xmlns:c16="http://schemas.microsoft.com/office/drawing/2014/chart" uri="{C3380CC4-5D6E-409C-BE32-E72D297353CC}">
                  <c16:uniqueId val="{00000007-C2E1-4C30-9014-ACE28F0DD218}"/>
                </c:ext>
              </c:extLst>
            </c:dLbl>
            <c:dLbl>
              <c:idx val="8"/>
              <c:tx>
                <c:strRef>
                  <c:f>Daten_Diagramme!$E$22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{1D95947D-657F-4236-A5B8-E672EDBEAB89}</c15:txfldGUID>
                      <c15:f>Daten_Diagramme!$E$22</c15:f>
                      <c15:dlblFieldTableCache>
                        <c:ptCount val="1"/>
                        <c:pt idx="0">
                          <c:v>-0.3</c:v>
                        </c:pt>
                      </c15:dlblFieldTableCache>
                    </c15:dlblFTEntry>
                  </c15:dlblFieldTable>
                  <c15:showDataLabelsRange val="0"/>
                </c:ext>
                <c:ext xmlns:c16="http://schemas.microsoft.com/office/drawing/2014/chart" uri="{C3380CC4-5D6E-409C-BE32-E72D297353CC}">
                  <c16:uniqueId val="{00000008-C2E1-4C30-9014-ACE28F0DD218}"/>
                </c:ext>
              </c:extLst>
            </c:dLbl>
            <c:dLbl>
              <c:idx val="9"/>
              <c:tx>
                <c:strRef>
                  <c:f>Daten_Diagramme!$E$23</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{9DF80736-02D9-4848-A5FC-120D48B62712}</c15:txfldGUID>
                      <c15:f>Daten_Diagramme!$E$23</c15:f>
                      <c15:dlblFieldTableCache>
                        <c:ptCount val="1"/>
                        <c:pt idx="0">
                          <c:v>-9.3</c:v>
                        </c:pt>
                      </c15:dlblFieldTableCache>
                    </c15:dlblFTEntry>
                  </c15:dlblFieldTable>
                  <c15:showDataLabelsRange val="0"/>
                </c:ext>
                <c:ext xmlns:c16="http://schemas.microsoft.com/office/drawing/2014/chart" uri="{C3380CC4-5D6E-409C-BE32-E72D297353CC}">
                  <c16:uniqueId val="{00000009-C2E1-4C30-9014-ACE28F0DD218}"/>
                </c:ext>
              </c:extLst>
            </c:dLbl>
            <c:dLbl>
              <c:idx val="10"/>
              <c:tx>
                <c:strRef>
                  <c:f>Daten_Diagramme!$E$24</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{C19F0230-971D-445A-B07F-EDB0A6A530AD}</c15:txfldGUID>
                      <c15:f>Daten_Diagramme!$E$24</c15:f>
                      <c15:dlblFieldTableCache>
                        <c:ptCount val="1"/>
                        <c:pt idx="0">
                          <c:v>-7.4</c:v>
                        </c:pt>
                      </c15:dlblFieldTableCache>
                    </c15:dlblFTEntry>
                  </c15:dlblFieldTable>
                  <c15:showDataLabelsRange val="0"/>
                </c:ext>
                <c:ext xmlns:c16="http://schemas.microsoft.com/office/drawing/2014/chart" uri="{C3380CC4-5D6E-409C-BE32-E72D297353CC}">
                  <c16:uniqueId val="{0000000A-C2E1-4C30-9014-ACE28F0DD218}"/>
                </c:ext>
              </c:extLst>
            </c:dLbl>
            <c:dLbl>
              <c:idx val="11"/>
              <c:tx>
                <c:strRef>
                  <c:f>Daten_Diagramme!$E$25</c:f>
                  <c:strCache>
                    <c:ptCount val="1"/>
                    <c:pt idx="0">
                      <c:v>14.2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{70EE8B44-9FE2-4EE0-AA70-FD4BE83F917B}</c15:txfldGUID>
                      <c15:f>Daten_Diagramme!$E$25</c15:f>
                      <c15:dlblFieldTableCache>
                        <c:ptCount val="1"/>
                        <c:pt idx="0">
                          <c:v>14.2</c:v>
                        </c:pt>
                      </c15:dlblFieldTableCache>
                    </c15:dlblFTEntry>
                  </c15:dlblFieldTable>
                  <c15:showDataLabelsRange val="0"/>
                </c:ext>
                <c:ext xmlns:c16="http://schemas.microsoft.com/office/drawing/2014/chart" uri="{C3380CC4-5D6E-409C-BE32-E72D297353CC}">
                  <c16:uniqueId val="{0000000B-C2E1-4C30-9014-ACE28F0DD218}"/>
                </c:ext>
              </c:extLst>
            </c:dLbl>
            <c:dLbl>
              <c:idx val="12"/>
              <c:tx>
                <c:strRef>
                  <c:f>Daten_Diagramme!$E$26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{171D9A72-40EF-478E-8F7C-597E51322B8D}</c15:txfldGUID>
                      <c15:f>Daten_Diagramme!$E$26</c15:f>
                      <c15:dlblFieldTableCache>
                        <c:ptCount val="1"/>
                        <c:pt idx="0">
                          <c:v>-2.7</c:v>
                        </c:pt>
                      </c15:dlblFieldTableCache>
                    </c15:dlblFTEntry>
                  </c15:dlblFieldTable>
                  <c15:showDataLabelsRange val="0"/>
                </c:ext>
                <c:ext xmlns:c16="http://schemas.microsoft.com/office/drawing/2014/chart" uri="{C3380CC4-5D6E-409C-BE32-E72D297353CC}">
                  <c16:uniqueId val="{0000000C-C2E1-4C30-9014-ACE28F0DD218}"/>
                </c:ext>
              </c:extLst>
            </c:dLbl>
            <c:dLbl>
              <c:idx val="13"/>
              <c:tx>
                <c:strRef>
                  <c:f>Daten_Diagramme!$E$27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{72A66430-840A-4A9A-9D8B-54DFDA966659}</c15:txfldGUID>
                      <c15:f>Daten_Diagramme!$E$27</c15:f>
                      <c15:dlblFieldTableCache>
                        <c:ptCount val="1"/>
                        <c:pt idx="0">
                          <c:v>-3.6</c:v>
                        </c:pt>
                      </c15:dlblFieldTableCache>
                    </c15:dlblFTEntry>
                  </c15:dlblFieldTable>
                  <c15:showDataLabelsRange val="0"/>
                </c:ext>
                <c:ext xmlns:c16="http://schemas.microsoft.com/office/drawing/2014/chart" uri="{C3380CC4-5D6E-409C-BE32-E72D297353CC}">
                  <c16:uniqueId val="{0000000D-C2E1-4C30-9014-ACE28F0DD218}"/>
                </c:ext>
              </c:extLst>
            </c:dLbl>
            <c:dLbl>
              <c:idx val="14"/>
              <c:tx>
                <c:strRef>
                  <c:f>Daten_Diagramme!$E$28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{BF0EBDE9-67E3-4B05-9710-C1CEA9B3620E}</c15:txfldGUID>
                      <c15:f>Daten_Diagramme!$E$28</c15:f>
                      <c15:dlblFieldTableCache>
                        <c:ptCount val="1"/>
                        <c:pt idx="0">
                          <c:v>2.2</c:v>
                        </c:pt>
                      </c15:dlblFieldTableCache>
                    </c15:dlblFTEntry>
                  </c15:dlblFieldTable>
                  <c15:showDataLabelsRange val="0"/>
                </c:ext>
                <c:ext xmlns:c16="http://schemas.microsoft.com/office/drawing/2014/chart" uri="{C3380CC4-5D6E-409C-BE32-E72D297353CC}">
                  <c16:uniqueId val="{0000000E-C2E1-4C30-9014-ACE28F0DD218}"/>
                </c:ext>
              </c:extLst>
            </c:dLbl>
            <c:dLbl>
              <c:idx val="15"/>
              <c:tx>
                <c:strRef>
                  <c:f>Daten_Diagramme!$E$29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{8B52507E-B994-48CC-895D-1124A5C2895B}</c15:txfldGUID>
                      <c15:f>Daten_Diagramme!$E$29</c15:f>
                      <c15:dlblFieldTableCache>
                        <c:ptCount val="1"/>
                        <c:pt idx="0">
                          <c:v>0.3</c:v>
                        </c:pt>
                      </c15:dlblFieldTableCache>
                    </c15:dlblFTEntry>
                  </c15:dlblFieldTable>
                  <c15:showDataLabelsRange val="0"/>
                </c:ext>
                <c:ext xmlns:c16="http://schemas.microsoft.com/office/drawing/2014/chart" uri="{C3380CC4-5D6E-409C-BE32-E72D297353CC}">
                  <c16:uniqueId val="{0000000F-C2E1-4C30-9014-ACE28F0DD218}"/>
                </c:ext>
              </c:extLst>
            </c:dLbl>
            <c:dLbl>
              <c:idx val="16"/>
              <c:tx>
                <c:strRef>
                  <c:f>Daten_Diagramme!$E$30</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{4B2B2567-262D-4EA1-97FF-44BC1EB05F8D}</c15:txfldGUID>
                      <c15:f>Daten_Diagramme!$E$30</c15:f>
                      <c15:dlblFieldTableCache>
                        <c:ptCount val="1"/>
                        <c:pt idx="0">
                          <c:v>-0.7</c:v>
                        </c:pt>
                      </c15:dlblFieldTableCache>
                    </c15:dlblFTEntry>
                  </c15:dlblFieldTable>
                  <c15:showDataLabelsRange val="0"/>
                </c:ext>
                <c:ext xmlns:c16="http://schemas.microsoft.com/office/drawing/2014/chart" uri="{C3380CC4-5D6E-409C-BE32-E72D297353CC}">
                  <c16:uniqueId val="{00000010-C2E1-4C30-9014-ACE28F0DD218}"/>
                </c:ext>
              </c:extLst>
            </c:dLbl>
            <c:dLbl>
              <c:idx val="17"/>
              <c:tx>
                <c:strRef>
                  <c:f>Daten_Diagramme!$E$31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{199A7160-C186-4BB2-9E43-8A43C076CBDF}</c15:txfldGUID>
                      <c15:f>Daten_Diagramme!$E$31</c15:f>
                      <c15:dlblFieldTableCache>
                        <c:ptCount val="1"/>
                        <c:pt idx="0">
                          <c:v>-2.5</c:v>
                        </c:pt>
                      </c15:dlblFieldTableCache>
                    </c15:dlblFTEntry>
                  </c15:dlblFieldTable>
                  <c15:showDataLabelsRange val="0"/>
                </c:ext>
                <c:ext xmlns:c16="http://schemas.microsoft.com/office/drawing/2014/chart" uri="{C3380CC4-5D6E-409C-BE32-E72D297353CC}">
                  <c16:uniqueId val="{00000011-C2E1-4C30-9014-ACE28F0DD218}"/>
                </c:ext>
              </c:extLst>
            </c:dLbl>
            <c:dLbl>
              <c:idx val="18"/>
              <c:tx>
                <c:strRef>
                  <c:f>Daten_Diagramme!$E$32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{ACC51030-59D9-4BD5-AF6C-6251915A957F}</c15:txfldGUID>
                      <c15:f>Daten_Diagramme!$E$32</c15:f>
                      <c15:dlblFieldTableCache>
                        <c:ptCount val="1"/>
                        <c:pt idx="0">
                          <c:v>-0.1</c:v>
                        </c:pt>
                      </c15:dlblFieldTableCache>
                    </c15:dlblFTEntry>
                  </c15:dlblFieldTable>
                  <c15:showDataLabelsRange val="0"/>
                </c:ext>
                <c:ext xmlns:c16="http://schemas.microsoft.com/office/drawing/2014/chart" uri="{C3380CC4-5D6E-409C-BE32-E72D297353CC}">
                  <c16:uniqueId val="{00000012-C2E1-4C30-9014-ACE28F0DD218}"/>
                </c:ext>
              </c:extLst>
            </c:dLbl>
            <c:dLbl>
              <c:idx val="19"/>
              <c:tx>
                <c:strRef>
                  <c:f>Daten_Diagramme!$E$33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{171B0FAE-CF1E-4650-BA47-3B7D291DEEA6}</c15:txfldGUID>
                      <c15:f>Daten_Diagramme!$E$33</c15:f>
                      <c15:dlblFieldTableCache>
                        <c:ptCount val="1"/>
                        <c:pt idx="0">
                          <c:v>2.5</c:v>
                        </c:pt>
                      </c15:dlblFieldTableCache>
                    </c15:dlblFTEntry>
                  </c15:dlblFieldTable>
                  <c15:showDataLabelsRange val="0"/>
                </c:ext>
                <c:ext xmlns:c16="http://schemas.microsoft.com/office/drawing/2014/chart" uri="{C3380CC4-5D6E-409C-BE32-E72D297353CC}">
                  <c16:uniqueId val="{00000013-C2E1-4C30-9014-ACE28F0DD218}"/>
                </c:ext>
              </c:extLst>
            </c:dLbl>
            <c:dLbl>
              <c:idx val="20"/>
              <c:tx>
                <c:strRef>
                  <c:f>Daten_Diagramme!$E$34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{22611EC4-CA76-4BF8-8BDA-93883F90092B}</c15:txfldGUID>
                      <c15:f>Daten_Diagramme!$E$34</c15:f>
                      <c15:dlblFieldTableCache>
                        <c:ptCount val="1"/>
                        <c:pt idx="0">
                          <c:v>-1.6</c:v>
                        </c:pt>
                      </c15:dlblFieldTableCache>
                    </c15:dlblFTEntry>
                  </c15:dlblFieldTable>
                  <c15:showDataLabelsRange val="0"/>
                </c:ext>
                <c:ext xmlns:c16="http://schemas.microsoft.com/office/drawing/2014/chart" uri="{C3380CC4-5D6E-409C-BE32-E72D297353CC}">
                  <c16:uniqueId val="{00000014-C2E1-4C30-9014-ACE28F0DD218}"/>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{3611B317-680B-42FA-80E6-3F9B0CCD69F2}</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C2E1-4C30-9014-ACE28F0DD21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{7B87D490-2909-4323-A08A-3C2943E50428}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C2E1-4C30-9014-ACE28F0DD218}"/>
                </c:ext>
              </c:extLst>
            </c:dLbl>
            <c:dLbl>
              <c:idx val="23"/>
              <c:tx>
                <c:strRef>
                  <c:f>Daten_Diagramme!$E$37</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{2A85B318-CD77-42A6-A49A-D6639BD58F60}</c15:txfldGUID>
                      <c15:f>Daten_Diagramme!$E$37</c15:f>
                      <c15:dlblFieldTableCache>
                        <c:ptCount val="1"/>
                        <c:pt idx="0">
                          <c:v>9.5</c:v>
                        </c:pt>
                      </c15:dlblFieldTableCache>
                    </c15:dlblFTEntry>
                  </c15:dlblFieldTable>
                  <c15:showDataLabelsRange val="0"/>
                </c:ext>
                <c:ext xmlns:c16="http://schemas.microsoft.com/office/drawing/2014/chart" uri="{C3380CC4-5D6E-409C-BE32-E72D297353CC}">
                  <c16:uniqueId val="{00000017-C2E1-4C30-9014-ACE28F0DD218}"/>
                </c:ext>
              </c:extLst>
            </c:dLbl>
            <c:dLbl>
              <c:idx val="24"/>
              <c:tx>
                <c:strRef>
                  <c:f>Daten_Diagramme!$E$38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{5D0E1F6E-5012-4F1D-B125-731400110705}</c15:txfldGUID>
                      <c15:f>Daten_Diagramme!$E$38</c15:f>
                      <c15:dlblFieldTableCache>
                        <c:ptCount val="1"/>
                        <c:pt idx="0">
                          <c:v>-4.1</c:v>
                        </c:pt>
                      </c15:dlblFieldTableCache>
                    </c15:dlblFTEntry>
                  </c15:dlblFieldTable>
                  <c15:showDataLabelsRange val="0"/>
                </c:ext>
                <c:ext xmlns:c16="http://schemas.microsoft.com/office/drawing/2014/chart" uri="{C3380CC4-5D6E-409C-BE32-E72D297353CC}">
                  <c16:uniqueId val="{00000018-C2E1-4C30-9014-ACE28F0DD218}"/>
                </c:ext>
              </c:extLst>
            </c:dLbl>
            <c:dLbl>
              <c:idx val="25"/>
              <c:tx>
                <c:strRef>
                  <c:f>Daten_Diagramme!$E$39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{76ACBBAF-E3E2-413B-9AFE-532814E68BDD}</c15:txfldGUID>
                      <c15:f>Daten_Diagramme!$E$39</c15:f>
                      <c15:dlblFieldTableCache>
                        <c:ptCount val="1"/>
                        <c:pt idx="0">
                          <c:v>-1.8</c:v>
                        </c:pt>
                      </c15:dlblFieldTableCache>
                    </c15:dlblFTEntry>
                  </c15:dlblFieldTable>
                  <c15:showDataLabelsRange val="0"/>
                </c:ext>
                <c:ext xmlns:c16="http://schemas.microsoft.com/office/drawing/2014/chart" uri="{C3380CC4-5D6E-409C-BE32-E72D297353CC}">
                  <c16:uniqueId val="{00000019-C2E1-4C30-9014-ACE28F0DD21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{5D6829BD-D45B-4669-94F8-016B73AF5C72}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C2E1-4C30-9014-ACE28F0DD21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{EC982F64-0491-483F-86A3-249E06A90BCD}</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C2E1-4C30-9014-ACE28F0DD21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{25799027-EF72-475E-893F-A9C22B733A6B}</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C2E1-4C30-9014-ACE28F0DD21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{6D3AC18E-0BCC-47C4-883D-7735D8556530}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C2E1-4C30-9014-ACE28F0DD21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{A173DD1E-9288-457A-97F7-FDA035CDB58C}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C2E1-4C30-9014-ACE28F0DD218}"/>
                </c:ext>
              </c:extLst>
            </c:dLbl>
            <c:dLbl>
              <c:idx val="31"/>
              <c:tx>
                <c:strRef>
                  <c:f>Daten_Diagramme!$E$45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{5372E36C-7DBE-4CD5-BF56-D99A8018A34A}</c15:txfldGUID>
                      <c15:f>Daten_Diagramme!$E$45</c15:f>
                      <c15:dlblFieldTableCache>
                        <c:ptCount val="1"/>
                        <c:pt idx="0">
                          <c:v>-1.8</c:v>
                        </c:pt>
                      </c15:dlblFieldTableCache>
                    </c15:dlblFTEntry>
                  </c15:dlblFieldTable>
                  <c15:showDataLabelsRange val="0"/>
                </c:ext>
                <c:ext xmlns:c16="http://schemas.microsoft.com/office/drawing/2014/chart" uri="{C3380CC4-5D6E-409C-BE32-E72D297353CC}">
                  <c16:uniqueId val="{0000001F-C2E1-4C30-9014-ACE28F0DD21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-2.0641141104593141</c:v>
                </c:pt>
                <c:pt idx="1">
                  <c:v>9.5238095238095237</c:v>
                </c:pt>
                <c:pt idx="2">
                  <c:v>-7.5</c:v>
                </c:pt>
                <c:pt idx="3">
                  <c:v>-6.1876653775697132</c:v>
                </c:pt>
                <c:pt idx="4">
                  <c:v>0</c:v>
                </c:pt>
                <c:pt idx="5">
                  <c:v>-10.412413229889751</c:v>
                </c:pt>
                <c:pt idx="6">
                  <c:v>-10.698689956331878</c:v>
                </c:pt>
                <c:pt idx="7">
                  <c:v>1.4771048744460857</c:v>
                </c:pt>
                <c:pt idx="8">
                  <c:v>-0.28698522026115653</c:v>
                </c:pt>
                <c:pt idx="9">
                  <c:v>-9.2935040303461349</c:v>
                </c:pt>
                <c:pt idx="10">
                  <c:v>-7.410474021941627</c:v>
                </c:pt>
                <c:pt idx="11">
                  <c:v>14.217252396166135</c:v>
                </c:pt>
                <c:pt idx="12">
                  <c:v>-2.6525198938992043</c:v>
                </c:pt>
                <c:pt idx="13">
                  <c:v>-3.6074270557029178</c:v>
                </c:pt>
                <c:pt idx="14">
                  <c:v>2.2222222222222223</c:v>
                </c:pt>
                <c:pt idx="15">
                  <c:v>0.3003003003003003</c:v>
                </c:pt>
                <c:pt idx="16">
                  <c:v>-0.68259385665529015</c:v>
                </c:pt>
                <c:pt idx="17">
                  <c:v>-2.5149700598802394</c:v>
                </c:pt>
                <c:pt idx="18">
                  <c:v>-0.13280212483399734</c:v>
                </c:pt>
                <c:pt idx="19">
                  <c:v>2.4981631153563555</c:v>
                </c:pt>
                <c:pt idx="20">
                  <c:v>-1.586083397288309</c:v>
                </c:pt>
                <c:pt idx="21">
                  <c:v>0</c:v>
                </c:pt>
                <c:pt idx="23">
                  <c:v>9.5238095238095237</c:v>
                </c:pt>
                <c:pt idx="24">
                  <c:v>-4.0645879732739418</c:v>
                </c:pt>
                <c:pt idx="25">
                  <c:v>-1.7561121049493142</c:v>
                </c:pt>
              </c:numCache>
            </c:numRef>
          </c:val>
          <c:extLst>
            <c:ext xmlns:c16="http://schemas.microsoft.com/office/drawing/2014/chart" uri="{C3380CC4-5D6E-409C-BE32-E72D297353CC}">
              <c16:uniqueId val="{00000020-C2E1-4C30-9014-ACE28F0DD21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{3CBCA48D-E712-4FEE-9BBD-199DA6781D21}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C2E1-4C30-9014-ACE28F0DD21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{DBB575ED-C31D-4C02-9B7C-5BDE82D6E377}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C2E1-4C30-9014-ACE28F0DD21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{92AD8974-23C9-4F6D-B6C2-907DBCD6C60C}</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C2E1-4C30-9014-ACE28F0DD21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{F6A2419C-8DA1-43C3-8D4D-F43B3E2A1666}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C2E1-4C30-9014-ACE28F0DD21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{69C00D17-8DB9-41C7-8F88-1404E77E274C}</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C2E1-4C30-9014-ACE28F0DD21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{980A0676-AD84-4D42-9C92-BDC409A4CF8B}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C2E1-4C30-9014-ACE28F0DD21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{65F7751A-4CB0-45EC-B91D-B1EB54A1E5B4}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C2E1-4C30-9014-ACE28F0DD21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{DB7E0B85-142B-4815-A97B-075B7FD2BC3F}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C2E1-4C30-9014-ACE28F0DD21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{4302E593-D161-47D3-AEEB-95FBE0B89297}</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C2E1-4C30-9014-ACE28F0DD21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{65EC99C2-B63F-411D-BF56-6C65C8C88D1F}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C2E1-4C30-9014-ACE28F0DD21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{A9618F1A-0AA9-4A9A-8124-491C69312AEB}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C2E1-4C30-9014-ACE28F0DD21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{0666B690-23DE-422E-BA0F-7F991EC18CD2}</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C2E1-4C30-9014-ACE28F0DD21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{5DA7519C-8121-4308-95F8-B45CC7E9B403}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C2E1-4C30-9014-ACE28F0DD21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{BE8E154B-5329-442B-9BCB-AF044B1C1687}</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C2E1-4C30-9014-ACE28F0DD21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{A4311FAB-8C93-4656-9773-0B5FD2D304BD}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C2E1-4C30-9014-ACE28F0DD218}"/>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{3B61E401-C934-461A-9AE4-9225AA085003}</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C2E1-4C30-9014-ACE28F0DD21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{C1490C0A-61DF-4992-AC47-D7D444259885}</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C2E1-4C30-9014-ACE28F0DD21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{BFFC543D-255D-4B35-9C46-CAB3364695B4}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C2E1-4C30-9014-ACE28F0DD21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{54D93048-186B-4447-9651-9D7D5F859E57}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C2E1-4C30-9014-ACE28F0DD21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{C05CB47D-7766-4521-9287-8A45E4FA95E2}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C2E1-4C30-9014-ACE28F0DD21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{CF262924-8B93-4C8B-B9CD-AD69DF5E7909}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C2E1-4C30-9014-ACE28F0DD21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{DAA65F52-40E6-424C-97BF-23325AA3B6C9}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C2E1-4C30-9014-ACE28F0DD21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{32BC8141-4D7A-4C83-91C7-0E9C820EFB17}</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C2E1-4C30-9014-ACE28F0DD21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{344A5F8B-B5D7-4DBB-B92D-27EEBA99BB7C}</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C2E1-4C30-9014-ACE28F0DD21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{28F6D052-708A-4AE8-8DF7-F82680C69E96}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C2E1-4C30-9014-ACE28F0DD21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{5E1AC47D-8A2F-40F9-8E79-DBE21F9E9E6A}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C2E1-4C30-9014-ACE28F0DD21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{9C732782-FB31-45F5-92D2-DB466D08D253}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C2E1-4C30-9014-ACE28F0DD21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{FCEA8B18-873B-4C40-B194-EF6CFC39D845}</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C2E1-4C30-9014-ACE28F0DD21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{8C0A729D-99AD-4758-BB7A-9572E87D6EFB}</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C2E1-4C30-9014-ACE28F0DD21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{C5F28E75-F101-450C-A08F-C73A79FCA3B9}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C2E1-4C30-9014-ACE28F0DD21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{01123A3D-2E90-44DD-B998-EB7DD52CFBA1}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C2E1-4C30-9014-ACE28F0DD21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{16545166-2489-4143-BA70-EB9E15C0A782}</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C2E1-4C30-9014-ACE28F0DD21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C2E1-4C30-9014-ACE28F0DD21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C2E1-4C30-9014-ACE28F0DD21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{6C1F226B-D4E6-4A32-B297-2901D17DBA5E}</c15:txfldGUID>
                      <c15:f>Diagramm!$I$46</c15:f>
                      <c15:dlblFieldTableCache>
                        <c:ptCount val="1"/>
                      </c15:dlblFieldTableCache>
                    </c15:dlblFTEntry>
                  </c15:dlblFieldTable>
                  <c15:showDataLabelsRange val="0"/>
                </c:ext>
                <c:ext xmlns:c16="http://schemas.microsoft.com/office/drawing/2014/chart" uri="{C3380CC4-5D6E-409C-BE32-E72D297353CC}">
                  <c16:uniqueId val="{00000000-1E38-481E-B377-6B880BAC03E8}"/>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{814A07E0-2E15-4558-B844-B37B85D1582C}</c15:txfldGUID>
                      <c15:f>Diagramm!$I$47</c15:f>
                      <c15:dlblFieldTableCache>
                        <c:ptCount val="1"/>
                      </c15:dlblFieldTableCache>
                    </c15:dlblFTEntry>
                  </c15:dlblFieldTable>
                  <c15:showDataLabelsRange val="0"/>
                </c:ext>
                <c:ext xmlns:c16="http://schemas.microsoft.com/office/drawing/2014/chart" uri="{C3380CC4-5D6E-409C-BE32-E72D297353CC}">
                  <c16:uniqueId val="{00000001-1E38-481E-B377-6B880BAC03E8}"/>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{1C5324E2-2C24-4FAA-B0F7-83009A76A19F}</c15:txfldGUID>
                      <c15:f>Diagramm!$I$48</c15:f>
                      <c15:dlblFieldTableCache>
                        <c:ptCount val="1"/>
                      </c15:dlblFieldTableCache>
                    </c15:dlblFTEntry>
                  </c15:dlblFieldTable>
                  <c15:showDataLabelsRange val="0"/>
                </c:ext>
                <c:ext xmlns:c16="http://schemas.microsoft.com/office/drawing/2014/chart" uri="{C3380CC4-5D6E-409C-BE32-E72D297353CC}">
                  <c16:uniqueId val="{00000002-1E38-481E-B377-6B880BAC03E8}"/>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{3D25CFAF-44B3-4B5E-9A5F-8F2DB02B25CC}</c15:txfldGUID>
                      <c15:f>Diagramm!$I$49</c15:f>
                      <c15:dlblFieldTableCache>
                        <c:ptCount val="1"/>
                      </c15:dlblFieldTableCache>
                    </c15:dlblFTEntry>
                  </c15:dlblFieldTable>
                  <c15:showDataLabelsRange val="0"/>
                </c:ext>
                <c:ext xmlns:c16="http://schemas.microsoft.com/office/drawing/2014/chart" uri="{C3380CC4-5D6E-409C-BE32-E72D297353CC}">
                  <c16:uniqueId val="{00000003-1E38-481E-B377-6B880BAC03E8}"/>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{D2539408-8C5B-4395-8BFE-5F8309E7B6B1}</c15:txfldGUID>
                      <c15:f>Diagramm!$I$50</c15:f>
                      <c15:dlblFieldTableCache>
                        <c:ptCount val="1"/>
                      </c15:dlblFieldTableCache>
                    </c15:dlblFTEntry>
                  </c15:dlblFieldTable>
                  <c15:showDataLabelsRange val="0"/>
                </c:ext>
                <c:ext xmlns:c16="http://schemas.microsoft.com/office/drawing/2014/chart" uri="{C3380CC4-5D6E-409C-BE32-E72D297353CC}">
                  <c16:uniqueId val="{00000004-1E38-481E-B377-6B880BAC03E8}"/>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{5F0F2AE2-6DD7-452A-949A-12A8E5607AC5}</c15:txfldGUID>
                      <c15:f>Diagramm!$I$51</c15:f>
                      <c15:dlblFieldTableCache>
                        <c:ptCount val="1"/>
                      </c15:dlblFieldTableCache>
                    </c15:dlblFTEntry>
                  </c15:dlblFieldTable>
                  <c15:showDataLabelsRange val="0"/>
                </c:ext>
                <c:ext xmlns:c16="http://schemas.microsoft.com/office/drawing/2014/chart" uri="{C3380CC4-5D6E-409C-BE32-E72D297353CC}">
                  <c16:uniqueId val="{00000005-1E38-481E-B377-6B880BAC03E8}"/>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{EB4950BE-3A42-4036-82DC-FF44C24EAB11}</c15:txfldGUID>
                      <c15:f>Diagramm!$I$52</c15:f>
                      <c15:dlblFieldTableCache>
                        <c:ptCount val="1"/>
                      </c15:dlblFieldTableCache>
                    </c15:dlblFTEntry>
                  </c15:dlblFieldTable>
                  <c15:showDataLabelsRange val="0"/>
                </c:ext>
                <c:ext xmlns:c16="http://schemas.microsoft.com/office/drawing/2014/chart" uri="{C3380CC4-5D6E-409C-BE32-E72D297353CC}">
                  <c16:uniqueId val="{00000006-1E38-481E-B377-6B880BAC03E8}"/>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{18830545-EA0E-4B5A-9A97-9E567FB4F2AA}</c15:txfldGUID>
                      <c15:f>Diagramm!$I$53</c15:f>
                      <c15:dlblFieldTableCache>
                        <c:ptCount val="1"/>
                      </c15:dlblFieldTableCache>
                    </c15:dlblFTEntry>
                  </c15:dlblFieldTable>
                  <c15:showDataLabelsRange val="0"/>
                </c:ext>
                <c:ext xmlns:c16="http://schemas.microsoft.com/office/drawing/2014/chart" uri="{C3380CC4-5D6E-409C-BE32-E72D297353CC}">
                  <c16:uniqueId val="{00000007-1E38-481E-B377-6B880BAC03E8}"/>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{355B1F1E-778C-4F6F-B42C-DAD0E13B8CE9}</c15:txfldGUID>
                      <c15:f>Diagramm!$I$54</c15:f>
                      <c15:dlblFieldTableCache>
                        <c:ptCount val="1"/>
                      </c15:dlblFieldTableCache>
                    </c15:dlblFTEntry>
                  </c15:dlblFieldTable>
                  <c15:showDataLabelsRange val="0"/>
                </c:ext>
                <c:ext xmlns:c16="http://schemas.microsoft.com/office/drawing/2014/chart" uri="{C3380CC4-5D6E-409C-BE32-E72D297353CC}">
                  <c16:uniqueId val="{00000008-1E38-481E-B377-6B880BAC03E8}"/>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{D509DF4F-8248-44F1-9537-6C623E6D524C}</c15:txfldGUID>
                      <c15:f>Diagramm!$I$55</c15:f>
                      <c15:dlblFieldTableCache>
                        <c:ptCount val="1"/>
                      </c15:dlblFieldTableCache>
                    </c15:dlblFTEntry>
                  </c15:dlblFieldTable>
                  <c15:showDataLabelsRange val="0"/>
                </c:ext>
                <c:ext xmlns:c16="http://schemas.microsoft.com/office/drawing/2014/chart" uri="{C3380CC4-5D6E-409C-BE32-E72D297353CC}">
                  <c16:uniqueId val="{00000009-1E38-481E-B377-6B880BAC03E8}"/>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{D7EF2707-775A-4CB9-B2CD-8DA1394D4649}</c15:txfldGUID>
                      <c15:f>Diagramm!$I$56</c15:f>
                      <c15:dlblFieldTableCache>
                        <c:ptCount val="1"/>
                      </c15:dlblFieldTableCache>
                    </c15:dlblFTEntry>
                  </c15:dlblFieldTable>
                  <c15:showDataLabelsRange val="0"/>
                </c:ext>
                <c:ext xmlns:c16="http://schemas.microsoft.com/office/drawing/2014/chart" uri="{C3380CC4-5D6E-409C-BE32-E72D297353CC}">
                  <c16:uniqueId val="{0000000A-1E38-481E-B377-6B880BAC03E8}"/>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{CDAC8776-53BC-4EE7-8380-2E9A6527A63E}</c15:txfldGUID>
                      <c15:f>Diagramm!$I$57</c15:f>
                      <c15:dlblFieldTableCache>
                        <c:ptCount val="1"/>
                      </c15:dlblFieldTableCache>
                    </c15:dlblFTEntry>
                  </c15:dlblFieldTable>
                  <c15:showDataLabelsRange val="0"/>
                </c:ext>
                <c:ext xmlns:c16="http://schemas.microsoft.com/office/drawing/2014/chart" uri="{C3380CC4-5D6E-409C-BE32-E72D297353CC}">
                  <c16:uniqueId val="{0000000B-1E38-481E-B377-6B880BAC03E8}"/>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{B276F0B4-07E6-41BC-9C78-8EA64EEA6E44}</c15:txfldGUID>
                      <c15:f>Diagramm!$I$58</c15:f>
                      <c15:dlblFieldTableCache>
                        <c:ptCount val="1"/>
                      </c15:dlblFieldTableCache>
                    </c15:dlblFTEntry>
                  </c15:dlblFieldTable>
                  <c15:showDataLabelsRange val="0"/>
                </c:ext>
                <c:ext xmlns:c16="http://schemas.microsoft.com/office/drawing/2014/chart" uri="{C3380CC4-5D6E-409C-BE32-E72D297353CC}">
                  <c16:uniqueId val="{0000000C-1E38-481E-B377-6B880BAC03E8}"/>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{4F1B9248-40DE-4220-8A93-19A40AE77C9C}</c15:txfldGUID>
                      <c15:f>Diagramm!$I$59</c15:f>
                      <c15:dlblFieldTableCache>
                        <c:ptCount val="1"/>
                      </c15:dlblFieldTableCache>
                    </c15:dlblFTEntry>
                  </c15:dlblFieldTable>
                  <c15:showDataLabelsRange val="0"/>
                </c:ext>
                <c:ext xmlns:c16="http://schemas.microsoft.com/office/drawing/2014/chart" uri="{C3380CC4-5D6E-409C-BE32-E72D297353CC}">
                  <c16:uniqueId val="{0000000D-1E38-481E-B377-6B880BAC03E8}"/>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{DF45F9B3-8900-4E9B-A975-0A98D67E9584}</c15:txfldGUID>
                      <c15:f>Diagramm!$I$60</c15:f>
                      <c15:dlblFieldTableCache>
                        <c:ptCount val="1"/>
                      </c15:dlblFieldTableCache>
                    </c15:dlblFTEntry>
                  </c15:dlblFieldTable>
                  <c15:showDataLabelsRange val="0"/>
                </c:ext>
                <c:ext xmlns:c16="http://schemas.microsoft.com/office/drawing/2014/chart" uri="{C3380CC4-5D6E-409C-BE32-E72D297353CC}">
                  <c16:uniqueId val="{0000000E-1E38-481E-B377-6B880BAC03E8}"/>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{423C30A3-E6A4-4A41-AD5B-87AC14C31090}</c15:txfldGUID>
                      <c15:f>Diagramm!$I$61</c15:f>
                      <c15:dlblFieldTableCache>
                        <c:ptCount val="1"/>
                      </c15:dlblFieldTableCache>
                    </c15:dlblFTEntry>
                  </c15:dlblFieldTable>
                  <c15:showDataLabelsRange val="0"/>
                </c:ext>
                <c:ext xmlns:c16="http://schemas.microsoft.com/office/drawing/2014/chart" uri="{C3380CC4-5D6E-409C-BE32-E72D297353CC}">
                  <c16:uniqueId val="{0000000F-1E38-481E-B377-6B880BAC03E8}"/>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{072C9158-2BE1-42B8-B64B-AD24AB593AD3}</c15:txfldGUID>
                      <c15:f>Diagramm!$I$62</c15:f>
                      <c15:dlblFieldTableCache>
                        <c:ptCount val="1"/>
                      </c15:dlblFieldTableCache>
                    </c15:dlblFTEntry>
                  </c15:dlblFieldTable>
                  <c15:showDataLabelsRange val="0"/>
                </c:ext>
                <c:ext xmlns:c16="http://schemas.microsoft.com/office/drawing/2014/chart" uri="{C3380CC4-5D6E-409C-BE32-E72D297353CC}">
                  <c16:uniqueId val="{00000010-1E38-481E-B377-6B880BAC03E8}"/>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{412D2512-489C-4575-8DB4-01C7EF71D99C}</c15:txfldGUID>
                      <c15:f>Diagramm!$I$63</c15:f>
                      <c15:dlblFieldTableCache>
                        <c:ptCount val="1"/>
                      </c15:dlblFieldTableCache>
                    </c15:dlblFTEntry>
                  </c15:dlblFieldTable>
                  <c15:showDataLabelsRange val="0"/>
                </c:ext>
                <c:ext xmlns:c16="http://schemas.microsoft.com/office/drawing/2014/chart" uri="{C3380CC4-5D6E-409C-BE32-E72D297353CC}">
                  <c16:uniqueId val="{00000011-1E38-481E-B377-6B880BAC03E8}"/>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{3CD3C2A2-9652-4520-AA58-EE406D855362}</c15:txfldGUID>
                      <c15:f>Diagramm!$I$64</c15:f>
                      <c15:dlblFieldTableCache>
                        <c:ptCount val="1"/>
                      </c15:dlblFieldTableCache>
                    </c15:dlblFTEntry>
                  </c15:dlblFieldTable>
                  <c15:showDataLabelsRange val="0"/>
                </c:ext>
                <c:ext xmlns:c16="http://schemas.microsoft.com/office/drawing/2014/chart" uri="{C3380CC4-5D6E-409C-BE32-E72D297353CC}">
                  <c16:uniqueId val="{00000012-1E38-481E-B377-6B880BAC03E8}"/>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{6E100D8C-7C22-4FFA-A772-85F9F0B3760B}</c15:txfldGUID>
                      <c15:f>Diagramm!$I$65</c15:f>
                      <c15:dlblFieldTableCache>
                        <c:ptCount val="1"/>
                      </c15:dlblFieldTableCache>
                    </c15:dlblFTEntry>
                  </c15:dlblFieldTable>
                  <c15:showDataLabelsRange val="0"/>
                </c:ext>
                <c:ext xmlns:c16="http://schemas.microsoft.com/office/drawing/2014/chart" uri="{C3380CC4-5D6E-409C-BE32-E72D297353CC}">
                  <c16:uniqueId val="{00000013-1E38-481E-B377-6B880BAC03E8}"/>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{DD644BFD-11D9-42D2-A2CE-214EC5B38D32}</c15:txfldGUID>
                      <c15:f>Diagramm!$I$66</c15:f>
                      <c15:dlblFieldTableCache>
                        <c:ptCount val="1"/>
                      </c15:dlblFieldTableCache>
                    </c15:dlblFTEntry>
                  </c15:dlblFieldTable>
                  <c15:showDataLabelsRange val="0"/>
                </c:ext>
                <c:ext xmlns:c16="http://schemas.microsoft.com/office/drawing/2014/chart" uri="{C3380CC4-5D6E-409C-BE32-E72D297353CC}">
                  <c16:uniqueId val="{00000014-1E38-481E-B377-6B880BAC03E8}"/>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{F6FFC255-CCAD-43A7-AA57-BC99EB4D369D}</c15:txfldGUID>
                      <c15:f>Diagramm!$I$67</c15:f>
                      <c15:dlblFieldTableCache>
                        <c:ptCount val="1"/>
                      </c15:dlblFieldTableCache>
                    </c15:dlblFTEntry>
                  </c15:dlblFieldTable>
                  <c15:showDataLabelsRange val="0"/>
                </c:ext>
                <c:ext xmlns:c16="http://schemas.microsoft.com/office/drawing/2014/chart" uri="{C3380CC4-5D6E-409C-BE32-E72D297353CC}">
                  <c16:uniqueId val="{00000015-1E38-481E-B377-6B880BAC03E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E38-481E-B377-6B880BAC03E8}"/>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{3B74E07C-F00D-444C-A584-60D618BB8985}</c15:txfldGUID>
                      <c15:f>Diagramm!$K$46</c15:f>
                      <c15:dlblFieldTableCache>
                        <c:ptCount val="1"/>
                      </c15:dlblFieldTableCache>
                    </c15:dlblFTEntry>
                  </c15:dlblFieldTable>
                  <c15:showDataLabelsRange val="0"/>
                </c:ext>
                <c:ext xmlns:c16="http://schemas.microsoft.com/office/drawing/2014/chart" uri="{C3380CC4-5D6E-409C-BE32-E72D297353CC}">
                  <c16:uniqueId val="{00000017-1E38-481E-B377-6B880BAC03E8}"/>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{9EFF4588-BCE9-4F66-A33E-8473AC2B8F0E}</c15:txfldGUID>
                      <c15:f>Diagramm!$K$47</c15:f>
                      <c15:dlblFieldTableCache>
                        <c:ptCount val="1"/>
                      </c15:dlblFieldTableCache>
                    </c15:dlblFTEntry>
                  </c15:dlblFieldTable>
                  <c15:showDataLabelsRange val="0"/>
                </c:ext>
                <c:ext xmlns:c16="http://schemas.microsoft.com/office/drawing/2014/chart" uri="{C3380CC4-5D6E-409C-BE32-E72D297353CC}">
                  <c16:uniqueId val="{00000018-1E38-481E-B377-6B880BAC03E8}"/>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{47D928ED-EAB2-4A6C-AC41-28E9B8C79144}</c15:txfldGUID>
                      <c15:f>Diagramm!$K$48</c15:f>
                      <c15:dlblFieldTableCache>
                        <c:ptCount val="1"/>
                      </c15:dlblFieldTableCache>
                    </c15:dlblFTEntry>
                  </c15:dlblFieldTable>
                  <c15:showDataLabelsRange val="0"/>
                </c:ext>
                <c:ext xmlns:c16="http://schemas.microsoft.com/office/drawing/2014/chart" uri="{C3380CC4-5D6E-409C-BE32-E72D297353CC}">
                  <c16:uniqueId val="{00000019-1E38-481E-B377-6B880BAC03E8}"/>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{6557F770-8E9B-406F-BD12-06F90D487BA9}</c15:txfldGUID>
                      <c15:f>Diagramm!$K$49</c15:f>
                      <c15:dlblFieldTableCache>
                        <c:ptCount val="1"/>
                      </c15:dlblFieldTableCache>
                    </c15:dlblFTEntry>
                  </c15:dlblFieldTable>
                  <c15:showDataLabelsRange val="0"/>
                </c:ext>
                <c:ext xmlns:c16="http://schemas.microsoft.com/office/drawing/2014/chart" uri="{C3380CC4-5D6E-409C-BE32-E72D297353CC}">
                  <c16:uniqueId val="{0000001A-1E38-481E-B377-6B880BAC03E8}"/>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{FA32BBBC-3283-46F0-A6FE-3D2D38A9CA94}</c15:txfldGUID>
                      <c15:f>Diagramm!$K$50</c15:f>
                      <c15:dlblFieldTableCache>
                        <c:ptCount val="1"/>
                      </c15:dlblFieldTableCache>
                    </c15:dlblFTEntry>
                  </c15:dlblFieldTable>
                  <c15:showDataLabelsRange val="0"/>
                </c:ext>
                <c:ext xmlns:c16="http://schemas.microsoft.com/office/drawing/2014/chart" uri="{C3380CC4-5D6E-409C-BE32-E72D297353CC}">
                  <c16:uniqueId val="{0000001B-1E38-481E-B377-6B880BAC03E8}"/>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{63AF3EF5-03D3-4A7A-B3C8-E77740ECC279}</c15:txfldGUID>
                      <c15:f>Diagramm!$K$51</c15:f>
                      <c15:dlblFieldTableCache>
                        <c:ptCount val="1"/>
                      </c15:dlblFieldTableCache>
                    </c15:dlblFTEntry>
                  </c15:dlblFieldTable>
                  <c15:showDataLabelsRange val="0"/>
                </c:ext>
                <c:ext xmlns:c16="http://schemas.microsoft.com/office/drawing/2014/chart" uri="{C3380CC4-5D6E-409C-BE32-E72D297353CC}">
                  <c16:uniqueId val="{0000001C-1E38-481E-B377-6B880BAC03E8}"/>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{44CC785D-D4AB-4C74-9E2D-2F3404A207E4}</c15:txfldGUID>
                      <c15:f>Diagramm!$K$52</c15:f>
                      <c15:dlblFieldTableCache>
                        <c:ptCount val="1"/>
                      </c15:dlblFieldTableCache>
                    </c15:dlblFTEntry>
                  </c15:dlblFieldTable>
                  <c15:showDataLabelsRange val="0"/>
                </c:ext>
                <c:ext xmlns:c16="http://schemas.microsoft.com/office/drawing/2014/chart" uri="{C3380CC4-5D6E-409C-BE32-E72D297353CC}">
                  <c16:uniqueId val="{0000001D-1E38-481E-B377-6B880BAC03E8}"/>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{2CF52FA3-C5FB-4997-B758-A9123AE3B077}</c15:txfldGUID>
                      <c15:f>Diagramm!$K$53</c15:f>
                      <c15:dlblFieldTableCache>
                        <c:ptCount val="1"/>
                      </c15:dlblFieldTableCache>
                    </c15:dlblFTEntry>
                  </c15:dlblFieldTable>
                  <c15:showDataLabelsRange val="0"/>
                </c:ext>
                <c:ext xmlns:c16="http://schemas.microsoft.com/office/drawing/2014/chart" uri="{C3380CC4-5D6E-409C-BE32-E72D297353CC}">
                  <c16:uniqueId val="{0000001E-1E38-481E-B377-6B880BAC03E8}"/>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{3EB2FF93-E98E-4B6D-AEDD-FCBFC2E8A4E8}</c15:txfldGUID>
                      <c15:f>Diagramm!$K$54</c15:f>
                      <c15:dlblFieldTableCache>
                        <c:ptCount val="1"/>
                      </c15:dlblFieldTableCache>
                    </c15:dlblFTEntry>
                  </c15:dlblFieldTable>
                  <c15:showDataLabelsRange val="0"/>
                </c:ext>
                <c:ext xmlns:c16="http://schemas.microsoft.com/office/drawing/2014/chart" uri="{C3380CC4-5D6E-409C-BE32-E72D297353CC}">
                  <c16:uniqueId val="{0000001F-1E38-481E-B377-6B880BAC03E8}"/>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{15C97086-6A86-4F5E-8987-B6553EDC4282}</c15:txfldGUID>
                      <c15:f>Diagramm!$K$55</c15:f>
                      <c15:dlblFieldTableCache>
                        <c:ptCount val="1"/>
                      </c15:dlblFieldTableCache>
                    </c15:dlblFTEntry>
                  </c15:dlblFieldTable>
                  <c15:showDataLabelsRange val="0"/>
                </c:ext>
                <c:ext xmlns:c16="http://schemas.microsoft.com/office/drawing/2014/chart" uri="{C3380CC4-5D6E-409C-BE32-E72D297353CC}">
                  <c16:uniqueId val="{00000020-1E38-481E-B377-6B880BAC03E8}"/>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{84D5C2DA-D888-49C6-9101-7CAD9229B983}</c15:txfldGUID>
                      <c15:f>Diagramm!$K$56</c15:f>
                      <c15:dlblFieldTableCache>
                        <c:ptCount val="1"/>
                      </c15:dlblFieldTableCache>
                    </c15:dlblFTEntry>
                  </c15:dlblFieldTable>
                  <c15:showDataLabelsRange val="0"/>
                </c:ext>
                <c:ext xmlns:c16="http://schemas.microsoft.com/office/drawing/2014/chart" uri="{C3380CC4-5D6E-409C-BE32-E72D297353CC}">
                  <c16:uniqueId val="{00000021-1E38-481E-B377-6B880BAC03E8}"/>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{5D4D9174-ECE5-42E9-A34E-1D782118DFE6}</c15:txfldGUID>
                      <c15:f>Diagramm!$K$57</c15:f>
                      <c15:dlblFieldTableCache>
                        <c:ptCount val="1"/>
                      </c15:dlblFieldTableCache>
                    </c15:dlblFTEntry>
                  </c15:dlblFieldTable>
                  <c15:showDataLabelsRange val="0"/>
                </c:ext>
                <c:ext xmlns:c16="http://schemas.microsoft.com/office/drawing/2014/chart" uri="{C3380CC4-5D6E-409C-BE32-E72D297353CC}">
                  <c16:uniqueId val="{00000022-1E38-481E-B377-6B880BAC03E8}"/>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{72926C91-5FC3-4F4F-8F7D-DA88D2726586}</c15:txfldGUID>
                      <c15:f>Diagramm!$K$58</c15:f>
                      <c15:dlblFieldTableCache>
                        <c:ptCount val="1"/>
                      </c15:dlblFieldTableCache>
                    </c15:dlblFTEntry>
                  </c15:dlblFieldTable>
                  <c15:showDataLabelsRange val="0"/>
                </c:ext>
                <c:ext xmlns:c16="http://schemas.microsoft.com/office/drawing/2014/chart" uri="{C3380CC4-5D6E-409C-BE32-E72D297353CC}">
                  <c16:uniqueId val="{00000023-1E38-481E-B377-6B880BAC03E8}"/>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{1DFD61BE-DD22-4F87-8977-343737BA3397}</c15:txfldGUID>
                      <c15:f>Diagramm!$K$59</c15:f>
                      <c15:dlblFieldTableCache>
                        <c:ptCount val="1"/>
                      </c15:dlblFieldTableCache>
                    </c15:dlblFTEntry>
                  </c15:dlblFieldTable>
                  <c15:showDataLabelsRange val="0"/>
                </c:ext>
                <c:ext xmlns:c16="http://schemas.microsoft.com/office/drawing/2014/chart" uri="{C3380CC4-5D6E-409C-BE32-E72D297353CC}">
                  <c16:uniqueId val="{00000024-1E38-481E-B377-6B880BAC03E8}"/>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{3EF2259F-8184-44F9-890B-B371D47B810E}</c15:txfldGUID>
                      <c15:f>Diagramm!$K$60</c15:f>
                      <c15:dlblFieldTableCache>
                        <c:ptCount val="1"/>
                      </c15:dlblFieldTableCache>
                    </c15:dlblFTEntry>
                  </c15:dlblFieldTable>
                  <c15:showDataLabelsRange val="0"/>
                </c:ext>
                <c:ext xmlns:c16="http://schemas.microsoft.com/office/drawing/2014/chart" uri="{C3380CC4-5D6E-409C-BE32-E72D297353CC}">
                  <c16:uniqueId val="{00000025-1E38-481E-B377-6B880BAC03E8}"/>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{35A99C6A-E7A1-4F8B-B919-60750CF44324}</c15:txfldGUID>
                      <c15:f>Diagramm!$K$61</c15:f>
                      <c15:dlblFieldTableCache>
                        <c:ptCount val="1"/>
                      </c15:dlblFieldTableCache>
                    </c15:dlblFTEntry>
                  </c15:dlblFieldTable>
                  <c15:showDataLabelsRange val="0"/>
                </c:ext>
                <c:ext xmlns:c16="http://schemas.microsoft.com/office/drawing/2014/chart" uri="{C3380CC4-5D6E-409C-BE32-E72D297353CC}">
                  <c16:uniqueId val="{00000026-1E38-481E-B377-6B880BAC03E8}"/>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{6C25853F-7073-4424-9107-2823AABFB889}</c15:txfldGUID>
                      <c15:f>Diagramm!$K$62</c15:f>
                      <c15:dlblFieldTableCache>
                        <c:ptCount val="1"/>
                      </c15:dlblFieldTableCache>
                    </c15:dlblFTEntry>
                  </c15:dlblFieldTable>
                  <c15:showDataLabelsRange val="0"/>
                </c:ext>
                <c:ext xmlns:c16="http://schemas.microsoft.com/office/drawing/2014/chart" uri="{C3380CC4-5D6E-409C-BE32-E72D297353CC}">
                  <c16:uniqueId val="{00000027-1E38-481E-B377-6B880BAC03E8}"/>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{FC96877D-5EFD-455B-9752-FC51A87A51FB}</c15:txfldGUID>
                      <c15:f>Diagramm!$K$63</c15:f>
                      <c15:dlblFieldTableCache>
                        <c:ptCount val="1"/>
                      </c15:dlblFieldTableCache>
                    </c15:dlblFTEntry>
                  </c15:dlblFieldTable>
                  <c15:showDataLabelsRange val="0"/>
                </c:ext>
                <c:ext xmlns:c16="http://schemas.microsoft.com/office/drawing/2014/chart" uri="{C3380CC4-5D6E-409C-BE32-E72D297353CC}">
                  <c16:uniqueId val="{00000028-1E38-481E-B377-6B880BAC03E8}"/>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{FDFEF540-17E9-4D38-AB69-EDAAE95073DC}</c15:txfldGUID>
                      <c15:f>Diagramm!$K$64</c15:f>
                      <c15:dlblFieldTableCache>
                        <c:ptCount val="1"/>
                      </c15:dlblFieldTableCache>
                    </c15:dlblFTEntry>
                  </c15:dlblFieldTable>
                  <c15:showDataLabelsRange val="0"/>
                </c:ext>
                <c:ext xmlns:c16="http://schemas.microsoft.com/office/drawing/2014/chart" uri="{C3380CC4-5D6E-409C-BE32-E72D297353CC}">
                  <c16:uniqueId val="{00000029-1E38-481E-B377-6B880BAC03E8}"/>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{322D6F36-EC0F-40B0-BA9B-4941162FD989}</c15:txfldGUID>
                      <c15:f>Diagramm!$K$65</c15:f>
                      <c15:dlblFieldTableCache>
                        <c:ptCount val="1"/>
                      </c15:dlblFieldTableCache>
                    </c15:dlblFTEntry>
                  </c15:dlblFieldTable>
                  <c15:showDataLabelsRange val="0"/>
                </c:ext>
                <c:ext xmlns:c16="http://schemas.microsoft.com/office/drawing/2014/chart" uri="{C3380CC4-5D6E-409C-BE32-E72D297353CC}">
                  <c16:uniqueId val="{0000002A-1E38-481E-B377-6B880BAC03E8}"/>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{7FB4E2C3-4735-41DD-B8CE-B33416C17A3F}</c15:txfldGUID>
                      <c15:f>Diagramm!$K$66</c15:f>
                      <c15:dlblFieldTableCache>
                        <c:ptCount val="1"/>
                      </c15:dlblFieldTableCache>
                    </c15:dlblFTEntry>
                  </c15:dlblFieldTable>
                  <c15:showDataLabelsRange val="0"/>
                </c:ext>
                <c:ext xmlns:c16="http://schemas.microsoft.com/office/drawing/2014/chart" uri="{C3380CC4-5D6E-409C-BE32-E72D297353CC}">
                  <c16:uniqueId val="{0000002B-1E38-481E-B377-6B880BAC03E8}"/>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{3CCB3BBB-7662-41B5-B544-843C0D9C65A8}</c15:txfldGUID>
                      <c15:f>Diagramm!$K$67</c15:f>
                      <c15:dlblFieldTableCache>
                        <c:ptCount val="1"/>
                      </c15:dlblFieldTableCache>
                    </c15:dlblFTEntry>
                  </c15:dlblFieldTable>
                  <c15:showDataLabelsRange val="0"/>
                </c:ext>
                <c:ext xmlns:c16="http://schemas.microsoft.com/office/drawing/2014/chart" uri="{C3380CC4-5D6E-409C-BE32-E72D297353CC}">
                  <c16:uniqueId val="{0000002C-1E38-481E-B377-6B880BAC03E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E38-481E-B377-6B880BAC03E8}"/>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{658505B4-FB92-44D0-86F1-5AC8A21D7FE4}</c15:txfldGUID>
                      <c15:f>Diagramm!$J$46</c15:f>
                      <c15:dlblFieldTableCache>
                        <c:ptCount val="1"/>
                      </c15:dlblFieldTableCache>
                    </c15:dlblFTEntry>
                  </c15:dlblFieldTable>
                  <c15:showDataLabelsRange val="0"/>
                </c:ext>
                <c:ext xmlns:c16="http://schemas.microsoft.com/office/drawing/2014/chart" uri="{C3380CC4-5D6E-409C-BE32-E72D297353CC}">
                  <c16:uniqueId val="{0000002E-1E38-481E-B377-6B880BAC03E8}"/>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{DFAAC2F1-D443-49C4-BD82-9B063966DE9C}</c15:txfldGUID>
                      <c15:f>Diagramm!$J$47</c15:f>
                      <c15:dlblFieldTableCache>
                        <c:ptCount val="1"/>
                      </c15:dlblFieldTableCache>
                    </c15:dlblFTEntry>
                  </c15:dlblFieldTable>
                  <c15:showDataLabelsRange val="0"/>
                </c:ext>
                <c:ext xmlns:c16="http://schemas.microsoft.com/office/drawing/2014/chart" uri="{C3380CC4-5D6E-409C-BE32-E72D297353CC}">
                  <c16:uniqueId val="{0000002F-1E38-481E-B377-6B880BAC03E8}"/>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{2D2AAF75-2562-4D10-B0A9-0C43AC4AD896}</c15:txfldGUID>
                      <c15:f>Diagramm!$J$48</c15:f>
                      <c15:dlblFieldTableCache>
                        <c:ptCount val="1"/>
                      </c15:dlblFieldTableCache>
                    </c15:dlblFTEntry>
                  </c15:dlblFieldTable>
                  <c15:showDataLabelsRange val="0"/>
                </c:ext>
                <c:ext xmlns:c16="http://schemas.microsoft.com/office/drawing/2014/chart" uri="{C3380CC4-5D6E-409C-BE32-E72D297353CC}">
                  <c16:uniqueId val="{00000030-1E38-481E-B377-6B880BAC03E8}"/>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{6BCA2FFA-1170-4205-A78A-F50CF8167C44}</c15:txfldGUID>
                      <c15:f>Diagramm!$J$49</c15:f>
                      <c15:dlblFieldTableCache>
                        <c:ptCount val="1"/>
                      </c15:dlblFieldTableCache>
                    </c15:dlblFTEntry>
                  </c15:dlblFieldTable>
                  <c15:showDataLabelsRange val="0"/>
                </c:ext>
                <c:ext xmlns:c16="http://schemas.microsoft.com/office/drawing/2014/chart" uri="{C3380CC4-5D6E-409C-BE32-E72D297353CC}">
                  <c16:uniqueId val="{00000031-1E38-481E-B377-6B880BAC03E8}"/>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{AEB8EB56-B2DD-4040-859B-E10D60E81609}</c15:txfldGUID>
                      <c15:f>Diagramm!$J$50</c15:f>
                      <c15:dlblFieldTableCache>
                        <c:ptCount val="1"/>
                      </c15:dlblFieldTableCache>
                    </c15:dlblFTEntry>
                  </c15:dlblFieldTable>
                  <c15:showDataLabelsRange val="0"/>
                </c:ext>
                <c:ext xmlns:c16="http://schemas.microsoft.com/office/drawing/2014/chart" uri="{C3380CC4-5D6E-409C-BE32-E72D297353CC}">
                  <c16:uniqueId val="{00000032-1E38-481E-B377-6B880BAC03E8}"/>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{40ADE889-9CC0-4E9C-B0FF-652C53C99878}</c15:txfldGUID>
                      <c15:f>Diagramm!$J$51</c15:f>
                      <c15:dlblFieldTableCache>
                        <c:ptCount val="1"/>
                      </c15:dlblFieldTableCache>
                    </c15:dlblFTEntry>
                  </c15:dlblFieldTable>
                  <c15:showDataLabelsRange val="0"/>
                </c:ext>
                <c:ext xmlns:c16="http://schemas.microsoft.com/office/drawing/2014/chart" uri="{C3380CC4-5D6E-409C-BE32-E72D297353CC}">
                  <c16:uniqueId val="{00000033-1E38-481E-B377-6B880BAC03E8}"/>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{77E1CB0F-C2A1-4895-8442-3076724D2B01}</c15:txfldGUID>
                      <c15:f>Diagramm!$J$52</c15:f>
                      <c15:dlblFieldTableCache>
                        <c:ptCount val="1"/>
                      </c15:dlblFieldTableCache>
                    </c15:dlblFTEntry>
                  </c15:dlblFieldTable>
                  <c15:showDataLabelsRange val="0"/>
                </c:ext>
                <c:ext xmlns:c16="http://schemas.microsoft.com/office/drawing/2014/chart" uri="{C3380CC4-5D6E-409C-BE32-E72D297353CC}">
                  <c16:uniqueId val="{00000034-1E38-481E-B377-6B880BAC03E8}"/>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{BABD792E-D503-43AB-ACDB-AA7826B9FBAF}</c15:txfldGUID>
                      <c15:f>Diagramm!$J$53</c15:f>
                      <c15:dlblFieldTableCache>
                        <c:ptCount val="1"/>
                      </c15:dlblFieldTableCache>
                    </c15:dlblFTEntry>
                  </c15:dlblFieldTable>
                  <c15:showDataLabelsRange val="0"/>
                </c:ext>
                <c:ext xmlns:c16="http://schemas.microsoft.com/office/drawing/2014/chart" uri="{C3380CC4-5D6E-409C-BE32-E72D297353CC}">
                  <c16:uniqueId val="{00000035-1E38-481E-B377-6B880BAC03E8}"/>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{0ED3173B-33B8-43AB-8D7D-CACB3734C080}</c15:txfldGUID>
                      <c15:f>Diagramm!$J$54</c15:f>
                      <c15:dlblFieldTableCache>
                        <c:ptCount val="1"/>
                      </c15:dlblFieldTableCache>
                    </c15:dlblFTEntry>
                  </c15:dlblFieldTable>
                  <c15:showDataLabelsRange val="0"/>
                </c:ext>
                <c:ext xmlns:c16="http://schemas.microsoft.com/office/drawing/2014/chart" uri="{C3380CC4-5D6E-409C-BE32-E72D297353CC}">
                  <c16:uniqueId val="{00000036-1E38-481E-B377-6B880BAC03E8}"/>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{5223E36B-DA8B-4FAE-9D6E-57CD1F725B66}</c15:txfldGUID>
                      <c15:f>Diagramm!$J$55</c15:f>
                      <c15:dlblFieldTableCache>
                        <c:ptCount val="1"/>
                      </c15:dlblFieldTableCache>
                    </c15:dlblFTEntry>
                  </c15:dlblFieldTable>
                  <c15:showDataLabelsRange val="0"/>
                </c:ext>
                <c:ext xmlns:c16="http://schemas.microsoft.com/office/drawing/2014/chart" uri="{C3380CC4-5D6E-409C-BE32-E72D297353CC}">
                  <c16:uniqueId val="{00000037-1E38-481E-B377-6B880BAC03E8}"/>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{6C76CA63-AC88-48D6-B0DE-FA50D8430AD7}</c15:txfldGUID>
                      <c15:f>Diagramm!$J$56</c15:f>
                      <c15:dlblFieldTableCache>
                        <c:ptCount val="1"/>
                      </c15:dlblFieldTableCache>
                    </c15:dlblFTEntry>
                  </c15:dlblFieldTable>
                  <c15:showDataLabelsRange val="0"/>
                </c:ext>
                <c:ext xmlns:c16="http://schemas.microsoft.com/office/drawing/2014/chart" uri="{C3380CC4-5D6E-409C-BE32-E72D297353CC}">
                  <c16:uniqueId val="{00000038-1E38-481E-B377-6B880BAC03E8}"/>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{DDF73B88-BD16-4688-BB8D-4579ED67BA60}</c15:txfldGUID>
                      <c15:f>Diagramm!$J$57</c15:f>
                      <c15:dlblFieldTableCache>
                        <c:ptCount val="1"/>
                      </c15:dlblFieldTableCache>
                    </c15:dlblFTEntry>
                  </c15:dlblFieldTable>
                  <c15:showDataLabelsRange val="0"/>
                </c:ext>
                <c:ext xmlns:c16="http://schemas.microsoft.com/office/drawing/2014/chart" uri="{C3380CC4-5D6E-409C-BE32-E72D297353CC}">
                  <c16:uniqueId val="{00000039-1E38-481E-B377-6B880BAC03E8}"/>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{3D7BDFB3-BD7F-438E-A065-F50E035C9630}</c15:txfldGUID>
                      <c15:f>Diagramm!$J$58</c15:f>
                      <c15:dlblFieldTableCache>
                        <c:ptCount val="1"/>
                      </c15:dlblFieldTableCache>
                    </c15:dlblFTEntry>
                  </c15:dlblFieldTable>
                  <c15:showDataLabelsRange val="0"/>
                </c:ext>
                <c:ext xmlns:c16="http://schemas.microsoft.com/office/drawing/2014/chart" uri="{C3380CC4-5D6E-409C-BE32-E72D297353CC}">
                  <c16:uniqueId val="{0000003A-1E38-481E-B377-6B880BAC03E8}"/>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{3E7BCE22-2A3B-46D3-9506-FE6402915A8C}</c15:txfldGUID>
                      <c15:f>Diagramm!$J$59</c15:f>
                      <c15:dlblFieldTableCache>
                        <c:ptCount val="1"/>
                      </c15:dlblFieldTableCache>
                    </c15:dlblFTEntry>
                  </c15:dlblFieldTable>
                  <c15:showDataLabelsRange val="0"/>
                </c:ext>
                <c:ext xmlns:c16="http://schemas.microsoft.com/office/drawing/2014/chart" uri="{C3380CC4-5D6E-409C-BE32-E72D297353CC}">
                  <c16:uniqueId val="{0000003B-1E38-481E-B377-6B880BAC03E8}"/>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{441AFCB3-8944-4821-9B5D-EE9B455F7FE7}</c15:txfldGUID>
                      <c15:f>Diagramm!$J$60</c15:f>
                      <c15:dlblFieldTableCache>
                        <c:ptCount val="1"/>
                      </c15:dlblFieldTableCache>
                    </c15:dlblFTEntry>
                  </c15:dlblFieldTable>
                  <c15:showDataLabelsRange val="0"/>
                </c:ext>
                <c:ext xmlns:c16="http://schemas.microsoft.com/office/drawing/2014/chart" uri="{C3380CC4-5D6E-409C-BE32-E72D297353CC}">
                  <c16:uniqueId val="{0000003C-1E38-481E-B377-6B880BAC03E8}"/>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{7D1C8E21-C56E-468E-9935-3A14CCD995F0}</c15:txfldGUID>
                      <c15:f>Diagramm!$J$61</c15:f>
                      <c15:dlblFieldTableCache>
                        <c:ptCount val="1"/>
                      </c15:dlblFieldTableCache>
                    </c15:dlblFTEntry>
                  </c15:dlblFieldTable>
                  <c15:showDataLabelsRange val="0"/>
                </c:ext>
                <c:ext xmlns:c16="http://schemas.microsoft.com/office/drawing/2014/chart" uri="{C3380CC4-5D6E-409C-BE32-E72D297353CC}">
                  <c16:uniqueId val="{0000003D-1E38-481E-B377-6B880BAC03E8}"/>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{A1E204DD-A310-40D2-9314-2A7E93C14761}</c15:txfldGUID>
                      <c15:f>Diagramm!$J$62</c15:f>
                      <c15:dlblFieldTableCache>
                        <c:ptCount val="1"/>
                      </c15:dlblFieldTableCache>
                    </c15:dlblFTEntry>
                  </c15:dlblFieldTable>
                  <c15:showDataLabelsRange val="0"/>
                </c:ext>
                <c:ext xmlns:c16="http://schemas.microsoft.com/office/drawing/2014/chart" uri="{C3380CC4-5D6E-409C-BE32-E72D297353CC}">
                  <c16:uniqueId val="{0000003E-1E38-481E-B377-6B880BAC03E8}"/>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{22678A85-7E48-40FC-B188-A8D7D86E8459}</c15:txfldGUID>
                      <c15:f>Diagramm!$J$63</c15:f>
                      <c15:dlblFieldTableCache>
                        <c:ptCount val="1"/>
                      </c15:dlblFieldTableCache>
                    </c15:dlblFTEntry>
                  </c15:dlblFieldTable>
                  <c15:showDataLabelsRange val="0"/>
                </c:ext>
                <c:ext xmlns:c16="http://schemas.microsoft.com/office/drawing/2014/chart" uri="{C3380CC4-5D6E-409C-BE32-E72D297353CC}">
                  <c16:uniqueId val="{0000003F-1E38-481E-B377-6B880BAC03E8}"/>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{2096D120-F3C8-4DD9-92E5-D89E9D5456CD}</c15:txfldGUID>
                      <c15:f>Diagramm!$J$64</c15:f>
                      <c15:dlblFieldTableCache>
                        <c:ptCount val="1"/>
                      </c15:dlblFieldTableCache>
                    </c15:dlblFTEntry>
                  </c15:dlblFieldTable>
                  <c15:showDataLabelsRange val="0"/>
                </c:ext>
                <c:ext xmlns:c16="http://schemas.microsoft.com/office/drawing/2014/chart" uri="{C3380CC4-5D6E-409C-BE32-E72D297353CC}">
                  <c16:uniqueId val="{00000040-1E38-481E-B377-6B880BAC03E8}"/>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{03346787-1E22-4D17-A405-B9F28957FCD1}</c15:txfldGUID>
                      <c15:f>Diagramm!$J$65</c15:f>
                      <c15:dlblFieldTableCache>
                        <c:ptCount val="1"/>
                      </c15:dlblFieldTableCache>
                    </c15:dlblFTEntry>
                  </c15:dlblFieldTable>
                  <c15:showDataLabelsRange val="0"/>
                </c:ext>
                <c:ext xmlns:c16="http://schemas.microsoft.com/office/drawing/2014/chart" uri="{C3380CC4-5D6E-409C-BE32-E72D297353CC}">
                  <c16:uniqueId val="{00000041-1E38-481E-B377-6B880BAC03E8}"/>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{AC1ACE9C-BF9C-43B2-875E-829D03D48847}</c15:txfldGUID>
                      <c15:f>Diagramm!$J$66</c15:f>
                      <c15:dlblFieldTableCache>
                        <c:ptCount val="1"/>
                      </c15:dlblFieldTableCache>
                    </c15:dlblFTEntry>
                  </c15:dlblFieldTable>
                  <c15:showDataLabelsRange val="0"/>
                </c:ext>
                <c:ext xmlns:c16="http://schemas.microsoft.com/office/drawing/2014/chart" uri="{C3380CC4-5D6E-409C-BE32-E72D297353CC}">
                  <c16:uniqueId val="{00000042-1E38-481E-B377-6B880BAC03E8}"/>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{6760DB79-42CB-4711-B08A-DE0177218B60}</c15:txfldGUID>
                      <c15:f>Diagramm!$J$67</c15:f>
                      <c15:dlblFieldTableCache>
                        <c:ptCount val="1"/>
                      </c15:dlblFieldTableCache>
                    </c15:dlblFTEntry>
                  </c15:dlblFieldTable>
                  <c15:showDataLabelsRange val="0"/>
                </c:ext>
                <c:ext xmlns:c16="http://schemas.microsoft.com/office/drawing/2014/chart" uri="{C3380CC4-5D6E-409C-BE32-E72D297353CC}">
                  <c16:uniqueId val="{00000043-1E38-481E-B377-6B880BAC03E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E38-481E-B377-6B880BAC03E8}"/>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AAC-49B8-81D0-17DD83E7F9E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AAC-49B8-81D0-17DD83E7F9E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AAC-49B8-81D0-17DD83E7F9E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AAC-49B8-81D0-17DD83E7F9E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AAC-49B8-81D0-17DD83E7F9E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AAC-49B8-81D0-17DD83E7F9E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AAC-49B8-81D0-17DD83E7F9E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AAC-49B8-81D0-17DD83E7F9E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AAC-49B8-81D0-17DD83E7F9E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AAC-49B8-81D0-17DD83E7F9E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AAC-49B8-81D0-17DD83E7F9E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AAC-49B8-81D0-17DD83E7F9E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AAC-49B8-81D0-17DD83E7F9E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AAC-49B8-81D0-17DD83E7F9E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AAC-49B8-81D0-17DD83E7F9E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AAC-49B8-81D0-17DD83E7F9E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AAC-49B8-81D0-17DD83E7F9E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AAC-49B8-81D0-17DD83E7F9E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AAC-49B8-81D0-17DD83E7F9E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AAC-49B8-81D0-17DD83E7F9E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AAC-49B8-81D0-17DD83E7F9E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AAC-49B8-81D0-17DD83E7F9E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AAC-49B8-81D0-17DD83E7F9E5}"/>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AAC-49B8-81D0-17DD83E7F9E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AAC-49B8-81D0-17DD83E7F9E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AAC-49B8-81D0-17DD83E7F9E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AAC-49B8-81D0-17DD83E7F9E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AAC-49B8-81D0-17DD83E7F9E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AAC-49B8-81D0-17DD83E7F9E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AAC-49B8-81D0-17DD83E7F9E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AAC-49B8-81D0-17DD83E7F9E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AAC-49B8-81D0-17DD83E7F9E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AAC-49B8-81D0-17DD83E7F9E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AAC-49B8-81D0-17DD83E7F9E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AAC-49B8-81D0-17DD83E7F9E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AAC-49B8-81D0-17DD83E7F9E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AAC-49B8-81D0-17DD83E7F9E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AAC-49B8-81D0-17DD83E7F9E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AAC-49B8-81D0-17DD83E7F9E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AAC-49B8-81D0-17DD83E7F9E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AAC-49B8-81D0-17DD83E7F9E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AAC-49B8-81D0-17DD83E7F9E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AAC-49B8-81D0-17DD83E7F9E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AAC-49B8-81D0-17DD83E7F9E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AAC-49B8-81D0-17DD83E7F9E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AAC-49B8-81D0-17DD83E7F9E5}"/>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AAC-49B8-81D0-17DD83E7F9E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AAC-49B8-81D0-17DD83E7F9E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AAC-49B8-81D0-17DD83E7F9E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AAC-49B8-81D0-17DD83E7F9E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AAC-49B8-81D0-17DD83E7F9E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AAC-49B8-81D0-17DD83E7F9E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AAC-49B8-81D0-17DD83E7F9E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AAC-49B8-81D0-17DD83E7F9E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AAC-49B8-81D0-17DD83E7F9E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AAC-49B8-81D0-17DD83E7F9E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AAC-49B8-81D0-17DD83E7F9E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AAC-49B8-81D0-17DD83E7F9E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AAC-49B8-81D0-17DD83E7F9E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AAC-49B8-81D0-17DD83E7F9E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AAC-49B8-81D0-17DD83E7F9E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AAC-49B8-81D0-17DD83E7F9E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AAC-49B8-81D0-17DD83E7F9E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AAC-49B8-81D0-17DD83E7F9E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AAC-49B8-81D0-17DD83E7F9E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AAC-49B8-81D0-17DD83E7F9E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AAC-49B8-81D0-17DD83E7F9E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AAC-49B8-81D0-17DD83E7F9E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AAC-49B8-81D0-17DD83E7F9E5}"/>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100.54019146026441</c:v>
                </c:pt>
                <c:pt idx="2">
                  <c:v>101.85382160765842</c:v>
                </c:pt>
                <c:pt idx="3">
                  <c:v>100.70050144354961</c:v>
                </c:pt>
                <c:pt idx="4">
                  <c:v>101.02188117307401</c:v>
                </c:pt>
                <c:pt idx="5">
                  <c:v>101.64716608418173</c:v>
                </c:pt>
                <c:pt idx="6">
                  <c:v>103.1841665400395</c:v>
                </c:pt>
                <c:pt idx="7">
                  <c:v>102.24130071417719</c:v>
                </c:pt>
                <c:pt idx="8">
                  <c:v>102.47910651876614</c:v>
                </c:pt>
                <c:pt idx="9">
                  <c:v>103.14693815529554</c:v>
                </c:pt>
                <c:pt idx="10">
                  <c:v>105.01747454794103</c:v>
                </c:pt>
                <c:pt idx="11">
                  <c:v>104.46512688041332</c:v>
                </c:pt>
                <c:pt idx="12">
                  <c:v>104.95365445980853</c:v>
                </c:pt>
                <c:pt idx="13">
                  <c:v>105.97325634402065</c:v>
                </c:pt>
                <c:pt idx="14">
                  <c:v>107.52241300714178</c:v>
                </c:pt>
                <c:pt idx="15">
                  <c:v>106.94499316213341</c:v>
                </c:pt>
                <c:pt idx="16">
                  <c:v>107.28916578027656</c:v>
                </c:pt>
                <c:pt idx="17">
                  <c:v>108.30952742744265</c:v>
                </c:pt>
                <c:pt idx="18">
                  <c:v>110.11700349490958</c:v>
                </c:pt>
                <c:pt idx="19">
                  <c:v>109.1840145874487</c:v>
                </c:pt>
                <c:pt idx="20">
                  <c:v>109.51375170946665</c:v>
                </c:pt>
                <c:pt idx="21">
                  <c:v>110.00075976295396</c:v>
                </c:pt>
                <c:pt idx="22">
                  <c:v>111.7808843640784</c:v>
                </c:pt>
                <c:pt idx="23">
                  <c:v>110.76888010940587</c:v>
                </c:pt>
                <c:pt idx="24">
                  <c:v>110.48852757939522</c:v>
                </c:pt>
              </c:numCache>
            </c:numRef>
          </c:val>
          <c:smooth val="0"/>
          <c:extLst>
            <c:ext xmlns:c16="http://schemas.microsoft.com/office/drawing/2014/chart" uri="{C3380CC4-5D6E-409C-BE32-E72D297353CC}">
              <c16:uniqueId val="{00000000-600E-4B59-AED1-0D7DCD0028C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101.56083953241233</c:v>
                </c:pt>
                <c:pt idx="2">
                  <c:v>104.49654622741764</c:v>
                </c:pt>
                <c:pt idx="3">
                  <c:v>103.8057917109458</c:v>
                </c:pt>
                <c:pt idx="4">
                  <c:v>100.45828905419766</c:v>
                </c:pt>
                <c:pt idx="5">
                  <c:v>101.7335281615303</c:v>
                </c:pt>
                <c:pt idx="6">
                  <c:v>104.14452709883105</c:v>
                </c:pt>
                <c:pt idx="7">
                  <c:v>103.54675876726887</c:v>
                </c:pt>
                <c:pt idx="8">
                  <c:v>104.00504782146653</c:v>
                </c:pt>
                <c:pt idx="9">
                  <c:v>105.12752391073326</c:v>
                </c:pt>
                <c:pt idx="10">
                  <c:v>108.15621679064824</c:v>
                </c:pt>
                <c:pt idx="11">
                  <c:v>107.23963868225293</c:v>
                </c:pt>
                <c:pt idx="12">
                  <c:v>107.10015940488842</c:v>
                </c:pt>
                <c:pt idx="13">
                  <c:v>109.14585547290116</c:v>
                </c:pt>
                <c:pt idx="14">
                  <c:v>112.37380446333687</c:v>
                </c:pt>
                <c:pt idx="15">
                  <c:v>111.32438894792773</c:v>
                </c:pt>
                <c:pt idx="16">
                  <c:v>110.93251859723698</c:v>
                </c:pt>
                <c:pt idx="17">
                  <c:v>113.63575982996812</c:v>
                </c:pt>
                <c:pt idx="18">
                  <c:v>116.00026567481403</c:v>
                </c:pt>
                <c:pt idx="19">
                  <c:v>115.55526036131776</c:v>
                </c:pt>
                <c:pt idx="20">
                  <c:v>115.34272051009565</c:v>
                </c:pt>
                <c:pt idx="21">
                  <c:v>118.07252922422956</c:v>
                </c:pt>
                <c:pt idx="22">
                  <c:v>119.95882040382573</c:v>
                </c:pt>
                <c:pt idx="23">
                  <c:v>119.59351753453772</c:v>
                </c:pt>
                <c:pt idx="24">
                  <c:v>116.04675876726887</c:v>
                </c:pt>
              </c:numCache>
            </c:numRef>
          </c:val>
          <c:smooth val="0"/>
          <c:extLst>
            <c:ext xmlns:c16="http://schemas.microsoft.com/office/drawing/2014/chart" uri="{C3380CC4-5D6E-409C-BE32-E72D297353CC}">
              <c16:uniqueId val="{00000001-600E-4B59-AED1-0D7DCD0028C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102.01811718839582</c:v>
                </c:pt>
                <c:pt idx="2">
                  <c:v>101.30718954248366</c:v>
                </c:pt>
                <c:pt idx="3">
                  <c:v>100.46248518900738</c:v>
                </c:pt>
                <c:pt idx="4">
                  <c:v>96.514161220043576</c:v>
                </c:pt>
                <c:pt idx="5">
                  <c:v>98.054504452853266</c:v>
                </c:pt>
                <c:pt idx="6">
                  <c:v>96.326873829453803</c:v>
                </c:pt>
                <c:pt idx="7">
                  <c:v>96.667048885831136</c:v>
                </c:pt>
                <c:pt idx="8">
                  <c:v>95.585368650384126</c:v>
                </c:pt>
                <c:pt idx="9">
                  <c:v>97.53086419753086</c:v>
                </c:pt>
                <c:pt idx="10">
                  <c:v>96.334518212743191</c:v>
                </c:pt>
                <c:pt idx="11">
                  <c:v>95.742078507816387</c:v>
                </c:pt>
                <c:pt idx="12">
                  <c:v>95.631234950120401</c:v>
                </c:pt>
                <c:pt idx="13">
                  <c:v>96.353629170966641</c:v>
                </c:pt>
                <c:pt idx="14">
                  <c:v>95.378970301570916</c:v>
                </c:pt>
                <c:pt idx="15">
                  <c:v>94.740664296907852</c:v>
                </c:pt>
                <c:pt idx="16">
                  <c:v>93.154454764361887</c:v>
                </c:pt>
                <c:pt idx="17">
                  <c:v>94.622176355922477</c:v>
                </c:pt>
                <c:pt idx="18">
                  <c:v>92.646103275618245</c:v>
                </c:pt>
                <c:pt idx="19">
                  <c:v>91.698199747735359</c:v>
                </c:pt>
                <c:pt idx="20">
                  <c:v>90.650919237090548</c:v>
                </c:pt>
                <c:pt idx="21">
                  <c:v>90.891717310705957</c:v>
                </c:pt>
                <c:pt idx="22">
                  <c:v>89.187019837174645</c:v>
                </c:pt>
                <c:pt idx="23">
                  <c:v>89.343729694606893</c:v>
                </c:pt>
                <c:pt idx="24">
                  <c:v>87.004548408057175</c:v>
                </c:pt>
              </c:numCache>
            </c:numRef>
          </c:val>
          <c:smooth val="0"/>
          <c:extLst>
            <c:ext xmlns:c16="http://schemas.microsoft.com/office/drawing/2014/chart" uri="{C3380CC4-5D6E-409C-BE32-E72D297353CC}">
              <c16:uniqueId val="{00000002-600E-4B59-AED1-0D7DCD0028C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00E-4B59-AED1-0D7DCD0028CD}"/>
                </c:ext>
              </c:extLst>
            </c:dLbl>
            <c:dLbl>
              <c:idx val="1"/>
              <c:delete val="1"/>
              <c:extLst>
                <c:ext xmlns:c15="http://schemas.microsoft.com/office/drawing/2012/chart" uri="{CE6537A1-D6FC-4f65-9D91-7224C49458BB}"/>
                <c:ext xmlns:c16="http://schemas.microsoft.com/office/drawing/2014/chart" uri="{C3380CC4-5D6E-409C-BE32-E72D297353CC}">
                  <c16:uniqueId val="{00000004-600E-4B59-AED1-0D7DCD0028CD}"/>
                </c:ext>
              </c:extLst>
            </c:dLbl>
            <c:dLbl>
              <c:idx val="2"/>
              <c:delete val="1"/>
              <c:extLst>
                <c:ext xmlns:c15="http://schemas.microsoft.com/office/drawing/2012/chart" uri="{CE6537A1-D6FC-4f65-9D91-7224C49458BB}"/>
                <c:ext xmlns:c16="http://schemas.microsoft.com/office/drawing/2014/chart" uri="{C3380CC4-5D6E-409C-BE32-E72D297353CC}">
                  <c16:uniqueId val="{00000005-600E-4B59-AED1-0D7DCD0028CD}"/>
                </c:ext>
              </c:extLst>
            </c:dLbl>
            <c:dLbl>
              <c:idx val="3"/>
              <c:delete val="1"/>
              <c:extLst>
                <c:ext xmlns:c15="http://schemas.microsoft.com/office/drawing/2012/chart" uri="{CE6537A1-D6FC-4f65-9D91-7224C49458BB}"/>
                <c:ext xmlns:c16="http://schemas.microsoft.com/office/drawing/2014/chart" uri="{C3380CC4-5D6E-409C-BE32-E72D297353CC}">
                  <c16:uniqueId val="{00000006-600E-4B59-AED1-0D7DCD0028CD}"/>
                </c:ext>
              </c:extLst>
            </c:dLbl>
            <c:dLbl>
              <c:idx val="4"/>
              <c:delete val="1"/>
              <c:extLst>
                <c:ext xmlns:c15="http://schemas.microsoft.com/office/drawing/2012/chart" uri="{CE6537A1-D6FC-4f65-9D91-7224C49458BB}"/>
                <c:ext xmlns:c16="http://schemas.microsoft.com/office/drawing/2014/chart" uri="{C3380CC4-5D6E-409C-BE32-E72D297353CC}">
                  <c16:uniqueId val="{00000007-600E-4B59-AED1-0D7DCD0028CD}"/>
                </c:ext>
              </c:extLst>
            </c:dLbl>
            <c:dLbl>
              <c:idx val="5"/>
              <c:delete val="1"/>
              <c:extLst>
                <c:ext xmlns:c15="http://schemas.microsoft.com/office/drawing/2012/chart" uri="{CE6537A1-D6FC-4f65-9D91-7224C49458BB}"/>
                <c:ext xmlns:c16="http://schemas.microsoft.com/office/drawing/2014/chart" uri="{C3380CC4-5D6E-409C-BE32-E72D297353CC}">
                  <c16:uniqueId val="{00000008-600E-4B59-AED1-0D7DCD0028CD}"/>
                </c:ext>
              </c:extLst>
            </c:dLbl>
            <c:dLbl>
              <c:idx val="6"/>
              <c:delete val="1"/>
              <c:extLst>
                <c:ext xmlns:c15="http://schemas.microsoft.com/office/drawing/2012/chart" uri="{CE6537A1-D6FC-4f65-9D91-7224C49458BB}"/>
                <c:ext xmlns:c16="http://schemas.microsoft.com/office/drawing/2014/chart" uri="{C3380CC4-5D6E-409C-BE32-E72D297353CC}">
                  <c16:uniqueId val="{00000009-600E-4B59-AED1-0D7DCD0028CD}"/>
                </c:ext>
              </c:extLst>
            </c:dLbl>
            <c:dLbl>
              <c:idx val="7"/>
              <c:delete val="1"/>
              <c:extLst>
                <c:ext xmlns:c15="http://schemas.microsoft.com/office/drawing/2012/chart" uri="{CE6537A1-D6FC-4f65-9D91-7224C49458BB}"/>
                <c:ext xmlns:c16="http://schemas.microsoft.com/office/drawing/2014/chart" uri="{C3380CC4-5D6E-409C-BE32-E72D297353CC}">
                  <c16:uniqueId val="{0000000A-600E-4B59-AED1-0D7DCD0028CD}"/>
                </c:ext>
              </c:extLst>
            </c:dLbl>
            <c:dLbl>
              <c:idx val="8"/>
              <c:delete val="1"/>
              <c:extLst>
                <c:ext xmlns:c15="http://schemas.microsoft.com/office/drawing/2012/chart" uri="{CE6537A1-D6FC-4f65-9D91-7224C49458BB}"/>
                <c:ext xmlns:c16="http://schemas.microsoft.com/office/drawing/2014/chart" uri="{C3380CC4-5D6E-409C-BE32-E72D297353CC}">
                  <c16:uniqueId val="{0000000B-600E-4B59-AED1-0D7DCD0028CD}"/>
                </c:ext>
              </c:extLst>
            </c:dLbl>
            <c:dLbl>
              <c:idx val="9"/>
              <c:delete val="1"/>
              <c:extLst>
                <c:ext xmlns:c15="http://schemas.microsoft.com/office/drawing/2012/chart" uri="{CE6537A1-D6FC-4f65-9D91-7224C49458BB}"/>
                <c:ext xmlns:c16="http://schemas.microsoft.com/office/drawing/2014/chart" uri="{C3380CC4-5D6E-409C-BE32-E72D297353CC}">
                  <c16:uniqueId val="{0000000C-600E-4B59-AED1-0D7DCD0028CD}"/>
                </c:ext>
              </c:extLst>
            </c:dLbl>
            <c:dLbl>
              <c:idx val="10"/>
              <c:delete val="1"/>
              <c:extLst>
                <c:ext xmlns:c15="http://schemas.microsoft.com/office/drawing/2012/chart" uri="{CE6537A1-D6FC-4f65-9D91-7224C49458BB}"/>
                <c:ext xmlns:c16="http://schemas.microsoft.com/office/drawing/2014/chart" uri="{C3380CC4-5D6E-409C-BE32-E72D297353CC}">
                  <c16:uniqueId val="{0000000D-600E-4B59-AED1-0D7DCD0028CD}"/>
                </c:ext>
              </c:extLst>
            </c:dLbl>
            <c:dLbl>
              <c:idx val="11"/>
              <c:delete val="1"/>
              <c:extLst>
                <c:ext xmlns:c15="http://schemas.microsoft.com/office/drawing/2012/chart" uri="{CE6537A1-D6FC-4f65-9D91-7224C49458BB}"/>
                <c:ext xmlns:c16="http://schemas.microsoft.com/office/drawing/2014/chart" uri="{C3380CC4-5D6E-409C-BE32-E72D297353CC}">
                  <c16:uniqueId val="{0000000E-600E-4B59-AED1-0D7DCD0028CD}"/>
                </c:ext>
              </c:extLst>
            </c:dLbl>
            <c:dLbl>
              <c:idx val="12"/>
              <c:delete val="1"/>
              <c:extLst>
                <c:ext xmlns:c15="http://schemas.microsoft.com/office/drawing/2012/chart" uri="{CE6537A1-D6FC-4f65-9D91-7224C49458BB}"/>
                <c:ext xmlns:c16="http://schemas.microsoft.com/office/drawing/2014/chart" uri="{C3380CC4-5D6E-409C-BE32-E72D297353CC}">
                  <c16:uniqueId val="{0000000F-600E-4B59-AED1-0D7DCD0028C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00E-4B59-AED1-0D7DCD0028CD}"/>
                </c:ext>
              </c:extLst>
            </c:dLbl>
            <c:dLbl>
              <c:idx val="14"/>
              <c:delete val="1"/>
              <c:extLst>
                <c:ext xmlns:c15="http://schemas.microsoft.com/office/drawing/2012/chart" uri="{CE6537A1-D6FC-4f65-9D91-7224C49458BB}"/>
                <c:ext xmlns:c16="http://schemas.microsoft.com/office/drawing/2014/chart" uri="{C3380CC4-5D6E-409C-BE32-E72D297353CC}">
                  <c16:uniqueId val="{00000011-600E-4B59-AED1-0D7DCD0028CD}"/>
                </c:ext>
              </c:extLst>
            </c:dLbl>
            <c:dLbl>
              <c:idx val="15"/>
              <c:delete val="1"/>
              <c:extLst>
                <c:ext xmlns:c15="http://schemas.microsoft.com/office/drawing/2012/chart" uri="{CE6537A1-D6FC-4f65-9D91-7224C49458BB}"/>
                <c:ext xmlns:c16="http://schemas.microsoft.com/office/drawing/2014/chart" uri="{C3380CC4-5D6E-409C-BE32-E72D297353CC}">
                  <c16:uniqueId val="{00000012-600E-4B59-AED1-0D7DCD0028CD}"/>
                </c:ext>
              </c:extLst>
            </c:dLbl>
            <c:dLbl>
              <c:idx val="16"/>
              <c:delete val="1"/>
              <c:extLst>
                <c:ext xmlns:c15="http://schemas.microsoft.com/office/drawing/2012/chart" uri="{CE6537A1-D6FC-4f65-9D91-7224C49458BB}"/>
                <c:ext xmlns:c16="http://schemas.microsoft.com/office/drawing/2014/chart" uri="{C3380CC4-5D6E-409C-BE32-E72D297353CC}">
                  <c16:uniqueId val="{00000013-600E-4B59-AED1-0D7DCD0028CD}"/>
                </c:ext>
              </c:extLst>
            </c:dLbl>
            <c:dLbl>
              <c:idx val="17"/>
              <c:delete val="1"/>
              <c:extLst>
                <c:ext xmlns:c15="http://schemas.microsoft.com/office/drawing/2012/chart" uri="{CE6537A1-D6FC-4f65-9D91-7224C49458BB}"/>
                <c:ext xmlns:c16="http://schemas.microsoft.com/office/drawing/2014/chart" uri="{C3380CC4-5D6E-409C-BE32-E72D297353CC}">
                  <c16:uniqueId val="{00000014-600E-4B59-AED1-0D7DCD0028CD}"/>
                </c:ext>
              </c:extLst>
            </c:dLbl>
            <c:dLbl>
              <c:idx val="18"/>
              <c:delete val="1"/>
              <c:extLst>
                <c:ext xmlns:c15="http://schemas.microsoft.com/office/drawing/2012/chart" uri="{CE6537A1-D6FC-4f65-9D91-7224C49458BB}"/>
                <c:ext xmlns:c16="http://schemas.microsoft.com/office/drawing/2014/chart" uri="{C3380CC4-5D6E-409C-BE32-E72D297353CC}">
                  <c16:uniqueId val="{00000015-600E-4B59-AED1-0D7DCD0028CD}"/>
                </c:ext>
              </c:extLst>
            </c:dLbl>
            <c:dLbl>
              <c:idx val="19"/>
              <c:delete val="1"/>
              <c:extLst>
                <c:ext xmlns:c15="http://schemas.microsoft.com/office/drawing/2012/chart" uri="{CE6537A1-D6FC-4f65-9D91-7224C49458BB}"/>
                <c:ext xmlns:c16="http://schemas.microsoft.com/office/drawing/2014/chart" uri="{C3380CC4-5D6E-409C-BE32-E72D297353CC}">
                  <c16:uniqueId val="{00000016-600E-4B59-AED1-0D7DCD0028CD}"/>
                </c:ext>
              </c:extLst>
            </c:dLbl>
            <c:dLbl>
              <c:idx val="20"/>
              <c:delete val="1"/>
              <c:extLst>
                <c:ext xmlns:c15="http://schemas.microsoft.com/office/drawing/2012/chart" uri="{CE6537A1-D6FC-4f65-9D91-7224C49458BB}"/>
                <c:ext xmlns:c16="http://schemas.microsoft.com/office/drawing/2014/chart" uri="{C3380CC4-5D6E-409C-BE32-E72D297353CC}">
                  <c16:uniqueId val="{00000017-600E-4B59-AED1-0D7DCD0028CD}"/>
                </c:ext>
              </c:extLst>
            </c:dLbl>
            <c:dLbl>
              <c:idx val="21"/>
              <c:delete val="1"/>
              <c:extLst>
                <c:ext xmlns:c15="http://schemas.microsoft.com/office/drawing/2012/chart" uri="{CE6537A1-D6FC-4f65-9D91-7224C49458BB}"/>
                <c:ext xmlns:c16="http://schemas.microsoft.com/office/drawing/2014/chart" uri="{C3380CC4-5D6E-409C-BE32-E72D297353CC}">
                  <c16:uniqueId val="{00000018-600E-4B59-AED1-0D7DCD0028CD}"/>
                </c:ext>
              </c:extLst>
            </c:dLbl>
            <c:dLbl>
              <c:idx val="22"/>
              <c:delete val="1"/>
              <c:extLst>
                <c:ext xmlns:c15="http://schemas.microsoft.com/office/drawing/2012/chart" uri="{CE6537A1-D6FC-4f65-9D91-7224C49458BB}"/>
                <c:ext xmlns:c16="http://schemas.microsoft.com/office/drawing/2014/chart" uri="{C3380CC4-5D6E-409C-BE32-E72D297353CC}">
                  <c16:uniqueId val="{00000019-600E-4B59-AED1-0D7DCD0028CD}"/>
                </c:ext>
              </c:extLst>
            </c:dLbl>
            <c:dLbl>
              <c:idx val="23"/>
              <c:delete val="1"/>
              <c:extLst>
                <c:ext xmlns:c15="http://schemas.microsoft.com/office/drawing/2012/chart" uri="{CE6537A1-D6FC-4f65-9D91-7224C49458BB}"/>
                <c:ext xmlns:c16="http://schemas.microsoft.com/office/drawing/2014/chart" uri="{C3380CC4-5D6E-409C-BE32-E72D297353CC}">
                  <c16:uniqueId val="{0000001A-600E-4B59-AED1-0D7DCD0028CD}"/>
                </c:ext>
              </c:extLst>
            </c:dLbl>
            <c:dLbl>
              <c:idx val="24"/>
              <c:delete val="1"/>
              <c:extLst>
                <c:ext xmlns:c15="http://schemas.microsoft.com/office/drawing/2012/chart" uri="{CE6537A1-D6FC-4f65-9D91-7224C49458BB}"/>
                <c:ext xmlns:c16="http://schemas.microsoft.com/office/drawing/2014/chart" uri="{C3380CC4-5D6E-409C-BE32-E72D297353CC}">
                  <c16:uniqueId val="{0000001B-600E-4B59-AED1-0D7DCD0028C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00E-4B59-AED1-0D7DCD0028C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Aschaffenburg (715)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145425</v>
      </c>
      <c r="F11" s="238">
        <v>145794</v>
      </c>
      <c r="G11" s="238">
        <v>147126</v>
      </c>
      <c r="H11" s="238">
        <v>144783</v>
      </c>
      <c r="I11" s="265">
        <v>144142</v>
      </c>
      <c r="J11" s="263">
        <v>1283</v>
      </c>
      <c r="K11" s="266">
        <v>0.8900944901555411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17.085095410005156</v>
      </c>
      <c r="E13" s="115">
        <v>24846</v>
      </c>
      <c r="F13" s="114">
        <v>24800</v>
      </c>
      <c r="G13" s="114">
        <v>25134</v>
      </c>
      <c r="H13" s="114">
        <v>24996</v>
      </c>
      <c r="I13" s="140">
        <v>24617</v>
      </c>
      <c r="J13" s="115">
        <v>229</v>
      </c>
      <c r="K13" s="116">
        <v>0.93025145224844619</v>
      </c>
    </row>
    <row r="14" spans="1:255" ht="14.1" customHeight="1" x14ac:dyDescent="0.2">
      <c r="A14" s="306" t="s">
        <v>230</v>
      </c>
      <c r="B14" s="307"/>
      <c r="C14" s="308"/>
      <c r="D14" s="113">
        <v>59.826027161767236</v>
      </c>
      <c r="E14" s="115">
        <v>87002</v>
      </c>
      <c r="F14" s="114">
        <v>87510</v>
      </c>
      <c r="G14" s="114">
        <v>88555</v>
      </c>
      <c r="H14" s="114">
        <v>86937</v>
      </c>
      <c r="I14" s="140">
        <v>86925</v>
      </c>
      <c r="J14" s="115">
        <v>77</v>
      </c>
      <c r="K14" s="116">
        <v>8.858211101524302E-2</v>
      </c>
    </row>
    <row r="15" spans="1:255" ht="14.1" customHeight="1" x14ac:dyDescent="0.2">
      <c r="A15" s="306" t="s">
        <v>231</v>
      </c>
      <c r="B15" s="307"/>
      <c r="C15" s="308"/>
      <c r="D15" s="113">
        <v>12.470345538937597</v>
      </c>
      <c r="E15" s="115">
        <v>18135</v>
      </c>
      <c r="F15" s="114">
        <v>18119</v>
      </c>
      <c r="G15" s="114">
        <v>18153</v>
      </c>
      <c r="H15" s="114">
        <v>17730</v>
      </c>
      <c r="I15" s="140">
        <v>17650</v>
      </c>
      <c r="J15" s="115">
        <v>485</v>
      </c>
      <c r="K15" s="116">
        <v>2.7478753541076486</v>
      </c>
    </row>
    <row r="16" spans="1:255" ht="14.1" customHeight="1" x14ac:dyDescent="0.2">
      <c r="A16" s="306" t="s">
        <v>232</v>
      </c>
      <c r="B16" s="307"/>
      <c r="C16" s="308"/>
      <c r="D16" s="113">
        <v>10.14406051229156</v>
      </c>
      <c r="E16" s="115">
        <v>14752</v>
      </c>
      <c r="F16" s="114">
        <v>14662</v>
      </c>
      <c r="G16" s="114">
        <v>14572</v>
      </c>
      <c r="H16" s="114">
        <v>14418</v>
      </c>
      <c r="I16" s="140">
        <v>14249</v>
      </c>
      <c r="J16" s="115">
        <v>503</v>
      </c>
      <c r="K16" s="116">
        <v>3.5300722857744402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0.38370293965961838</v>
      </c>
      <c r="E18" s="115">
        <v>558</v>
      </c>
      <c r="F18" s="114">
        <v>530</v>
      </c>
      <c r="G18" s="114">
        <v>587</v>
      </c>
      <c r="H18" s="114">
        <v>605</v>
      </c>
      <c r="I18" s="140">
        <v>557</v>
      </c>
      <c r="J18" s="115">
        <v>1</v>
      </c>
      <c r="K18" s="116">
        <v>0.17953321364452424</v>
      </c>
    </row>
    <row r="19" spans="1:255" ht="14.1" customHeight="1" x14ac:dyDescent="0.2">
      <c r="A19" s="306" t="s">
        <v>235</v>
      </c>
      <c r="B19" s="307" t="s">
        <v>236</v>
      </c>
      <c r="C19" s="308"/>
      <c r="D19" s="113">
        <v>0.13684029568506104</v>
      </c>
      <c r="E19" s="115">
        <v>199</v>
      </c>
      <c r="F19" s="114">
        <v>173</v>
      </c>
      <c r="G19" s="114">
        <v>224</v>
      </c>
      <c r="H19" s="114">
        <v>252</v>
      </c>
      <c r="I19" s="140">
        <v>211</v>
      </c>
      <c r="J19" s="115">
        <v>-12</v>
      </c>
      <c r="K19" s="116">
        <v>-5.6872037914691944</v>
      </c>
    </row>
    <row r="20" spans="1:255" ht="14.1" customHeight="1" x14ac:dyDescent="0.2">
      <c r="A20" s="306">
        <v>12</v>
      </c>
      <c r="B20" s="307" t="s">
        <v>237</v>
      </c>
      <c r="C20" s="308"/>
      <c r="D20" s="113">
        <v>0.66563520715145263</v>
      </c>
      <c r="E20" s="115">
        <v>968</v>
      </c>
      <c r="F20" s="114">
        <v>919</v>
      </c>
      <c r="G20" s="114">
        <v>1006</v>
      </c>
      <c r="H20" s="114">
        <v>991</v>
      </c>
      <c r="I20" s="140">
        <v>951</v>
      </c>
      <c r="J20" s="115">
        <v>17</v>
      </c>
      <c r="K20" s="116">
        <v>1.7875920084121977</v>
      </c>
    </row>
    <row r="21" spans="1:255" ht="14.1" customHeight="1" x14ac:dyDescent="0.2">
      <c r="A21" s="306">
        <v>21</v>
      </c>
      <c r="B21" s="307" t="s">
        <v>238</v>
      </c>
      <c r="C21" s="308"/>
      <c r="D21" s="113">
        <v>0.64431837717036278</v>
      </c>
      <c r="E21" s="115">
        <v>937</v>
      </c>
      <c r="F21" s="114">
        <v>914</v>
      </c>
      <c r="G21" s="114">
        <v>963</v>
      </c>
      <c r="H21" s="114">
        <v>979</v>
      </c>
      <c r="I21" s="140">
        <v>994</v>
      </c>
      <c r="J21" s="115">
        <v>-57</v>
      </c>
      <c r="K21" s="116">
        <v>-5.7344064386317903</v>
      </c>
    </row>
    <row r="22" spans="1:255" ht="14.1" customHeight="1" x14ac:dyDescent="0.2">
      <c r="A22" s="306">
        <v>22</v>
      </c>
      <c r="B22" s="307" t="s">
        <v>239</v>
      </c>
      <c r="C22" s="308"/>
      <c r="D22" s="113">
        <v>1.8655664431837717</v>
      </c>
      <c r="E22" s="115">
        <v>2713</v>
      </c>
      <c r="F22" s="114">
        <v>2713</v>
      </c>
      <c r="G22" s="114">
        <v>2771</v>
      </c>
      <c r="H22" s="114">
        <v>2806</v>
      </c>
      <c r="I22" s="140">
        <v>2827</v>
      </c>
      <c r="J22" s="115">
        <v>-114</v>
      </c>
      <c r="K22" s="116">
        <v>-4.0325433321542272</v>
      </c>
    </row>
    <row r="23" spans="1:255" ht="14.1" customHeight="1" x14ac:dyDescent="0.2">
      <c r="A23" s="306">
        <v>23</v>
      </c>
      <c r="B23" s="307" t="s">
        <v>240</v>
      </c>
      <c r="C23" s="308"/>
      <c r="D23" s="113">
        <v>1.227436823104693</v>
      </c>
      <c r="E23" s="115">
        <v>1785</v>
      </c>
      <c r="F23" s="114">
        <v>1787</v>
      </c>
      <c r="G23" s="114">
        <v>1783</v>
      </c>
      <c r="H23" s="114">
        <v>1786</v>
      </c>
      <c r="I23" s="140">
        <v>1801</v>
      </c>
      <c r="J23" s="115">
        <v>-16</v>
      </c>
      <c r="K23" s="116">
        <v>-0.88839533592448638</v>
      </c>
    </row>
    <row r="24" spans="1:255" ht="14.1" customHeight="1" x14ac:dyDescent="0.2">
      <c r="A24" s="306">
        <v>24</v>
      </c>
      <c r="B24" s="307" t="s">
        <v>241</v>
      </c>
      <c r="C24" s="308"/>
      <c r="D24" s="113">
        <v>4.9957022520199414</v>
      </c>
      <c r="E24" s="115">
        <v>7265</v>
      </c>
      <c r="F24" s="114">
        <v>7310</v>
      </c>
      <c r="G24" s="114">
        <v>7544</v>
      </c>
      <c r="H24" s="114">
        <v>7651</v>
      </c>
      <c r="I24" s="140">
        <v>7642</v>
      </c>
      <c r="J24" s="115">
        <v>-377</v>
      </c>
      <c r="K24" s="116">
        <v>-4.9332635435749808</v>
      </c>
    </row>
    <row r="25" spans="1:255" ht="14.1" customHeight="1" x14ac:dyDescent="0.2">
      <c r="A25" s="306">
        <v>25</v>
      </c>
      <c r="B25" s="307" t="s">
        <v>242</v>
      </c>
      <c r="C25" s="308"/>
      <c r="D25" s="113">
        <v>6.6824823792332815</v>
      </c>
      <c r="E25" s="115">
        <v>9718</v>
      </c>
      <c r="F25" s="114">
        <v>9831</v>
      </c>
      <c r="G25" s="114">
        <v>10015</v>
      </c>
      <c r="H25" s="114">
        <v>9913</v>
      </c>
      <c r="I25" s="140">
        <v>9929</v>
      </c>
      <c r="J25" s="115">
        <v>-211</v>
      </c>
      <c r="K25" s="116">
        <v>-2.1250881256924163</v>
      </c>
    </row>
    <row r="26" spans="1:255" ht="14.1" customHeight="1" x14ac:dyDescent="0.2">
      <c r="A26" s="306">
        <v>26</v>
      </c>
      <c r="B26" s="307" t="s">
        <v>243</v>
      </c>
      <c r="C26" s="308"/>
      <c r="D26" s="113">
        <v>3.7441980402269213</v>
      </c>
      <c r="E26" s="115">
        <v>5445</v>
      </c>
      <c r="F26" s="114">
        <v>5458</v>
      </c>
      <c r="G26" s="114">
        <v>5637</v>
      </c>
      <c r="H26" s="114">
        <v>5496</v>
      </c>
      <c r="I26" s="140">
        <v>5512</v>
      </c>
      <c r="J26" s="115">
        <v>-67</v>
      </c>
      <c r="K26" s="116">
        <v>-1.2155297532656024</v>
      </c>
    </row>
    <row r="27" spans="1:255" ht="14.1" customHeight="1" x14ac:dyDescent="0.2">
      <c r="A27" s="306">
        <v>27</v>
      </c>
      <c r="B27" s="307" t="s">
        <v>244</v>
      </c>
      <c r="C27" s="308"/>
      <c r="D27" s="113">
        <v>4.5239814337287259</v>
      </c>
      <c r="E27" s="115">
        <v>6579</v>
      </c>
      <c r="F27" s="114">
        <v>6555</v>
      </c>
      <c r="G27" s="114">
        <v>6568</v>
      </c>
      <c r="H27" s="114">
        <v>6479</v>
      </c>
      <c r="I27" s="140">
        <v>6417</v>
      </c>
      <c r="J27" s="115">
        <v>162</v>
      </c>
      <c r="K27" s="116">
        <v>2.5245441795231418</v>
      </c>
    </row>
    <row r="28" spans="1:255" ht="14.1" customHeight="1" x14ac:dyDescent="0.2">
      <c r="A28" s="306">
        <v>28</v>
      </c>
      <c r="B28" s="307" t="s">
        <v>245</v>
      </c>
      <c r="C28" s="308"/>
      <c r="D28" s="113">
        <v>0.93381468110709986</v>
      </c>
      <c r="E28" s="115">
        <v>1358</v>
      </c>
      <c r="F28" s="114">
        <v>1381</v>
      </c>
      <c r="G28" s="114">
        <v>1403</v>
      </c>
      <c r="H28" s="114">
        <v>1433</v>
      </c>
      <c r="I28" s="140">
        <v>1489</v>
      </c>
      <c r="J28" s="115">
        <v>-131</v>
      </c>
      <c r="K28" s="116">
        <v>-8.7978509066487582</v>
      </c>
    </row>
    <row r="29" spans="1:255" ht="14.1" customHeight="1" x14ac:dyDescent="0.2">
      <c r="A29" s="306">
        <v>29</v>
      </c>
      <c r="B29" s="307" t="s">
        <v>246</v>
      </c>
      <c r="C29" s="308"/>
      <c r="D29" s="113">
        <v>2.2767749699157642</v>
      </c>
      <c r="E29" s="115">
        <v>3311</v>
      </c>
      <c r="F29" s="114">
        <v>3352</v>
      </c>
      <c r="G29" s="114">
        <v>3399</v>
      </c>
      <c r="H29" s="114">
        <v>3367</v>
      </c>
      <c r="I29" s="140">
        <v>3357</v>
      </c>
      <c r="J29" s="115">
        <v>-46</v>
      </c>
      <c r="K29" s="116">
        <v>-1.3702710753649092</v>
      </c>
    </row>
    <row r="30" spans="1:255" ht="14.1" customHeight="1" x14ac:dyDescent="0.2">
      <c r="A30" s="306" t="s">
        <v>247</v>
      </c>
      <c r="B30" s="307" t="s">
        <v>248</v>
      </c>
      <c r="C30" s="308"/>
      <c r="D30" s="113">
        <v>0.83685748667698123</v>
      </c>
      <c r="E30" s="115">
        <v>1217</v>
      </c>
      <c r="F30" s="114">
        <v>1221</v>
      </c>
      <c r="G30" s="114">
        <v>1253</v>
      </c>
      <c r="H30" s="114">
        <v>1226</v>
      </c>
      <c r="I30" s="140">
        <v>1232</v>
      </c>
      <c r="J30" s="115">
        <v>-15</v>
      </c>
      <c r="K30" s="116">
        <v>-1.2175324675324675</v>
      </c>
    </row>
    <row r="31" spans="1:255" ht="14.1" customHeight="1" x14ac:dyDescent="0.2">
      <c r="A31" s="306" t="s">
        <v>249</v>
      </c>
      <c r="B31" s="307" t="s">
        <v>250</v>
      </c>
      <c r="C31" s="308"/>
      <c r="D31" s="113">
        <v>1.3800928313563692</v>
      </c>
      <c r="E31" s="115">
        <v>2007</v>
      </c>
      <c r="F31" s="114">
        <v>2039</v>
      </c>
      <c r="G31" s="114">
        <v>2053</v>
      </c>
      <c r="H31" s="114">
        <v>2043</v>
      </c>
      <c r="I31" s="140">
        <v>2027</v>
      </c>
      <c r="J31" s="115">
        <v>-20</v>
      </c>
      <c r="K31" s="116">
        <v>-0.98667982239763197</v>
      </c>
    </row>
    <row r="32" spans="1:255" ht="14.1" customHeight="1" x14ac:dyDescent="0.2">
      <c r="A32" s="306">
        <v>31</v>
      </c>
      <c r="B32" s="307" t="s">
        <v>251</v>
      </c>
      <c r="C32" s="308"/>
      <c r="D32" s="113">
        <v>0.67388688327316482</v>
      </c>
      <c r="E32" s="115">
        <v>980</v>
      </c>
      <c r="F32" s="114">
        <v>982</v>
      </c>
      <c r="G32" s="114">
        <v>995</v>
      </c>
      <c r="H32" s="114">
        <v>978</v>
      </c>
      <c r="I32" s="140">
        <v>978</v>
      </c>
      <c r="J32" s="115">
        <v>2</v>
      </c>
      <c r="K32" s="116">
        <v>0.20449897750511248</v>
      </c>
    </row>
    <row r="33" spans="1:11" ht="14.1" customHeight="1" x14ac:dyDescent="0.2">
      <c r="A33" s="306">
        <v>32</v>
      </c>
      <c r="B33" s="307" t="s">
        <v>252</v>
      </c>
      <c r="C33" s="308"/>
      <c r="D33" s="113">
        <v>1.6338318720990201</v>
      </c>
      <c r="E33" s="115">
        <v>2376</v>
      </c>
      <c r="F33" s="114">
        <v>2323</v>
      </c>
      <c r="G33" s="114">
        <v>2366</v>
      </c>
      <c r="H33" s="114">
        <v>2314</v>
      </c>
      <c r="I33" s="140">
        <v>2296</v>
      </c>
      <c r="J33" s="115">
        <v>80</v>
      </c>
      <c r="K33" s="116">
        <v>3.484320557491289</v>
      </c>
    </row>
    <row r="34" spans="1:11" ht="14.1" customHeight="1" x14ac:dyDescent="0.2">
      <c r="A34" s="306">
        <v>33</v>
      </c>
      <c r="B34" s="307" t="s">
        <v>253</v>
      </c>
      <c r="C34" s="308"/>
      <c r="D34" s="113">
        <v>1.3532748839608046</v>
      </c>
      <c r="E34" s="115">
        <v>1968</v>
      </c>
      <c r="F34" s="114">
        <v>1837</v>
      </c>
      <c r="G34" s="114">
        <v>2119</v>
      </c>
      <c r="H34" s="114">
        <v>2043</v>
      </c>
      <c r="I34" s="140">
        <v>2010</v>
      </c>
      <c r="J34" s="115">
        <v>-42</v>
      </c>
      <c r="K34" s="116">
        <v>-2.08955223880597</v>
      </c>
    </row>
    <row r="35" spans="1:11" ht="14.1" customHeight="1" x14ac:dyDescent="0.2">
      <c r="A35" s="306">
        <v>34</v>
      </c>
      <c r="B35" s="307" t="s">
        <v>254</v>
      </c>
      <c r="C35" s="308"/>
      <c r="D35" s="113">
        <v>2.2231390751246347</v>
      </c>
      <c r="E35" s="115">
        <v>3233</v>
      </c>
      <c r="F35" s="114">
        <v>3236</v>
      </c>
      <c r="G35" s="114">
        <v>3274</v>
      </c>
      <c r="H35" s="114">
        <v>3211</v>
      </c>
      <c r="I35" s="140">
        <v>3181</v>
      </c>
      <c r="J35" s="115">
        <v>52</v>
      </c>
      <c r="K35" s="116">
        <v>1.634706067274442</v>
      </c>
    </row>
    <row r="36" spans="1:11" ht="14.1" customHeight="1" x14ac:dyDescent="0.2">
      <c r="A36" s="306">
        <v>41</v>
      </c>
      <c r="B36" s="307" t="s">
        <v>255</v>
      </c>
      <c r="C36" s="308"/>
      <c r="D36" s="113">
        <v>1.6462093862815885</v>
      </c>
      <c r="E36" s="115">
        <v>2394</v>
      </c>
      <c r="F36" s="114">
        <v>2399</v>
      </c>
      <c r="G36" s="114">
        <v>2395</v>
      </c>
      <c r="H36" s="114">
        <v>2404</v>
      </c>
      <c r="I36" s="140">
        <v>2391</v>
      </c>
      <c r="J36" s="115">
        <v>3</v>
      </c>
      <c r="K36" s="116">
        <v>0.12547051442910917</v>
      </c>
    </row>
    <row r="37" spans="1:11" ht="14.1" customHeight="1" x14ac:dyDescent="0.2">
      <c r="A37" s="306">
        <v>42</v>
      </c>
      <c r="B37" s="307" t="s">
        <v>256</v>
      </c>
      <c r="C37" s="308"/>
      <c r="D37" s="113">
        <v>0.1072717895822589</v>
      </c>
      <c r="E37" s="115">
        <v>156</v>
      </c>
      <c r="F37" s="114">
        <v>164</v>
      </c>
      <c r="G37" s="114">
        <v>164</v>
      </c>
      <c r="H37" s="114">
        <v>158</v>
      </c>
      <c r="I37" s="140">
        <v>156</v>
      </c>
      <c r="J37" s="115">
        <v>0</v>
      </c>
      <c r="K37" s="116">
        <v>0</v>
      </c>
    </row>
    <row r="38" spans="1:11" ht="14.1" customHeight="1" x14ac:dyDescent="0.2">
      <c r="A38" s="306">
        <v>43</v>
      </c>
      <c r="B38" s="307" t="s">
        <v>257</v>
      </c>
      <c r="C38" s="308"/>
      <c r="D38" s="113">
        <v>2.1770672167784082</v>
      </c>
      <c r="E38" s="115">
        <v>3166</v>
      </c>
      <c r="F38" s="114">
        <v>3125</v>
      </c>
      <c r="G38" s="114">
        <v>3094</v>
      </c>
      <c r="H38" s="114">
        <v>2880</v>
      </c>
      <c r="I38" s="140">
        <v>2845</v>
      </c>
      <c r="J38" s="115">
        <v>321</v>
      </c>
      <c r="K38" s="116">
        <v>11.282952548330405</v>
      </c>
    </row>
    <row r="39" spans="1:11" ht="14.1" customHeight="1" x14ac:dyDescent="0.2">
      <c r="A39" s="306">
        <v>51</v>
      </c>
      <c r="B39" s="307" t="s">
        <v>258</v>
      </c>
      <c r="C39" s="308"/>
      <c r="D39" s="113">
        <v>8.438714113804366</v>
      </c>
      <c r="E39" s="115">
        <v>12272</v>
      </c>
      <c r="F39" s="114">
        <v>12354</v>
      </c>
      <c r="G39" s="114">
        <v>12251</v>
      </c>
      <c r="H39" s="114">
        <v>12016</v>
      </c>
      <c r="I39" s="140">
        <v>11867</v>
      </c>
      <c r="J39" s="115">
        <v>405</v>
      </c>
      <c r="K39" s="116">
        <v>3.4128254824302688</v>
      </c>
    </row>
    <row r="40" spans="1:11" ht="14.1" customHeight="1" x14ac:dyDescent="0.2">
      <c r="A40" s="306" t="s">
        <v>259</v>
      </c>
      <c r="B40" s="307" t="s">
        <v>260</v>
      </c>
      <c r="C40" s="308"/>
      <c r="D40" s="113">
        <v>7.4189444730960981</v>
      </c>
      <c r="E40" s="115">
        <v>10789</v>
      </c>
      <c r="F40" s="114">
        <v>10852</v>
      </c>
      <c r="G40" s="114">
        <v>10765</v>
      </c>
      <c r="H40" s="114">
        <v>10613</v>
      </c>
      <c r="I40" s="140">
        <v>10494</v>
      </c>
      <c r="J40" s="115">
        <v>295</v>
      </c>
      <c r="K40" s="116">
        <v>2.8111301696207356</v>
      </c>
    </row>
    <row r="41" spans="1:11" ht="14.1" customHeight="1" x14ac:dyDescent="0.2">
      <c r="A41" s="306"/>
      <c r="B41" s="307" t="s">
        <v>261</v>
      </c>
      <c r="C41" s="308"/>
      <c r="D41" s="113">
        <v>6.3503524153343651</v>
      </c>
      <c r="E41" s="115">
        <v>9235</v>
      </c>
      <c r="F41" s="114">
        <v>9370</v>
      </c>
      <c r="G41" s="114">
        <v>9385</v>
      </c>
      <c r="H41" s="114">
        <v>9319</v>
      </c>
      <c r="I41" s="140">
        <v>9257</v>
      </c>
      <c r="J41" s="115">
        <v>-22</v>
      </c>
      <c r="K41" s="116">
        <v>-0.237657988549206</v>
      </c>
    </row>
    <row r="42" spans="1:11" ht="14.1" customHeight="1" x14ac:dyDescent="0.2">
      <c r="A42" s="306">
        <v>52</v>
      </c>
      <c r="B42" s="307" t="s">
        <v>262</v>
      </c>
      <c r="C42" s="308"/>
      <c r="D42" s="113">
        <v>3.400378201822245</v>
      </c>
      <c r="E42" s="115">
        <v>4945</v>
      </c>
      <c r="F42" s="114">
        <v>4977</v>
      </c>
      <c r="G42" s="114">
        <v>5079</v>
      </c>
      <c r="H42" s="114">
        <v>5029</v>
      </c>
      <c r="I42" s="140">
        <v>4969</v>
      </c>
      <c r="J42" s="115">
        <v>-24</v>
      </c>
      <c r="K42" s="116">
        <v>-0.48299456631112903</v>
      </c>
    </row>
    <row r="43" spans="1:11" ht="14.1" customHeight="1" x14ac:dyDescent="0.2">
      <c r="A43" s="306" t="s">
        <v>263</v>
      </c>
      <c r="B43" s="307" t="s">
        <v>264</v>
      </c>
      <c r="C43" s="308"/>
      <c r="D43" s="113">
        <v>2.7368059137012204</v>
      </c>
      <c r="E43" s="115">
        <v>3980</v>
      </c>
      <c r="F43" s="114">
        <v>3989</v>
      </c>
      <c r="G43" s="114">
        <v>3997</v>
      </c>
      <c r="H43" s="114">
        <v>4002</v>
      </c>
      <c r="I43" s="140">
        <v>3960</v>
      </c>
      <c r="J43" s="115">
        <v>20</v>
      </c>
      <c r="K43" s="116">
        <v>0.50505050505050508</v>
      </c>
    </row>
    <row r="44" spans="1:11" ht="14.1" customHeight="1" x14ac:dyDescent="0.2">
      <c r="A44" s="306">
        <v>53</v>
      </c>
      <c r="B44" s="307" t="s">
        <v>265</v>
      </c>
      <c r="C44" s="308"/>
      <c r="D44" s="113">
        <v>1.0720302561457795</v>
      </c>
      <c r="E44" s="115">
        <v>1559</v>
      </c>
      <c r="F44" s="114">
        <v>1562</v>
      </c>
      <c r="G44" s="114">
        <v>1599</v>
      </c>
      <c r="H44" s="114">
        <v>1536</v>
      </c>
      <c r="I44" s="140">
        <v>1517</v>
      </c>
      <c r="J44" s="115">
        <v>42</v>
      </c>
      <c r="K44" s="116">
        <v>2.7686222808174028</v>
      </c>
    </row>
    <row r="45" spans="1:11" ht="14.1" customHeight="1" x14ac:dyDescent="0.2">
      <c r="A45" s="306" t="s">
        <v>266</v>
      </c>
      <c r="B45" s="307" t="s">
        <v>267</v>
      </c>
      <c r="C45" s="308"/>
      <c r="D45" s="113">
        <v>1.0424617500429776</v>
      </c>
      <c r="E45" s="115">
        <v>1516</v>
      </c>
      <c r="F45" s="114">
        <v>1519</v>
      </c>
      <c r="G45" s="114">
        <v>1554</v>
      </c>
      <c r="H45" s="114">
        <v>1499</v>
      </c>
      <c r="I45" s="140">
        <v>1480</v>
      </c>
      <c r="J45" s="115">
        <v>36</v>
      </c>
      <c r="K45" s="116">
        <v>2.4324324324324325</v>
      </c>
    </row>
    <row r="46" spans="1:11" ht="14.1" customHeight="1" x14ac:dyDescent="0.2">
      <c r="A46" s="306">
        <v>54</v>
      </c>
      <c r="B46" s="307" t="s">
        <v>268</v>
      </c>
      <c r="C46" s="308"/>
      <c r="D46" s="113">
        <v>2.4761904761904763</v>
      </c>
      <c r="E46" s="115">
        <v>3601</v>
      </c>
      <c r="F46" s="114">
        <v>3650</v>
      </c>
      <c r="G46" s="114">
        <v>3511</v>
      </c>
      <c r="H46" s="114">
        <v>3469</v>
      </c>
      <c r="I46" s="140">
        <v>3397</v>
      </c>
      <c r="J46" s="115">
        <v>204</v>
      </c>
      <c r="K46" s="116">
        <v>6.0052987930526935</v>
      </c>
    </row>
    <row r="47" spans="1:11" ht="14.1" customHeight="1" x14ac:dyDescent="0.2">
      <c r="A47" s="306">
        <v>61</v>
      </c>
      <c r="B47" s="307" t="s">
        <v>269</v>
      </c>
      <c r="C47" s="308"/>
      <c r="D47" s="113">
        <v>3.8322159188585183</v>
      </c>
      <c r="E47" s="115">
        <v>5573</v>
      </c>
      <c r="F47" s="114">
        <v>5592</v>
      </c>
      <c r="G47" s="114">
        <v>5614</v>
      </c>
      <c r="H47" s="114">
        <v>5460</v>
      </c>
      <c r="I47" s="140">
        <v>5436</v>
      </c>
      <c r="J47" s="115">
        <v>137</v>
      </c>
      <c r="K47" s="116">
        <v>2.5202354672553349</v>
      </c>
    </row>
    <row r="48" spans="1:11" ht="14.1" customHeight="1" x14ac:dyDescent="0.2">
      <c r="A48" s="306">
        <v>62</v>
      </c>
      <c r="B48" s="307" t="s">
        <v>270</v>
      </c>
      <c r="C48" s="308"/>
      <c r="D48" s="113">
        <v>6.8977135980746089</v>
      </c>
      <c r="E48" s="115">
        <v>10031</v>
      </c>
      <c r="F48" s="114">
        <v>10103</v>
      </c>
      <c r="G48" s="114">
        <v>10235</v>
      </c>
      <c r="H48" s="114">
        <v>9949</v>
      </c>
      <c r="I48" s="140">
        <v>9869</v>
      </c>
      <c r="J48" s="115">
        <v>162</v>
      </c>
      <c r="K48" s="116">
        <v>1.6415036984496909</v>
      </c>
    </row>
    <row r="49" spans="1:11" ht="14.1" customHeight="1" x14ac:dyDescent="0.2">
      <c r="A49" s="306">
        <v>63</v>
      </c>
      <c r="B49" s="307" t="s">
        <v>271</v>
      </c>
      <c r="C49" s="308"/>
      <c r="D49" s="113">
        <v>1.7919889977651711</v>
      </c>
      <c r="E49" s="115">
        <v>2606</v>
      </c>
      <c r="F49" s="114">
        <v>2691</v>
      </c>
      <c r="G49" s="114">
        <v>2739</v>
      </c>
      <c r="H49" s="114">
        <v>2690</v>
      </c>
      <c r="I49" s="140">
        <v>2660</v>
      </c>
      <c r="J49" s="115">
        <v>-54</v>
      </c>
      <c r="K49" s="116">
        <v>-2.030075187969925</v>
      </c>
    </row>
    <row r="50" spans="1:11" ht="14.1" customHeight="1" x14ac:dyDescent="0.2">
      <c r="A50" s="306" t="s">
        <v>272</v>
      </c>
      <c r="B50" s="307" t="s">
        <v>273</v>
      </c>
      <c r="C50" s="308"/>
      <c r="D50" s="113">
        <v>0.38714113804366512</v>
      </c>
      <c r="E50" s="115">
        <v>563</v>
      </c>
      <c r="F50" s="114">
        <v>577</v>
      </c>
      <c r="G50" s="114">
        <v>589</v>
      </c>
      <c r="H50" s="114">
        <v>565</v>
      </c>
      <c r="I50" s="140">
        <v>572</v>
      </c>
      <c r="J50" s="115">
        <v>-9</v>
      </c>
      <c r="K50" s="116">
        <v>-1.5734265734265733</v>
      </c>
    </row>
    <row r="51" spans="1:11" ht="14.1" customHeight="1" x14ac:dyDescent="0.2">
      <c r="A51" s="306" t="s">
        <v>274</v>
      </c>
      <c r="B51" s="307" t="s">
        <v>275</v>
      </c>
      <c r="C51" s="308"/>
      <c r="D51" s="113">
        <v>1.0679044180849235</v>
      </c>
      <c r="E51" s="115">
        <v>1553</v>
      </c>
      <c r="F51" s="114">
        <v>1609</v>
      </c>
      <c r="G51" s="114">
        <v>1645</v>
      </c>
      <c r="H51" s="114">
        <v>1631</v>
      </c>
      <c r="I51" s="140">
        <v>1580</v>
      </c>
      <c r="J51" s="115">
        <v>-27</v>
      </c>
      <c r="K51" s="116">
        <v>-1.7088607594936709</v>
      </c>
    </row>
    <row r="52" spans="1:11" ht="14.1" customHeight="1" x14ac:dyDescent="0.2">
      <c r="A52" s="306">
        <v>71</v>
      </c>
      <c r="B52" s="307" t="s">
        <v>276</v>
      </c>
      <c r="C52" s="308"/>
      <c r="D52" s="113">
        <v>12.638129620079079</v>
      </c>
      <c r="E52" s="115">
        <v>18379</v>
      </c>
      <c r="F52" s="114">
        <v>18467</v>
      </c>
      <c r="G52" s="114">
        <v>18486</v>
      </c>
      <c r="H52" s="114">
        <v>18203</v>
      </c>
      <c r="I52" s="140">
        <v>18199</v>
      </c>
      <c r="J52" s="115">
        <v>180</v>
      </c>
      <c r="K52" s="116">
        <v>0.98906533326006918</v>
      </c>
    </row>
    <row r="53" spans="1:11" ht="14.1" customHeight="1" x14ac:dyDescent="0.2">
      <c r="A53" s="306" t="s">
        <v>277</v>
      </c>
      <c r="B53" s="307" t="s">
        <v>278</v>
      </c>
      <c r="C53" s="308"/>
      <c r="D53" s="113">
        <v>5.3965961835997938</v>
      </c>
      <c r="E53" s="115">
        <v>7848</v>
      </c>
      <c r="F53" s="114">
        <v>7912</v>
      </c>
      <c r="G53" s="114">
        <v>7901</v>
      </c>
      <c r="H53" s="114">
        <v>7703</v>
      </c>
      <c r="I53" s="140">
        <v>7752</v>
      </c>
      <c r="J53" s="115">
        <v>96</v>
      </c>
      <c r="K53" s="116">
        <v>1.2383900928792571</v>
      </c>
    </row>
    <row r="54" spans="1:11" ht="14.1" customHeight="1" x14ac:dyDescent="0.2">
      <c r="A54" s="306" t="s">
        <v>279</v>
      </c>
      <c r="B54" s="307" t="s">
        <v>280</v>
      </c>
      <c r="C54" s="308"/>
      <c r="D54" s="113">
        <v>5.9900292246862641</v>
      </c>
      <c r="E54" s="115">
        <v>8711</v>
      </c>
      <c r="F54" s="114">
        <v>8755</v>
      </c>
      <c r="G54" s="114">
        <v>8775</v>
      </c>
      <c r="H54" s="114">
        <v>8721</v>
      </c>
      <c r="I54" s="140">
        <v>8698</v>
      </c>
      <c r="J54" s="115">
        <v>13</v>
      </c>
      <c r="K54" s="116">
        <v>0.14945964589560817</v>
      </c>
    </row>
    <row r="55" spans="1:11" ht="14.1" customHeight="1" x14ac:dyDescent="0.2">
      <c r="A55" s="306">
        <v>72</v>
      </c>
      <c r="B55" s="307" t="s">
        <v>281</v>
      </c>
      <c r="C55" s="308"/>
      <c r="D55" s="113">
        <v>3.638301529998281</v>
      </c>
      <c r="E55" s="115">
        <v>5291</v>
      </c>
      <c r="F55" s="114">
        <v>5338</v>
      </c>
      <c r="G55" s="114">
        <v>5357</v>
      </c>
      <c r="H55" s="114">
        <v>5226</v>
      </c>
      <c r="I55" s="140">
        <v>5258</v>
      </c>
      <c r="J55" s="115">
        <v>33</v>
      </c>
      <c r="K55" s="116">
        <v>0.62761506276150625</v>
      </c>
    </row>
    <row r="56" spans="1:11" ht="14.1" customHeight="1" x14ac:dyDescent="0.2">
      <c r="A56" s="306" t="s">
        <v>282</v>
      </c>
      <c r="B56" s="307" t="s">
        <v>283</v>
      </c>
      <c r="C56" s="308"/>
      <c r="D56" s="113">
        <v>1.5368746776689015</v>
      </c>
      <c r="E56" s="115">
        <v>2235</v>
      </c>
      <c r="F56" s="114">
        <v>2269</v>
      </c>
      <c r="G56" s="114">
        <v>2283</v>
      </c>
      <c r="H56" s="114">
        <v>2238</v>
      </c>
      <c r="I56" s="140">
        <v>2258</v>
      </c>
      <c r="J56" s="115">
        <v>-23</v>
      </c>
      <c r="K56" s="116">
        <v>-1.0186005314437556</v>
      </c>
    </row>
    <row r="57" spans="1:11" ht="14.1" customHeight="1" x14ac:dyDescent="0.2">
      <c r="A57" s="306" t="s">
        <v>284</v>
      </c>
      <c r="B57" s="307" t="s">
        <v>285</v>
      </c>
      <c r="C57" s="308"/>
      <c r="D57" s="113">
        <v>1.4516073577445419</v>
      </c>
      <c r="E57" s="115">
        <v>2111</v>
      </c>
      <c r="F57" s="114">
        <v>2131</v>
      </c>
      <c r="G57" s="114">
        <v>2127</v>
      </c>
      <c r="H57" s="114">
        <v>2080</v>
      </c>
      <c r="I57" s="140">
        <v>2081</v>
      </c>
      <c r="J57" s="115">
        <v>30</v>
      </c>
      <c r="K57" s="116">
        <v>1.4416146083613648</v>
      </c>
    </row>
    <row r="58" spans="1:11" ht="14.1" customHeight="1" x14ac:dyDescent="0.2">
      <c r="A58" s="306">
        <v>73</v>
      </c>
      <c r="B58" s="307" t="s">
        <v>286</v>
      </c>
      <c r="C58" s="308"/>
      <c r="D58" s="113">
        <v>2.2870895650679044</v>
      </c>
      <c r="E58" s="115">
        <v>3326</v>
      </c>
      <c r="F58" s="114">
        <v>3336</v>
      </c>
      <c r="G58" s="114">
        <v>3340</v>
      </c>
      <c r="H58" s="114">
        <v>3263</v>
      </c>
      <c r="I58" s="140">
        <v>3240</v>
      </c>
      <c r="J58" s="115">
        <v>86</v>
      </c>
      <c r="K58" s="116">
        <v>2.6543209876543208</v>
      </c>
    </row>
    <row r="59" spans="1:11" ht="14.1" customHeight="1" x14ac:dyDescent="0.2">
      <c r="A59" s="306" t="s">
        <v>287</v>
      </c>
      <c r="B59" s="307" t="s">
        <v>288</v>
      </c>
      <c r="C59" s="308"/>
      <c r="D59" s="113">
        <v>1.8470001719099192</v>
      </c>
      <c r="E59" s="115">
        <v>2686</v>
      </c>
      <c r="F59" s="114">
        <v>2687</v>
      </c>
      <c r="G59" s="114">
        <v>2685</v>
      </c>
      <c r="H59" s="114">
        <v>2624</v>
      </c>
      <c r="I59" s="140">
        <v>2589</v>
      </c>
      <c r="J59" s="115">
        <v>97</v>
      </c>
      <c r="K59" s="116">
        <v>3.7466203167246039</v>
      </c>
    </row>
    <row r="60" spans="1:11" ht="14.1" customHeight="1" x14ac:dyDescent="0.2">
      <c r="A60" s="306">
        <v>81</v>
      </c>
      <c r="B60" s="307" t="s">
        <v>289</v>
      </c>
      <c r="C60" s="308"/>
      <c r="D60" s="113">
        <v>6.1241189616640881</v>
      </c>
      <c r="E60" s="115">
        <v>8906</v>
      </c>
      <c r="F60" s="114">
        <v>8943</v>
      </c>
      <c r="G60" s="114">
        <v>8875</v>
      </c>
      <c r="H60" s="114">
        <v>8677</v>
      </c>
      <c r="I60" s="140">
        <v>8728</v>
      </c>
      <c r="J60" s="115">
        <v>178</v>
      </c>
      <c r="K60" s="116">
        <v>2.0394133822181484</v>
      </c>
    </row>
    <row r="61" spans="1:11" ht="14.1" customHeight="1" x14ac:dyDescent="0.2">
      <c r="A61" s="306" t="s">
        <v>290</v>
      </c>
      <c r="B61" s="307" t="s">
        <v>291</v>
      </c>
      <c r="C61" s="308"/>
      <c r="D61" s="113">
        <v>2.2389547876912497</v>
      </c>
      <c r="E61" s="115">
        <v>3256</v>
      </c>
      <c r="F61" s="114">
        <v>3259</v>
      </c>
      <c r="G61" s="114">
        <v>3290</v>
      </c>
      <c r="H61" s="114">
        <v>3161</v>
      </c>
      <c r="I61" s="140">
        <v>3172</v>
      </c>
      <c r="J61" s="115">
        <v>84</v>
      </c>
      <c r="K61" s="116">
        <v>2.6481715006305171</v>
      </c>
    </row>
    <row r="62" spans="1:11" ht="14.1" customHeight="1" x14ac:dyDescent="0.2">
      <c r="A62" s="306" t="s">
        <v>292</v>
      </c>
      <c r="B62" s="307" t="s">
        <v>293</v>
      </c>
      <c r="C62" s="308"/>
      <c r="D62" s="113">
        <v>2.1743166580711706</v>
      </c>
      <c r="E62" s="115">
        <v>3162</v>
      </c>
      <c r="F62" s="114">
        <v>3222</v>
      </c>
      <c r="G62" s="114">
        <v>3133</v>
      </c>
      <c r="H62" s="114">
        <v>3117</v>
      </c>
      <c r="I62" s="140">
        <v>3163</v>
      </c>
      <c r="J62" s="115">
        <v>-1</v>
      </c>
      <c r="K62" s="116">
        <v>-3.1615554852987671E-2</v>
      </c>
    </row>
    <row r="63" spans="1:11" ht="14.1" customHeight="1" x14ac:dyDescent="0.2">
      <c r="A63" s="306"/>
      <c r="B63" s="307" t="s">
        <v>294</v>
      </c>
      <c r="C63" s="308"/>
      <c r="D63" s="113">
        <v>1.8421866941722538</v>
      </c>
      <c r="E63" s="115">
        <v>2679</v>
      </c>
      <c r="F63" s="114">
        <v>2724</v>
      </c>
      <c r="G63" s="114">
        <v>2658</v>
      </c>
      <c r="H63" s="114">
        <v>2643</v>
      </c>
      <c r="I63" s="140">
        <v>2675</v>
      </c>
      <c r="J63" s="115">
        <v>4</v>
      </c>
      <c r="K63" s="116">
        <v>0.14953271028037382</v>
      </c>
    </row>
    <row r="64" spans="1:11" ht="14.1" customHeight="1" x14ac:dyDescent="0.2">
      <c r="A64" s="306" t="s">
        <v>295</v>
      </c>
      <c r="B64" s="307" t="s">
        <v>296</v>
      </c>
      <c r="C64" s="308"/>
      <c r="D64" s="113">
        <v>0.54117242564895995</v>
      </c>
      <c r="E64" s="115">
        <v>787</v>
      </c>
      <c r="F64" s="114">
        <v>758</v>
      </c>
      <c r="G64" s="114">
        <v>758</v>
      </c>
      <c r="H64" s="114">
        <v>750</v>
      </c>
      <c r="I64" s="140">
        <v>753</v>
      </c>
      <c r="J64" s="115">
        <v>34</v>
      </c>
      <c r="K64" s="116">
        <v>4.5152722443559101</v>
      </c>
    </row>
    <row r="65" spans="1:11" ht="14.1" customHeight="1" x14ac:dyDescent="0.2">
      <c r="A65" s="306" t="s">
        <v>297</v>
      </c>
      <c r="B65" s="307" t="s">
        <v>298</v>
      </c>
      <c r="C65" s="308"/>
      <c r="D65" s="113">
        <v>0.53773422726491316</v>
      </c>
      <c r="E65" s="115">
        <v>782</v>
      </c>
      <c r="F65" s="114">
        <v>779</v>
      </c>
      <c r="G65" s="114">
        <v>777</v>
      </c>
      <c r="H65" s="114">
        <v>756</v>
      </c>
      <c r="I65" s="140">
        <v>752</v>
      </c>
      <c r="J65" s="115">
        <v>30</v>
      </c>
      <c r="K65" s="116">
        <v>3.9893617021276597</v>
      </c>
    </row>
    <row r="66" spans="1:11" ht="14.1" customHeight="1" x14ac:dyDescent="0.2">
      <c r="A66" s="306">
        <v>82</v>
      </c>
      <c r="B66" s="307" t="s">
        <v>299</v>
      </c>
      <c r="C66" s="308"/>
      <c r="D66" s="113">
        <v>2.5318892900120336</v>
      </c>
      <c r="E66" s="115">
        <v>3682</v>
      </c>
      <c r="F66" s="114">
        <v>3695</v>
      </c>
      <c r="G66" s="114">
        <v>3669</v>
      </c>
      <c r="H66" s="114">
        <v>3569</v>
      </c>
      <c r="I66" s="140">
        <v>3591</v>
      </c>
      <c r="J66" s="115">
        <v>91</v>
      </c>
      <c r="K66" s="116">
        <v>2.53411306042885</v>
      </c>
    </row>
    <row r="67" spans="1:11" ht="14.1" customHeight="1" x14ac:dyDescent="0.2">
      <c r="A67" s="306" t="s">
        <v>300</v>
      </c>
      <c r="B67" s="307" t="s">
        <v>301</v>
      </c>
      <c r="C67" s="308"/>
      <c r="D67" s="113">
        <v>1.5416881554065669</v>
      </c>
      <c r="E67" s="115">
        <v>2242</v>
      </c>
      <c r="F67" s="114">
        <v>2248</v>
      </c>
      <c r="G67" s="114">
        <v>2219</v>
      </c>
      <c r="H67" s="114">
        <v>2165</v>
      </c>
      <c r="I67" s="140">
        <v>2176</v>
      </c>
      <c r="J67" s="115">
        <v>66</v>
      </c>
      <c r="K67" s="116">
        <v>3.0330882352941178</v>
      </c>
    </row>
    <row r="68" spans="1:11" ht="14.1" customHeight="1" x14ac:dyDescent="0.2">
      <c r="A68" s="306" t="s">
        <v>302</v>
      </c>
      <c r="B68" s="307" t="s">
        <v>303</v>
      </c>
      <c r="C68" s="308"/>
      <c r="D68" s="113">
        <v>0.54117242564895995</v>
      </c>
      <c r="E68" s="115">
        <v>787</v>
      </c>
      <c r="F68" s="114">
        <v>786</v>
      </c>
      <c r="G68" s="114">
        <v>791</v>
      </c>
      <c r="H68" s="114">
        <v>767</v>
      </c>
      <c r="I68" s="140">
        <v>777</v>
      </c>
      <c r="J68" s="115">
        <v>10</v>
      </c>
      <c r="K68" s="116">
        <v>1.287001287001287</v>
      </c>
    </row>
    <row r="69" spans="1:11" ht="14.1" customHeight="1" x14ac:dyDescent="0.2">
      <c r="A69" s="306">
        <v>83</v>
      </c>
      <c r="B69" s="307" t="s">
        <v>304</v>
      </c>
      <c r="C69" s="308"/>
      <c r="D69" s="113">
        <v>4.1389032147154889</v>
      </c>
      <c r="E69" s="115">
        <v>6019</v>
      </c>
      <c r="F69" s="114">
        <v>5981</v>
      </c>
      <c r="G69" s="114">
        <v>5962</v>
      </c>
      <c r="H69" s="114">
        <v>5815</v>
      </c>
      <c r="I69" s="140">
        <v>5752</v>
      </c>
      <c r="J69" s="115">
        <v>267</v>
      </c>
      <c r="K69" s="116">
        <v>4.6418636995827542</v>
      </c>
    </row>
    <row r="70" spans="1:11" ht="14.1" customHeight="1" x14ac:dyDescent="0.2">
      <c r="A70" s="306" t="s">
        <v>305</v>
      </c>
      <c r="B70" s="307" t="s">
        <v>306</v>
      </c>
      <c r="C70" s="308"/>
      <c r="D70" s="113">
        <v>3.6389891696750905</v>
      </c>
      <c r="E70" s="115">
        <v>5292</v>
      </c>
      <c r="F70" s="114">
        <v>5259</v>
      </c>
      <c r="G70" s="114">
        <v>5237</v>
      </c>
      <c r="H70" s="114">
        <v>5096</v>
      </c>
      <c r="I70" s="140">
        <v>5045</v>
      </c>
      <c r="J70" s="115">
        <v>247</v>
      </c>
      <c r="K70" s="116">
        <v>4.89593657086224</v>
      </c>
    </row>
    <row r="71" spans="1:11" ht="14.1" customHeight="1" x14ac:dyDescent="0.2">
      <c r="A71" s="306"/>
      <c r="B71" s="307" t="s">
        <v>307</v>
      </c>
      <c r="C71" s="308"/>
      <c r="D71" s="113">
        <v>2.4541860065325771</v>
      </c>
      <c r="E71" s="115">
        <v>3569</v>
      </c>
      <c r="F71" s="114">
        <v>3523</v>
      </c>
      <c r="G71" s="114">
        <v>3498</v>
      </c>
      <c r="H71" s="114">
        <v>3399</v>
      </c>
      <c r="I71" s="140">
        <v>3373</v>
      </c>
      <c r="J71" s="115">
        <v>196</v>
      </c>
      <c r="K71" s="116">
        <v>5.8108508745923508</v>
      </c>
    </row>
    <row r="72" spans="1:11" ht="14.1" customHeight="1" x14ac:dyDescent="0.2">
      <c r="A72" s="306">
        <v>84</v>
      </c>
      <c r="B72" s="307" t="s">
        <v>308</v>
      </c>
      <c r="C72" s="308"/>
      <c r="D72" s="113">
        <v>1.021832559738697</v>
      </c>
      <c r="E72" s="115">
        <v>1486</v>
      </c>
      <c r="F72" s="114">
        <v>1466</v>
      </c>
      <c r="G72" s="114">
        <v>1457</v>
      </c>
      <c r="H72" s="114">
        <v>1509</v>
      </c>
      <c r="I72" s="140">
        <v>1505</v>
      </c>
      <c r="J72" s="115">
        <v>-19</v>
      </c>
      <c r="K72" s="116">
        <v>-1.2624584717607974</v>
      </c>
    </row>
    <row r="73" spans="1:11" ht="14.1" customHeight="1" x14ac:dyDescent="0.2">
      <c r="A73" s="306" t="s">
        <v>309</v>
      </c>
      <c r="B73" s="307" t="s">
        <v>310</v>
      </c>
      <c r="C73" s="308"/>
      <c r="D73" s="113">
        <v>0.32731648616125153</v>
      </c>
      <c r="E73" s="115">
        <v>476</v>
      </c>
      <c r="F73" s="114">
        <v>465</v>
      </c>
      <c r="G73" s="114">
        <v>453</v>
      </c>
      <c r="H73" s="114">
        <v>516</v>
      </c>
      <c r="I73" s="140">
        <v>513</v>
      </c>
      <c r="J73" s="115">
        <v>-37</v>
      </c>
      <c r="K73" s="116">
        <v>-7.2124756335282649</v>
      </c>
    </row>
    <row r="74" spans="1:11" ht="14.1" customHeight="1" x14ac:dyDescent="0.2">
      <c r="A74" s="306" t="s">
        <v>311</v>
      </c>
      <c r="B74" s="307" t="s">
        <v>312</v>
      </c>
      <c r="C74" s="308"/>
      <c r="D74" s="113">
        <v>0.23173457108475159</v>
      </c>
      <c r="E74" s="115">
        <v>337</v>
      </c>
      <c r="F74" s="114">
        <v>344</v>
      </c>
      <c r="G74" s="114">
        <v>349</v>
      </c>
      <c r="H74" s="114">
        <v>351</v>
      </c>
      <c r="I74" s="140">
        <v>351</v>
      </c>
      <c r="J74" s="115">
        <v>-14</v>
      </c>
      <c r="K74" s="116">
        <v>-3.9886039886039888</v>
      </c>
    </row>
    <row r="75" spans="1:11" ht="14.1" customHeight="1" x14ac:dyDescent="0.2">
      <c r="A75" s="306" t="s">
        <v>313</v>
      </c>
      <c r="B75" s="307" t="s">
        <v>314</v>
      </c>
      <c r="C75" s="308"/>
      <c r="D75" s="113">
        <v>7.4952724772219356E-2</v>
      </c>
      <c r="E75" s="115">
        <v>109</v>
      </c>
      <c r="F75" s="114">
        <v>102</v>
      </c>
      <c r="G75" s="114">
        <v>99</v>
      </c>
      <c r="H75" s="114">
        <v>103</v>
      </c>
      <c r="I75" s="140">
        <v>105</v>
      </c>
      <c r="J75" s="115">
        <v>4</v>
      </c>
      <c r="K75" s="116">
        <v>3.8095238095238093</v>
      </c>
    </row>
    <row r="76" spans="1:11" ht="14.1" customHeight="1" x14ac:dyDescent="0.2">
      <c r="A76" s="306">
        <v>91</v>
      </c>
      <c r="B76" s="307" t="s">
        <v>315</v>
      </c>
      <c r="C76" s="308"/>
      <c r="D76" s="113">
        <v>2.6817947395564725E-2</v>
      </c>
      <c r="E76" s="115">
        <v>39</v>
      </c>
      <c r="F76" s="114">
        <v>35</v>
      </c>
      <c r="G76" s="114">
        <v>36</v>
      </c>
      <c r="H76" s="114">
        <v>37</v>
      </c>
      <c r="I76" s="140">
        <v>38</v>
      </c>
      <c r="J76" s="115">
        <v>1</v>
      </c>
      <c r="K76" s="116">
        <v>2.6315789473684212</v>
      </c>
    </row>
    <row r="77" spans="1:11" ht="14.1" customHeight="1" x14ac:dyDescent="0.2">
      <c r="A77" s="306">
        <v>92</v>
      </c>
      <c r="B77" s="307" t="s">
        <v>316</v>
      </c>
      <c r="C77" s="308"/>
      <c r="D77" s="113">
        <v>1.144920061887571</v>
      </c>
      <c r="E77" s="115">
        <v>1665</v>
      </c>
      <c r="F77" s="114">
        <v>1643</v>
      </c>
      <c r="G77" s="114">
        <v>1656</v>
      </c>
      <c r="H77" s="114">
        <v>1639</v>
      </c>
      <c r="I77" s="140">
        <v>1615</v>
      </c>
      <c r="J77" s="115">
        <v>50</v>
      </c>
      <c r="K77" s="116">
        <v>3.0959752321981426</v>
      </c>
    </row>
    <row r="78" spans="1:11" ht="14.1" customHeight="1" x14ac:dyDescent="0.2">
      <c r="A78" s="306">
        <v>93</v>
      </c>
      <c r="B78" s="307" t="s">
        <v>317</v>
      </c>
      <c r="C78" s="308"/>
      <c r="D78" s="113">
        <v>0.23104693140794225</v>
      </c>
      <c r="E78" s="115">
        <v>336</v>
      </c>
      <c r="F78" s="114">
        <v>333</v>
      </c>
      <c r="G78" s="114">
        <v>346</v>
      </c>
      <c r="H78" s="114">
        <v>352</v>
      </c>
      <c r="I78" s="140">
        <v>359</v>
      </c>
      <c r="J78" s="115">
        <v>-23</v>
      </c>
      <c r="K78" s="116">
        <v>-6.4066852367688023</v>
      </c>
    </row>
    <row r="79" spans="1:11" ht="14.1" customHeight="1" x14ac:dyDescent="0.2">
      <c r="A79" s="306">
        <v>94</v>
      </c>
      <c r="B79" s="307" t="s">
        <v>318</v>
      </c>
      <c r="C79" s="308"/>
      <c r="D79" s="113">
        <v>6.9451607357744541E-2</v>
      </c>
      <c r="E79" s="115">
        <v>101</v>
      </c>
      <c r="F79" s="114">
        <v>102</v>
      </c>
      <c r="G79" s="114">
        <v>111</v>
      </c>
      <c r="H79" s="114">
        <v>141</v>
      </c>
      <c r="I79" s="140">
        <v>101</v>
      </c>
      <c r="J79" s="115">
        <v>0</v>
      </c>
      <c r="K79" s="116">
        <v>0</v>
      </c>
    </row>
    <row r="80" spans="1:11" ht="14.1" customHeight="1" x14ac:dyDescent="0.2">
      <c r="A80" s="306" t="s">
        <v>319</v>
      </c>
      <c r="B80" s="307" t="s">
        <v>320</v>
      </c>
      <c r="C80" s="308"/>
      <c r="D80" s="113">
        <v>5.5011174144748154E-3</v>
      </c>
      <c r="E80" s="115">
        <v>8</v>
      </c>
      <c r="F80" s="114">
        <v>7</v>
      </c>
      <c r="G80" s="114">
        <v>8</v>
      </c>
      <c r="H80" s="114">
        <v>7</v>
      </c>
      <c r="I80" s="140">
        <v>7</v>
      </c>
      <c r="J80" s="115">
        <v>1</v>
      </c>
      <c r="K80" s="116">
        <v>14.285714285714286</v>
      </c>
    </row>
    <row r="81" spans="1:11" ht="14.1" customHeight="1" x14ac:dyDescent="0.2">
      <c r="A81" s="310" t="s">
        <v>321</v>
      </c>
      <c r="B81" s="311" t="s">
        <v>224</v>
      </c>
      <c r="C81" s="312"/>
      <c r="D81" s="125">
        <v>0.47447137699845282</v>
      </c>
      <c r="E81" s="143">
        <v>690</v>
      </c>
      <c r="F81" s="144">
        <v>703</v>
      </c>
      <c r="G81" s="144">
        <v>712</v>
      </c>
      <c r="H81" s="144">
        <v>702</v>
      </c>
      <c r="I81" s="145">
        <v>701</v>
      </c>
      <c r="J81" s="143">
        <v>-11</v>
      </c>
      <c r="K81" s="146">
        <v>-1.5691868758915835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40235</v>
      </c>
      <c r="E12" s="114">
        <v>41381</v>
      </c>
      <c r="F12" s="114">
        <v>41395</v>
      </c>
      <c r="G12" s="114">
        <v>41557</v>
      </c>
      <c r="H12" s="140">
        <v>41083</v>
      </c>
      <c r="I12" s="115">
        <v>-848</v>
      </c>
      <c r="J12" s="116">
        <v>-2.0641141104593141</v>
      </c>
      <c r="K12"/>
      <c r="L12"/>
      <c r="M12"/>
      <c r="N12"/>
      <c r="O12"/>
      <c r="P12"/>
    </row>
    <row r="13" spans="1:16" s="110" customFormat="1" ht="14.45" customHeight="1" x14ac:dyDescent="0.2">
      <c r="A13" s="120" t="s">
        <v>105</v>
      </c>
      <c r="B13" s="119" t="s">
        <v>106</v>
      </c>
      <c r="C13" s="113">
        <v>40.275879209643342</v>
      </c>
      <c r="D13" s="115">
        <v>16205</v>
      </c>
      <c r="E13" s="114">
        <v>16531</v>
      </c>
      <c r="F13" s="114">
        <v>16592</v>
      </c>
      <c r="G13" s="114">
        <v>16646</v>
      </c>
      <c r="H13" s="140">
        <v>16403</v>
      </c>
      <c r="I13" s="115">
        <v>-198</v>
      </c>
      <c r="J13" s="116">
        <v>-1.2070962628787416</v>
      </c>
      <c r="K13"/>
      <c r="L13"/>
      <c r="M13"/>
      <c r="N13"/>
      <c r="O13"/>
      <c r="P13"/>
    </row>
    <row r="14" spans="1:16" s="110" customFormat="1" ht="14.45" customHeight="1" x14ac:dyDescent="0.2">
      <c r="A14" s="120"/>
      <c r="B14" s="119" t="s">
        <v>107</v>
      </c>
      <c r="C14" s="113">
        <v>59.724120790356658</v>
      </c>
      <c r="D14" s="115">
        <v>24030</v>
      </c>
      <c r="E14" s="114">
        <v>24850</v>
      </c>
      <c r="F14" s="114">
        <v>24803</v>
      </c>
      <c r="G14" s="114">
        <v>24911</v>
      </c>
      <c r="H14" s="140">
        <v>24680</v>
      </c>
      <c r="I14" s="115">
        <v>-650</v>
      </c>
      <c r="J14" s="116">
        <v>-2.6337115072933548</v>
      </c>
      <c r="K14"/>
      <c r="L14"/>
      <c r="M14"/>
      <c r="N14"/>
      <c r="O14"/>
      <c r="P14"/>
    </row>
    <row r="15" spans="1:16" s="110" customFormat="1" ht="14.45" customHeight="1" x14ac:dyDescent="0.2">
      <c r="A15" s="118" t="s">
        <v>105</v>
      </c>
      <c r="B15" s="121" t="s">
        <v>108</v>
      </c>
      <c r="C15" s="113">
        <v>13.980365353547906</v>
      </c>
      <c r="D15" s="115">
        <v>5625</v>
      </c>
      <c r="E15" s="114">
        <v>5801</v>
      </c>
      <c r="F15" s="114">
        <v>5871</v>
      </c>
      <c r="G15" s="114">
        <v>5986</v>
      </c>
      <c r="H15" s="140">
        <v>5872</v>
      </c>
      <c r="I15" s="115">
        <v>-247</v>
      </c>
      <c r="J15" s="116">
        <v>-4.2064032697547686</v>
      </c>
      <c r="K15"/>
      <c r="L15"/>
      <c r="M15"/>
      <c r="N15"/>
      <c r="O15"/>
      <c r="P15"/>
    </row>
    <row r="16" spans="1:16" s="110" customFormat="1" ht="14.45" customHeight="1" x14ac:dyDescent="0.2">
      <c r="A16" s="118"/>
      <c r="B16" s="121" t="s">
        <v>109</v>
      </c>
      <c r="C16" s="113">
        <v>50.376537840188888</v>
      </c>
      <c r="D16" s="115">
        <v>20269</v>
      </c>
      <c r="E16" s="114">
        <v>20986</v>
      </c>
      <c r="F16" s="114">
        <v>20960</v>
      </c>
      <c r="G16" s="114">
        <v>21106</v>
      </c>
      <c r="H16" s="140">
        <v>20967</v>
      </c>
      <c r="I16" s="115">
        <v>-698</v>
      </c>
      <c r="J16" s="116">
        <v>-3.3290408737539945</v>
      </c>
      <c r="K16"/>
      <c r="L16"/>
      <c r="M16"/>
      <c r="N16"/>
      <c r="O16"/>
      <c r="P16"/>
    </row>
    <row r="17" spans="1:16" s="110" customFormat="1" ht="14.45" customHeight="1" x14ac:dyDescent="0.2">
      <c r="A17" s="118"/>
      <c r="B17" s="121" t="s">
        <v>110</v>
      </c>
      <c r="C17" s="113">
        <v>20.08698893997763</v>
      </c>
      <c r="D17" s="115">
        <v>8082</v>
      </c>
      <c r="E17" s="114">
        <v>8210</v>
      </c>
      <c r="F17" s="114">
        <v>8245</v>
      </c>
      <c r="G17" s="114">
        <v>8219</v>
      </c>
      <c r="H17" s="140">
        <v>8174</v>
      </c>
      <c r="I17" s="115">
        <v>-92</v>
      </c>
      <c r="J17" s="116">
        <v>-1.1255199412772205</v>
      </c>
      <c r="K17"/>
      <c r="L17"/>
      <c r="M17"/>
      <c r="N17"/>
      <c r="O17"/>
      <c r="P17"/>
    </row>
    <row r="18" spans="1:16" s="110" customFormat="1" ht="14.45" customHeight="1" x14ac:dyDescent="0.2">
      <c r="A18" s="120"/>
      <c r="B18" s="121" t="s">
        <v>111</v>
      </c>
      <c r="C18" s="113">
        <v>15.556107866285572</v>
      </c>
      <c r="D18" s="115">
        <v>6259</v>
      </c>
      <c r="E18" s="114">
        <v>6384</v>
      </c>
      <c r="F18" s="114">
        <v>6319</v>
      </c>
      <c r="G18" s="114">
        <v>6246</v>
      </c>
      <c r="H18" s="140">
        <v>6070</v>
      </c>
      <c r="I18" s="115">
        <v>189</v>
      </c>
      <c r="J18" s="116">
        <v>3.113673805601318</v>
      </c>
      <c r="K18"/>
      <c r="L18"/>
      <c r="M18"/>
      <c r="N18"/>
      <c r="O18"/>
      <c r="P18"/>
    </row>
    <row r="19" spans="1:16" s="110" customFormat="1" ht="14.45" customHeight="1" x14ac:dyDescent="0.2">
      <c r="A19" s="120"/>
      <c r="B19" s="121" t="s">
        <v>112</v>
      </c>
      <c r="C19" s="113">
        <v>1.6279358767242451</v>
      </c>
      <c r="D19" s="115">
        <v>655</v>
      </c>
      <c r="E19" s="114">
        <v>670</v>
      </c>
      <c r="F19" s="114">
        <v>674</v>
      </c>
      <c r="G19" s="114">
        <v>581</v>
      </c>
      <c r="H19" s="140">
        <v>545</v>
      </c>
      <c r="I19" s="115">
        <v>110</v>
      </c>
      <c r="J19" s="116">
        <v>20.183486238532112</v>
      </c>
      <c r="K19"/>
      <c r="L19"/>
      <c r="M19"/>
      <c r="N19"/>
      <c r="O19"/>
      <c r="P19"/>
    </row>
    <row r="20" spans="1:16" s="110" customFormat="1" ht="14.45" customHeight="1" x14ac:dyDescent="0.2">
      <c r="A20" s="120" t="s">
        <v>113</v>
      </c>
      <c r="B20" s="119" t="s">
        <v>116</v>
      </c>
      <c r="C20" s="113">
        <v>85.778551012799795</v>
      </c>
      <c r="D20" s="115">
        <v>34513</v>
      </c>
      <c r="E20" s="114">
        <v>35619</v>
      </c>
      <c r="F20" s="114">
        <v>35855</v>
      </c>
      <c r="G20" s="114">
        <v>36002</v>
      </c>
      <c r="H20" s="140">
        <v>35561</v>
      </c>
      <c r="I20" s="115">
        <v>-1048</v>
      </c>
      <c r="J20" s="116">
        <v>-2.9470487331627346</v>
      </c>
      <c r="K20"/>
      <c r="L20"/>
      <c r="M20"/>
      <c r="N20"/>
      <c r="O20"/>
      <c r="P20"/>
    </row>
    <row r="21" spans="1:16" s="110" customFormat="1" ht="14.45" customHeight="1" x14ac:dyDescent="0.2">
      <c r="A21" s="123"/>
      <c r="B21" s="124" t="s">
        <v>117</v>
      </c>
      <c r="C21" s="125">
        <v>14.017646327824034</v>
      </c>
      <c r="D21" s="143">
        <v>5640</v>
      </c>
      <c r="E21" s="144">
        <v>5678</v>
      </c>
      <c r="F21" s="144">
        <v>5466</v>
      </c>
      <c r="G21" s="144">
        <v>5473</v>
      </c>
      <c r="H21" s="145">
        <v>5459</v>
      </c>
      <c r="I21" s="143">
        <v>181</v>
      </c>
      <c r="J21" s="146">
        <v>3.3156255724491666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39157</v>
      </c>
      <c r="E56" s="114">
        <v>40320</v>
      </c>
      <c r="F56" s="114">
        <v>40439</v>
      </c>
      <c r="G56" s="114">
        <v>40505</v>
      </c>
      <c r="H56" s="140">
        <v>39924</v>
      </c>
      <c r="I56" s="115">
        <v>-767</v>
      </c>
      <c r="J56" s="116">
        <v>-1.9211501853521691</v>
      </c>
      <c r="K56"/>
      <c r="L56"/>
      <c r="M56"/>
      <c r="N56"/>
      <c r="O56"/>
      <c r="P56"/>
    </row>
    <row r="57" spans="1:16" s="110" customFormat="1" ht="14.45" customHeight="1" x14ac:dyDescent="0.2">
      <c r="A57" s="120" t="s">
        <v>105</v>
      </c>
      <c r="B57" s="119" t="s">
        <v>106</v>
      </c>
      <c r="C57" s="113">
        <v>38.687846362080855</v>
      </c>
      <c r="D57" s="115">
        <v>15149</v>
      </c>
      <c r="E57" s="114">
        <v>15507</v>
      </c>
      <c r="F57" s="114">
        <v>15630</v>
      </c>
      <c r="G57" s="114">
        <v>15598</v>
      </c>
      <c r="H57" s="140">
        <v>15259</v>
      </c>
      <c r="I57" s="115">
        <v>-110</v>
      </c>
      <c r="J57" s="116">
        <v>-0.72088603447145949</v>
      </c>
    </row>
    <row r="58" spans="1:16" s="110" customFormat="1" ht="14.45" customHeight="1" x14ac:dyDescent="0.2">
      <c r="A58" s="120"/>
      <c r="B58" s="119" t="s">
        <v>107</v>
      </c>
      <c r="C58" s="113">
        <v>61.312153637919145</v>
      </c>
      <c r="D58" s="115">
        <v>24008</v>
      </c>
      <c r="E58" s="114">
        <v>24813</v>
      </c>
      <c r="F58" s="114">
        <v>24809</v>
      </c>
      <c r="G58" s="114">
        <v>24907</v>
      </c>
      <c r="H58" s="140">
        <v>24665</v>
      </c>
      <c r="I58" s="115">
        <v>-657</v>
      </c>
      <c r="J58" s="116">
        <v>-2.6636934928035676</v>
      </c>
    </row>
    <row r="59" spans="1:16" s="110" customFormat="1" ht="14.45" customHeight="1" x14ac:dyDescent="0.2">
      <c r="A59" s="118" t="s">
        <v>105</v>
      </c>
      <c r="B59" s="121" t="s">
        <v>108</v>
      </c>
      <c r="C59" s="113">
        <v>13.622085450877238</v>
      </c>
      <c r="D59" s="115">
        <v>5334</v>
      </c>
      <c r="E59" s="114">
        <v>5517</v>
      </c>
      <c r="F59" s="114">
        <v>5582</v>
      </c>
      <c r="G59" s="114">
        <v>5690</v>
      </c>
      <c r="H59" s="140">
        <v>5407</v>
      </c>
      <c r="I59" s="115">
        <v>-73</v>
      </c>
      <c r="J59" s="116">
        <v>-1.3501017199926022</v>
      </c>
    </row>
    <row r="60" spans="1:16" s="110" customFormat="1" ht="14.45" customHeight="1" x14ac:dyDescent="0.2">
      <c r="A60" s="118"/>
      <c r="B60" s="121" t="s">
        <v>109</v>
      </c>
      <c r="C60" s="113">
        <v>49.375590571289933</v>
      </c>
      <c r="D60" s="115">
        <v>19334</v>
      </c>
      <c r="E60" s="114">
        <v>20078</v>
      </c>
      <c r="F60" s="114">
        <v>20143</v>
      </c>
      <c r="G60" s="114">
        <v>20243</v>
      </c>
      <c r="H60" s="140">
        <v>20174</v>
      </c>
      <c r="I60" s="115">
        <v>-840</v>
      </c>
      <c r="J60" s="116">
        <v>-4.1637751561415683</v>
      </c>
    </row>
    <row r="61" spans="1:16" s="110" customFormat="1" ht="14.45" customHeight="1" x14ac:dyDescent="0.2">
      <c r="A61" s="118"/>
      <c r="B61" s="121" t="s">
        <v>110</v>
      </c>
      <c r="C61" s="113">
        <v>20.777894118548407</v>
      </c>
      <c r="D61" s="115">
        <v>8136</v>
      </c>
      <c r="E61" s="114">
        <v>8266</v>
      </c>
      <c r="F61" s="114">
        <v>8317</v>
      </c>
      <c r="G61" s="114">
        <v>8259</v>
      </c>
      <c r="H61" s="140">
        <v>8207</v>
      </c>
      <c r="I61" s="115">
        <v>-71</v>
      </c>
      <c r="J61" s="116">
        <v>-0.86511514560740832</v>
      </c>
    </row>
    <row r="62" spans="1:16" s="110" customFormat="1" ht="14.45" customHeight="1" x14ac:dyDescent="0.2">
      <c r="A62" s="120"/>
      <c r="B62" s="121" t="s">
        <v>111</v>
      </c>
      <c r="C62" s="113">
        <v>16.22442985928442</v>
      </c>
      <c r="D62" s="115">
        <v>6353</v>
      </c>
      <c r="E62" s="114">
        <v>6459</v>
      </c>
      <c r="F62" s="114">
        <v>6397</v>
      </c>
      <c r="G62" s="114">
        <v>6313</v>
      </c>
      <c r="H62" s="140">
        <v>6136</v>
      </c>
      <c r="I62" s="115">
        <v>217</v>
      </c>
      <c r="J62" s="116">
        <v>3.5365058670143417</v>
      </c>
    </row>
    <row r="63" spans="1:16" s="110" customFormat="1" ht="14.45" customHeight="1" x14ac:dyDescent="0.2">
      <c r="A63" s="120"/>
      <c r="B63" s="121" t="s">
        <v>112</v>
      </c>
      <c r="C63" s="113">
        <v>1.6855223842480271</v>
      </c>
      <c r="D63" s="115">
        <v>660</v>
      </c>
      <c r="E63" s="114">
        <v>661</v>
      </c>
      <c r="F63" s="114">
        <v>660</v>
      </c>
      <c r="G63" s="114">
        <v>583</v>
      </c>
      <c r="H63" s="140">
        <v>566</v>
      </c>
      <c r="I63" s="115">
        <v>94</v>
      </c>
      <c r="J63" s="116">
        <v>16.607773851590107</v>
      </c>
    </row>
    <row r="64" spans="1:16" s="110" customFormat="1" ht="14.45" customHeight="1" x14ac:dyDescent="0.2">
      <c r="A64" s="120" t="s">
        <v>113</v>
      </c>
      <c r="B64" s="119" t="s">
        <v>116</v>
      </c>
      <c r="C64" s="113">
        <v>87.892330873151678</v>
      </c>
      <c r="D64" s="115">
        <v>34416</v>
      </c>
      <c r="E64" s="114">
        <v>35511</v>
      </c>
      <c r="F64" s="114">
        <v>35683</v>
      </c>
      <c r="G64" s="114">
        <v>35758</v>
      </c>
      <c r="H64" s="140">
        <v>35209</v>
      </c>
      <c r="I64" s="115">
        <v>-793</v>
      </c>
      <c r="J64" s="116">
        <v>-2.2522650458689539</v>
      </c>
    </row>
    <row r="65" spans="1:10" s="110" customFormat="1" ht="14.45" customHeight="1" x14ac:dyDescent="0.2">
      <c r="A65" s="123"/>
      <c r="B65" s="124" t="s">
        <v>117</v>
      </c>
      <c r="C65" s="125">
        <v>11.911024848686059</v>
      </c>
      <c r="D65" s="143">
        <v>4664</v>
      </c>
      <c r="E65" s="144">
        <v>4730</v>
      </c>
      <c r="F65" s="144">
        <v>4679</v>
      </c>
      <c r="G65" s="144">
        <v>4665</v>
      </c>
      <c r="H65" s="145">
        <v>4654</v>
      </c>
      <c r="I65" s="143">
        <v>10</v>
      </c>
      <c r="J65" s="146">
        <v>0.21486892995272883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40235</v>
      </c>
      <c r="G11" s="114">
        <v>41381</v>
      </c>
      <c r="H11" s="114">
        <v>41395</v>
      </c>
      <c r="I11" s="114">
        <v>41557</v>
      </c>
      <c r="J11" s="140">
        <v>41083</v>
      </c>
      <c r="K11" s="114">
        <v>-848</v>
      </c>
      <c r="L11" s="116">
        <v>-2.0641141104593141</v>
      </c>
    </row>
    <row r="12" spans="1:17" s="110" customFormat="1" ht="24" customHeight="1" x14ac:dyDescent="0.2">
      <c r="A12" s="604" t="s">
        <v>185</v>
      </c>
      <c r="B12" s="605"/>
      <c r="C12" s="605"/>
      <c r="D12" s="606"/>
      <c r="E12" s="113">
        <v>40.275879209643342</v>
      </c>
      <c r="F12" s="115">
        <v>16205</v>
      </c>
      <c r="G12" s="114">
        <v>16531</v>
      </c>
      <c r="H12" s="114">
        <v>16592</v>
      </c>
      <c r="I12" s="114">
        <v>16646</v>
      </c>
      <c r="J12" s="140">
        <v>16403</v>
      </c>
      <c r="K12" s="114">
        <v>-198</v>
      </c>
      <c r="L12" s="116">
        <v>-1.2070962628787416</v>
      </c>
    </row>
    <row r="13" spans="1:17" s="110" customFormat="1" ht="15" customHeight="1" x14ac:dyDescent="0.2">
      <c r="A13" s="120"/>
      <c r="B13" s="612" t="s">
        <v>107</v>
      </c>
      <c r="C13" s="612"/>
      <c r="E13" s="113">
        <v>59.724120790356658</v>
      </c>
      <c r="F13" s="115">
        <v>24030</v>
      </c>
      <c r="G13" s="114">
        <v>24850</v>
      </c>
      <c r="H13" s="114">
        <v>24803</v>
      </c>
      <c r="I13" s="114">
        <v>24911</v>
      </c>
      <c r="J13" s="140">
        <v>24680</v>
      </c>
      <c r="K13" s="114">
        <v>-650</v>
      </c>
      <c r="L13" s="116">
        <v>-2.6337115072933548</v>
      </c>
    </row>
    <row r="14" spans="1:17" s="110" customFormat="1" ht="22.5" customHeight="1" x14ac:dyDescent="0.2">
      <c r="A14" s="604" t="s">
        <v>186</v>
      </c>
      <c r="B14" s="605"/>
      <c r="C14" s="605"/>
      <c r="D14" s="606"/>
      <c r="E14" s="113">
        <v>13.980365353547906</v>
      </c>
      <c r="F14" s="115">
        <v>5625</v>
      </c>
      <c r="G14" s="114">
        <v>5801</v>
      </c>
      <c r="H14" s="114">
        <v>5871</v>
      </c>
      <c r="I14" s="114">
        <v>5986</v>
      </c>
      <c r="J14" s="140">
        <v>5872</v>
      </c>
      <c r="K14" s="114">
        <v>-247</v>
      </c>
      <c r="L14" s="116">
        <v>-4.2064032697547686</v>
      </c>
    </row>
    <row r="15" spans="1:17" s="110" customFormat="1" ht="15" customHeight="1" x14ac:dyDescent="0.2">
      <c r="A15" s="120"/>
      <c r="B15" s="119"/>
      <c r="C15" s="258" t="s">
        <v>106</v>
      </c>
      <c r="E15" s="113">
        <v>49.226666666666667</v>
      </c>
      <c r="F15" s="115">
        <v>2769</v>
      </c>
      <c r="G15" s="114">
        <v>2813</v>
      </c>
      <c r="H15" s="114">
        <v>2879</v>
      </c>
      <c r="I15" s="114">
        <v>2961</v>
      </c>
      <c r="J15" s="140">
        <v>2957</v>
      </c>
      <c r="K15" s="114">
        <v>-188</v>
      </c>
      <c r="L15" s="116">
        <v>-6.357795062563409</v>
      </c>
    </row>
    <row r="16" spans="1:17" s="110" customFormat="1" ht="15" customHeight="1" x14ac:dyDescent="0.2">
      <c r="A16" s="120"/>
      <c r="B16" s="119"/>
      <c r="C16" s="258" t="s">
        <v>107</v>
      </c>
      <c r="E16" s="113">
        <v>50.773333333333333</v>
      </c>
      <c r="F16" s="115">
        <v>2856</v>
      </c>
      <c r="G16" s="114">
        <v>2988</v>
      </c>
      <c r="H16" s="114">
        <v>2992</v>
      </c>
      <c r="I16" s="114">
        <v>3025</v>
      </c>
      <c r="J16" s="140">
        <v>2915</v>
      </c>
      <c r="K16" s="114">
        <v>-59</v>
      </c>
      <c r="L16" s="116">
        <v>-2.0240137221269299</v>
      </c>
    </row>
    <row r="17" spans="1:12" s="110" customFormat="1" ht="15" customHeight="1" x14ac:dyDescent="0.2">
      <c r="A17" s="120"/>
      <c r="B17" s="121" t="s">
        <v>109</v>
      </c>
      <c r="C17" s="258"/>
      <c r="E17" s="113">
        <v>50.376537840188888</v>
      </c>
      <c r="F17" s="115">
        <v>20269</v>
      </c>
      <c r="G17" s="114">
        <v>20986</v>
      </c>
      <c r="H17" s="114">
        <v>20960</v>
      </c>
      <c r="I17" s="114">
        <v>21106</v>
      </c>
      <c r="J17" s="140">
        <v>20967</v>
      </c>
      <c r="K17" s="114">
        <v>-698</v>
      </c>
      <c r="L17" s="116">
        <v>-3.3290408737539945</v>
      </c>
    </row>
    <row r="18" spans="1:12" s="110" customFormat="1" ht="15" customHeight="1" x14ac:dyDescent="0.2">
      <c r="A18" s="120"/>
      <c r="B18" s="119"/>
      <c r="C18" s="258" t="s">
        <v>106</v>
      </c>
      <c r="E18" s="113">
        <v>36.933247816863187</v>
      </c>
      <c r="F18" s="115">
        <v>7486</v>
      </c>
      <c r="G18" s="114">
        <v>7688</v>
      </c>
      <c r="H18" s="114">
        <v>7637</v>
      </c>
      <c r="I18" s="114">
        <v>7624</v>
      </c>
      <c r="J18" s="140">
        <v>7520</v>
      </c>
      <c r="K18" s="114">
        <v>-34</v>
      </c>
      <c r="L18" s="116">
        <v>-0.4521276595744681</v>
      </c>
    </row>
    <row r="19" spans="1:12" s="110" customFormat="1" ht="15" customHeight="1" x14ac:dyDescent="0.2">
      <c r="A19" s="120"/>
      <c r="B19" s="119"/>
      <c r="C19" s="258" t="s">
        <v>107</v>
      </c>
      <c r="E19" s="113">
        <v>63.066752183136813</v>
      </c>
      <c r="F19" s="115">
        <v>12783</v>
      </c>
      <c r="G19" s="114">
        <v>13298</v>
      </c>
      <c r="H19" s="114">
        <v>13323</v>
      </c>
      <c r="I19" s="114">
        <v>13482</v>
      </c>
      <c r="J19" s="140">
        <v>13447</v>
      </c>
      <c r="K19" s="114">
        <v>-664</v>
      </c>
      <c r="L19" s="116">
        <v>-4.9379043652859371</v>
      </c>
    </row>
    <row r="20" spans="1:12" s="110" customFormat="1" ht="15" customHeight="1" x14ac:dyDescent="0.2">
      <c r="A20" s="120"/>
      <c r="B20" s="121" t="s">
        <v>110</v>
      </c>
      <c r="C20" s="258"/>
      <c r="E20" s="113">
        <v>20.08698893997763</v>
      </c>
      <c r="F20" s="115">
        <v>8082</v>
      </c>
      <c r="G20" s="114">
        <v>8210</v>
      </c>
      <c r="H20" s="114">
        <v>8245</v>
      </c>
      <c r="I20" s="114">
        <v>8219</v>
      </c>
      <c r="J20" s="140">
        <v>8174</v>
      </c>
      <c r="K20" s="114">
        <v>-92</v>
      </c>
      <c r="L20" s="116">
        <v>-1.1255199412772205</v>
      </c>
    </row>
    <row r="21" spans="1:12" s="110" customFormat="1" ht="15" customHeight="1" x14ac:dyDescent="0.2">
      <c r="A21" s="120"/>
      <c r="B21" s="119"/>
      <c r="C21" s="258" t="s">
        <v>106</v>
      </c>
      <c r="E21" s="113">
        <v>32.318732986884434</v>
      </c>
      <c r="F21" s="115">
        <v>2612</v>
      </c>
      <c r="G21" s="114">
        <v>2651</v>
      </c>
      <c r="H21" s="114">
        <v>2722</v>
      </c>
      <c r="I21" s="114">
        <v>2728</v>
      </c>
      <c r="J21" s="140">
        <v>2678</v>
      </c>
      <c r="K21" s="114">
        <v>-66</v>
      </c>
      <c r="L21" s="116">
        <v>-2.4645257654966395</v>
      </c>
    </row>
    <row r="22" spans="1:12" s="110" customFormat="1" ht="15" customHeight="1" x14ac:dyDescent="0.2">
      <c r="A22" s="120"/>
      <c r="B22" s="119"/>
      <c r="C22" s="258" t="s">
        <v>107</v>
      </c>
      <c r="E22" s="113">
        <v>67.681267013115558</v>
      </c>
      <c r="F22" s="115">
        <v>5470</v>
      </c>
      <c r="G22" s="114">
        <v>5559</v>
      </c>
      <c r="H22" s="114">
        <v>5523</v>
      </c>
      <c r="I22" s="114">
        <v>5491</v>
      </c>
      <c r="J22" s="140">
        <v>5496</v>
      </c>
      <c r="K22" s="114">
        <v>-26</v>
      </c>
      <c r="L22" s="116">
        <v>-0.47307132459970885</v>
      </c>
    </row>
    <row r="23" spans="1:12" s="110" customFormat="1" ht="15" customHeight="1" x14ac:dyDescent="0.2">
      <c r="A23" s="120"/>
      <c r="B23" s="121" t="s">
        <v>111</v>
      </c>
      <c r="C23" s="258"/>
      <c r="E23" s="113">
        <v>15.556107866285572</v>
      </c>
      <c r="F23" s="115">
        <v>6259</v>
      </c>
      <c r="G23" s="114">
        <v>6384</v>
      </c>
      <c r="H23" s="114">
        <v>6319</v>
      </c>
      <c r="I23" s="114">
        <v>6246</v>
      </c>
      <c r="J23" s="140">
        <v>6070</v>
      </c>
      <c r="K23" s="114">
        <v>189</v>
      </c>
      <c r="L23" s="116">
        <v>3.113673805601318</v>
      </c>
    </row>
    <row r="24" spans="1:12" s="110" customFormat="1" ht="15" customHeight="1" x14ac:dyDescent="0.2">
      <c r="A24" s="120"/>
      <c r="B24" s="119"/>
      <c r="C24" s="258" t="s">
        <v>106</v>
      </c>
      <c r="E24" s="113">
        <v>53.331203067582678</v>
      </c>
      <c r="F24" s="115">
        <v>3338</v>
      </c>
      <c r="G24" s="114">
        <v>3379</v>
      </c>
      <c r="H24" s="114">
        <v>3354</v>
      </c>
      <c r="I24" s="114">
        <v>3333</v>
      </c>
      <c r="J24" s="140">
        <v>3248</v>
      </c>
      <c r="K24" s="114">
        <v>90</v>
      </c>
      <c r="L24" s="116">
        <v>2.770935960591133</v>
      </c>
    </row>
    <row r="25" spans="1:12" s="110" customFormat="1" ht="15" customHeight="1" x14ac:dyDescent="0.2">
      <c r="A25" s="120"/>
      <c r="B25" s="119"/>
      <c r="C25" s="258" t="s">
        <v>107</v>
      </c>
      <c r="E25" s="113">
        <v>46.668796932417322</v>
      </c>
      <c r="F25" s="115">
        <v>2921</v>
      </c>
      <c r="G25" s="114">
        <v>3005</v>
      </c>
      <c r="H25" s="114">
        <v>2965</v>
      </c>
      <c r="I25" s="114">
        <v>2913</v>
      </c>
      <c r="J25" s="140">
        <v>2822</v>
      </c>
      <c r="K25" s="114">
        <v>99</v>
      </c>
      <c r="L25" s="116">
        <v>3.5081502480510278</v>
      </c>
    </row>
    <row r="26" spans="1:12" s="110" customFormat="1" ht="15" customHeight="1" x14ac:dyDescent="0.2">
      <c r="A26" s="120"/>
      <c r="C26" s="121" t="s">
        <v>187</v>
      </c>
      <c r="D26" s="110" t="s">
        <v>188</v>
      </c>
      <c r="E26" s="113">
        <v>1.6279358767242451</v>
      </c>
      <c r="F26" s="115">
        <v>655</v>
      </c>
      <c r="G26" s="114">
        <v>670</v>
      </c>
      <c r="H26" s="114">
        <v>674</v>
      </c>
      <c r="I26" s="114">
        <v>581</v>
      </c>
      <c r="J26" s="140">
        <v>545</v>
      </c>
      <c r="K26" s="114">
        <v>110</v>
      </c>
      <c r="L26" s="116">
        <v>20.183486238532112</v>
      </c>
    </row>
    <row r="27" spans="1:12" s="110" customFormat="1" ht="15" customHeight="1" x14ac:dyDescent="0.2">
      <c r="A27" s="120"/>
      <c r="B27" s="119"/>
      <c r="D27" s="259" t="s">
        <v>106</v>
      </c>
      <c r="E27" s="113">
        <v>50.534351145038165</v>
      </c>
      <c r="F27" s="115">
        <v>331</v>
      </c>
      <c r="G27" s="114">
        <v>322</v>
      </c>
      <c r="H27" s="114">
        <v>313</v>
      </c>
      <c r="I27" s="114">
        <v>261</v>
      </c>
      <c r="J27" s="140">
        <v>242</v>
      </c>
      <c r="K27" s="114">
        <v>89</v>
      </c>
      <c r="L27" s="116">
        <v>36.776859504132233</v>
      </c>
    </row>
    <row r="28" spans="1:12" s="110" customFormat="1" ht="15" customHeight="1" x14ac:dyDescent="0.2">
      <c r="A28" s="120"/>
      <c r="B28" s="119"/>
      <c r="D28" s="259" t="s">
        <v>107</v>
      </c>
      <c r="E28" s="113">
        <v>49.465648854961835</v>
      </c>
      <c r="F28" s="115">
        <v>324</v>
      </c>
      <c r="G28" s="114">
        <v>348</v>
      </c>
      <c r="H28" s="114">
        <v>361</v>
      </c>
      <c r="I28" s="114">
        <v>320</v>
      </c>
      <c r="J28" s="140">
        <v>303</v>
      </c>
      <c r="K28" s="114">
        <v>21</v>
      </c>
      <c r="L28" s="116">
        <v>6.9306930693069306</v>
      </c>
    </row>
    <row r="29" spans="1:12" s="110" customFormat="1" ht="24" customHeight="1" x14ac:dyDescent="0.2">
      <c r="A29" s="604" t="s">
        <v>189</v>
      </c>
      <c r="B29" s="605"/>
      <c r="C29" s="605"/>
      <c r="D29" s="606"/>
      <c r="E29" s="113">
        <v>85.778551012799795</v>
      </c>
      <c r="F29" s="115">
        <v>34513</v>
      </c>
      <c r="G29" s="114">
        <v>35619</v>
      </c>
      <c r="H29" s="114">
        <v>35855</v>
      </c>
      <c r="I29" s="114">
        <v>36002</v>
      </c>
      <c r="J29" s="140">
        <v>35561</v>
      </c>
      <c r="K29" s="114">
        <v>-1048</v>
      </c>
      <c r="L29" s="116">
        <v>-2.9470487331627346</v>
      </c>
    </row>
    <row r="30" spans="1:12" s="110" customFormat="1" ht="15" customHeight="1" x14ac:dyDescent="0.2">
      <c r="A30" s="120"/>
      <c r="B30" s="119"/>
      <c r="C30" s="258" t="s">
        <v>106</v>
      </c>
      <c r="E30" s="113">
        <v>39.335902413583284</v>
      </c>
      <c r="F30" s="115">
        <v>13576</v>
      </c>
      <c r="G30" s="114">
        <v>13888</v>
      </c>
      <c r="H30" s="114">
        <v>14045</v>
      </c>
      <c r="I30" s="114">
        <v>14088</v>
      </c>
      <c r="J30" s="140">
        <v>13883</v>
      </c>
      <c r="K30" s="114">
        <v>-307</v>
      </c>
      <c r="L30" s="116">
        <v>-2.2113376071454298</v>
      </c>
    </row>
    <row r="31" spans="1:12" s="110" customFormat="1" ht="15" customHeight="1" x14ac:dyDescent="0.2">
      <c r="A31" s="120"/>
      <c r="B31" s="119"/>
      <c r="C31" s="258" t="s">
        <v>107</v>
      </c>
      <c r="E31" s="113">
        <v>60.664097586416716</v>
      </c>
      <c r="F31" s="115">
        <v>20937</v>
      </c>
      <c r="G31" s="114">
        <v>21731</v>
      </c>
      <c r="H31" s="114">
        <v>21810</v>
      </c>
      <c r="I31" s="114">
        <v>21914</v>
      </c>
      <c r="J31" s="140">
        <v>21678</v>
      </c>
      <c r="K31" s="114">
        <v>-741</v>
      </c>
      <c r="L31" s="116">
        <v>-3.4182120121782451</v>
      </c>
    </row>
    <row r="32" spans="1:12" s="110" customFormat="1" ht="15" customHeight="1" x14ac:dyDescent="0.2">
      <c r="A32" s="120"/>
      <c r="B32" s="119" t="s">
        <v>117</v>
      </c>
      <c r="C32" s="258"/>
      <c r="E32" s="113">
        <v>14.017646327824034</v>
      </c>
      <c r="F32" s="114">
        <v>5640</v>
      </c>
      <c r="G32" s="114">
        <v>5678</v>
      </c>
      <c r="H32" s="114">
        <v>5466</v>
      </c>
      <c r="I32" s="114">
        <v>5473</v>
      </c>
      <c r="J32" s="140">
        <v>5459</v>
      </c>
      <c r="K32" s="114">
        <v>181</v>
      </c>
      <c r="L32" s="116">
        <v>3.3156255724491666</v>
      </c>
    </row>
    <row r="33" spans="1:12" s="110" customFormat="1" ht="15" customHeight="1" x14ac:dyDescent="0.2">
      <c r="A33" s="120"/>
      <c r="B33" s="119"/>
      <c r="C33" s="258" t="s">
        <v>106</v>
      </c>
      <c r="E33" s="113">
        <v>46.152482269503544</v>
      </c>
      <c r="F33" s="114">
        <v>2603</v>
      </c>
      <c r="G33" s="114">
        <v>2614</v>
      </c>
      <c r="H33" s="114">
        <v>2524</v>
      </c>
      <c r="I33" s="114">
        <v>2533</v>
      </c>
      <c r="J33" s="140">
        <v>2504</v>
      </c>
      <c r="K33" s="114">
        <v>99</v>
      </c>
      <c r="L33" s="116">
        <v>3.9536741214057507</v>
      </c>
    </row>
    <row r="34" spans="1:12" s="110" customFormat="1" ht="15" customHeight="1" x14ac:dyDescent="0.2">
      <c r="A34" s="120"/>
      <c r="B34" s="119"/>
      <c r="C34" s="258" t="s">
        <v>107</v>
      </c>
      <c r="E34" s="113">
        <v>53.847517730496456</v>
      </c>
      <c r="F34" s="114">
        <v>3037</v>
      </c>
      <c r="G34" s="114">
        <v>3064</v>
      </c>
      <c r="H34" s="114">
        <v>2942</v>
      </c>
      <c r="I34" s="114">
        <v>2940</v>
      </c>
      <c r="J34" s="140">
        <v>2955</v>
      </c>
      <c r="K34" s="114">
        <v>82</v>
      </c>
      <c r="L34" s="116">
        <v>2.7749576988155669</v>
      </c>
    </row>
    <row r="35" spans="1:12" s="110" customFormat="1" ht="24" customHeight="1" x14ac:dyDescent="0.2">
      <c r="A35" s="604" t="s">
        <v>192</v>
      </c>
      <c r="B35" s="605"/>
      <c r="C35" s="605"/>
      <c r="D35" s="606"/>
      <c r="E35" s="113">
        <v>17.151733565303839</v>
      </c>
      <c r="F35" s="114">
        <v>6901</v>
      </c>
      <c r="G35" s="114">
        <v>7043</v>
      </c>
      <c r="H35" s="114">
        <v>7112</v>
      </c>
      <c r="I35" s="114">
        <v>7269</v>
      </c>
      <c r="J35" s="114">
        <v>7020</v>
      </c>
      <c r="K35" s="318">
        <v>-119</v>
      </c>
      <c r="L35" s="319">
        <v>-1.6951566951566952</v>
      </c>
    </row>
    <row r="36" spans="1:12" s="110" customFormat="1" ht="15" customHeight="1" x14ac:dyDescent="0.2">
      <c r="A36" s="120"/>
      <c r="B36" s="119"/>
      <c r="C36" s="258" t="s">
        <v>106</v>
      </c>
      <c r="E36" s="113">
        <v>42.022895232574989</v>
      </c>
      <c r="F36" s="114">
        <v>2900</v>
      </c>
      <c r="G36" s="114">
        <v>2932</v>
      </c>
      <c r="H36" s="114">
        <v>2950</v>
      </c>
      <c r="I36" s="114">
        <v>3003</v>
      </c>
      <c r="J36" s="114">
        <v>2907</v>
      </c>
      <c r="K36" s="318">
        <v>-7</v>
      </c>
      <c r="L36" s="116">
        <v>-0.24079807361541108</v>
      </c>
    </row>
    <row r="37" spans="1:12" s="110" customFormat="1" ht="15" customHeight="1" x14ac:dyDescent="0.2">
      <c r="A37" s="120"/>
      <c r="B37" s="119"/>
      <c r="C37" s="258" t="s">
        <v>107</v>
      </c>
      <c r="E37" s="113">
        <v>57.977104767425011</v>
      </c>
      <c r="F37" s="114">
        <v>4001</v>
      </c>
      <c r="G37" s="114">
        <v>4111</v>
      </c>
      <c r="H37" s="114">
        <v>4162</v>
      </c>
      <c r="I37" s="114">
        <v>4266</v>
      </c>
      <c r="J37" s="140">
        <v>4113</v>
      </c>
      <c r="K37" s="114">
        <v>-112</v>
      </c>
      <c r="L37" s="116">
        <v>-2.723073182591782</v>
      </c>
    </row>
    <row r="38" spans="1:12" s="110" customFormat="1" ht="15" customHeight="1" x14ac:dyDescent="0.2">
      <c r="A38" s="120"/>
      <c r="B38" s="119" t="s">
        <v>329</v>
      </c>
      <c r="C38" s="258"/>
      <c r="E38" s="113">
        <v>58.886541568286319</v>
      </c>
      <c r="F38" s="114">
        <v>23693</v>
      </c>
      <c r="G38" s="114">
        <v>24319</v>
      </c>
      <c r="H38" s="114">
        <v>24384</v>
      </c>
      <c r="I38" s="114">
        <v>24358</v>
      </c>
      <c r="J38" s="140">
        <v>24037</v>
      </c>
      <c r="K38" s="114">
        <v>-344</v>
      </c>
      <c r="L38" s="116">
        <v>-1.4311270125223614</v>
      </c>
    </row>
    <row r="39" spans="1:12" s="110" customFormat="1" ht="15" customHeight="1" x14ac:dyDescent="0.2">
      <c r="A39" s="120"/>
      <c r="B39" s="119"/>
      <c r="C39" s="258" t="s">
        <v>106</v>
      </c>
      <c r="E39" s="113">
        <v>40.657578187650358</v>
      </c>
      <c r="F39" s="115">
        <v>9633</v>
      </c>
      <c r="G39" s="114">
        <v>9837</v>
      </c>
      <c r="H39" s="114">
        <v>9900</v>
      </c>
      <c r="I39" s="114">
        <v>9903</v>
      </c>
      <c r="J39" s="140">
        <v>9764</v>
      </c>
      <c r="K39" s="114">
        <v>-131</v>
      </c>
      <c r="L39" s="116">
        <v>-1.3416632527652601</v>
      </c>
    </row>
    <row r="40" spans="1:12" s="110" customFormat="1" ht="15" customHeight="1" x14ac:dyDescent="0.2">
      <c r="A40" s="120"/>
      <c r="B40" s="119"/>
      <c r="C40" s="258" t="s">
        <v>107</v>
      </c>
      <c r="E40" s="113">
        <v>59.342421812349642</v>
      </c>
      <c r="F40" s="115">
        <v>14060</v>
      </c>
      <c r="G40" s="114">
        <v>14482</v>
      </c>
      <c r="H40" s="114">
        <v>14484</v>
      </c>
      <c r="I40" s="114">
        <v>14455</v>
      </c>
      <c r="J40" s="140">
        <v>14273</v>
      </c>
      <c r="K40" s="114">
        <v>-213</v>
      </c>
      <c r="L40" s="116">
        <v>-1.4923281720731452</v>
      </c>
    </row>
    <row r="41" spans="1:12" s="110" customFormat="1" ht="15" customHeight="1" x14ac:dyDescent="0.2">
      <c r="A41" s="120"/>
      <c r="B41" s="320" t="s">
        <v>516</v>
      </c>
      <c r="C41" s="258"/>
      <c r="E41" s="113">
        <v>6.1314775692804773</v>
      </c>
      <c r="F41" s="115">
        <v>2467</v>
      </c>
      <c r="G41" s="114">
        <v>2547</v>
      </c>
      <c r="H41" s="114">
        <v>2486</v>
      </c>
      <c r="I41" s="114">
        <v>2467</v>
      </c>
      <c r="J41" s="140">
        <v>2378</v>
      </c>
      <c r="K41" s="114">
        <v>89</v>
      </c>
      <c r="L41" s="116">
        <v>3.7426408746846089</v>
      </c>
    </row>
    <row r="42" spans="1:12" s="110" customFormat="1" ht="15" customHeight="1" x14ac:dyDescent="0.2">
      <c r="A42" s="120"/>
      <c r="B42" s="119"/>
      <c r="C42" s="268" t="s">
        <v>106</v>
      </c>
      <c r="D42" s="182"/>
      <c r="E42" s="113">
        <v>46.169436562626672</v>
      </c>
      <c r="F42" s="115">
        <v>1139</v>
      </c>
      <c r="G42" s="114">
        <v>1153</v>
      </c>
      <c r="H42" s="114">
        <v>1132</v>
      </c>
      <c r="I42" s="114">
        <v>1121</v>
      </c>
      <c r="J42" s="140">
        <v>1086</v>
      </c>
      <c r="K42" s="114">
        <v>53</v>
      </c>
      <c r="L42" s="116">
        <v>4.8802946593001844</v>
      </c>
    </row>
    <row r="43" spans="1:12" s="110" customFormat="1" ht="15" customHeight="1" x14ac:dyDescent="0.2">
      <c r="A43" s="120"/>
      <c r="B43" s="119"/>
      <c r="C43" s="268" t="s">
        <v>107</v>
      </c>
      <c r="D43" s="182"/>
      <c r="E43" s="113">
        <v>53.830563437373328</v>
      </c>
      <c r="F43" s="115">
        <v>1328</v>
      </c>
      <c r="G43" s="114">
        <v>1394</v>
      </c>
      <c r="H43" s="114">
        <v>1354</v>
      </c>
      <c r="I43" s="114">
        <v>1346</v>
      </c>
      <c r="J43" s="140">
        <v>1292</v>
      </c>
      <c r="K43" s="114">
        <v>36</v>
      </c>
      <c r="L43" s="116">
        <v>2.7863777089783284</v>
      </c>
    </row>
    <row r="44" spans="1:12" s="110" customFormat="1" ht="15" customHeight="1" x14ac:dyDescent="0.2">
      <c r="A44" s="120"/>
      <c r="B44" s="119" t="s">
        <v>205</v>
      </c>
      <c r="C44" s="268"/>
      <c r="D44" s="182"/>
      <c r="E44" s="113">
        <v>17.830247297129365</v>
      </c>
      <c r="F44" s="115">
        <v>7174</v>
      </c>
      <c r="G44" s="114">
        <v>7472</v>
      </c>
      <c r="H44" s="114">
        <v>7413</v>
      </c>
      <c r="I44" s="114">
        <v>7463</v>
      </c>
      <c r="J44" s="140">
        <v>7648</v>
      </c>
      <c r="K44" s="114">
        <v>-474</v>
      </c>
      <c r="L44" s="116">
        <v>-6.1976987447698741</v>
      </c>
    </row>
    <row r="45" spans="1:12" s="110" customFormat="1" ht="15" customHeight="1" x14ac:dyDescent="0.2">
      <c r="A45" s="120"/>
      <c r="B45" s="119"/>
      <c r="C45" s="268" t="s">
        <v>106</v>
      </c>
      <c r="D45" s="182"/>
      <c r="E45" s="113">
        <v>35.308056872037916</v>
      </c>
      <c r="F45" s="115">
        <v>2533</v>
      </c>
      <c r="G45" s="114">
        <v>2609</v>
      </c>
      <c r="H45" s="114">
        <v>2610</v>
      </c>
      <c r="I45" s="114">
        <v>2619</v>
      </c>
      <c r="J45" s="140">
        <v>2646</v>
      </c>
      <c r="K45" s="114">
        <v>-113</v>
      </c>
      <c r="L45" s="116">
        <v>-4.2705971277399852</v>
      </c>
    </row>
    <row r="46" spans="1:12" s="110" customFormat="1" ht="15" customHeight="1" x14ac:dyDescent="0.2">
      <c r="A46" s="123"/>
      <c r="B46" s="124"/>
      <c r="C46" s="260" t="s">
        <v>107</v>
      </c>
      <c r="D46" s="261"/>
      <c r="E46" s="125">
        <v>64.691943127962091</v>
      </c>
      <c r="F46" s="143">
        <v>4641</v>
      </c>
      <c r="G46" s="144">
        <v>4863</v>
      </c>
      <c r="H46" s="144">
        <v>4803</v>
      </c>
      <c r="I46" s="144">
        <v>4844</v>
      </c>
      <c r="J46" s="145">
        <v>5002</v>
      </c>
      <c r="K46" s="144">
        <v>-361</v>
      </c>
      <c r="L46" s="146">
        <v>-7.2171131547381044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40235</v>
      </c>
      <c r="E11" s="114">
        <v>41381</v>
      </c>
      <c r="F11" s="114">
        <v>41395</v>
      </c>
      <c r="G11" s="114">
        <v>41557</v>
      </c>
      <c r="H11" s="140">
        <v>41083</v>
      </c>
      <c r="I11" s="115">
        <v>-848</v>
      </c>
      <c r="J11" s="116">
        <v>-2.0641141104593141</v>
      </c>
    </row>
    <row r="12" spans="1:15" s="110" customFormat="1" ht="24.95" customHeight="1" x14ac:dyDescent="0.2">
      <c r="A12" s="193" t="s">
        <v>132</v>
      </c>
      <c r="B12" s="194" t="s">
        <v>133</v>
      </c>
      <c r="C12" s="113">
        <v>0.97179072946439671</v>
      </c>
      <c r="D12" s="115">
        <v>391</v>
      </c>
      <c r="E12" s="114">
        <v>367</v>
      </c>
      <c r="F12" s="114">
        <v>381</v>
      </c>
      <c r="G12" s="114">
        <v>374</v>
      </c>
      <c r="H12" s="140">
        <v>357</v>
      </c>
      <c r="I12" s="115">
        <v>34</v>
      </c>
      <c r="J12" s="116">
        <v>9.5238095238095237</v>
      </c>
    </row>
    <row r="13" spans="1:15" s="110" customFormat="1" ht="24.95" customHeight="1" x14ac:dyDescent="0.2">
      <c r="A13" s="193" t="s">
        <v>134</v>
      </c>
      <c r="B13" s="199" t="s">
        <v>214</v>
      </c>
      <c r="C13" s="113">
        <v>0.55175841928669067</v>
      </c>
      <c r="D13" s="115">
        <v>222</v>
      </c>
      <c r="E13" s="114">
        <v>229</v>
      </c>
      <c r="F13" s="114">
        <v>237</v>
      </c>
      <c r="G13" s="114">
        <v>241</v>
      </c>
      <c r="H13" s="140">
        <v>240</v>
      </c>
      <c r="I13" s="115">
        <v>-18</v>
      </c>
      <c r="J13" s="116">
        <v>-7.5</v>
      </c>
    </row>
    <row r="14" spans="1:15" s="287" customFormat="1" ht="24.95" customHeight="1" x14ac:dyDescent="0.2">
      <c r="A14" s="193" t="s">
        <v>215</v>
      </c>
      <c r="B14" s="199" t="s">
        <v>137</v>
      </c>
      <c r="C14" s="113">
        <v>11.45520069591152</v>
      </c>
      <c r="D14" s="115">
        <v>4609</v>
      </c>
      <c r="E14" s="114">
        <v>4742</v>
      </c>
      <c r="F14" s="114">
        <v>4867</v>
      </c>
      <c r="G14" s="114">
        <v>4916</v>
      </c>
      <c r="H14" s="140">
        <v>4913</v>
      </c>
      <c r="I14" s="115">
        <v>-304</v>
      </c>
      <c r="J14" s="116">
        <v>-6.1876653775697132</v>
      </c>
      <c r="K14" s="110"/>
      <c r="L14" s="110"/>
      <c r="M14" s="110"/>
      <c r="N14" s="110"/>
      <c r="O14" s="110"/>
    </row>
    <row r="15" spans="1:15" s="110" customFormat="1" ht="24.95" customHeight="1" x14ac:dyDescent="0.2">
      <c r="A15" s="193" t="s">
        <v>216</v>
      </c>
      <c r="B15" s="199" t="s">
        <v>217</v>
      </c>
      <c r="C15" s="113">
        <v>4.9857089598608173</v>
      </c>
      <c r="D15" s="115">
        <v>2006</v>
      </c>
      <c r="E15" s="114">
        <v>2033</v>
      </c>
      <c r="F15" s="114">
        <v>2033</v>
      </c>
      <c r="G15" s="114">
        <v>2034</v>
      </c>
      <c r="H15" s="140">
        <v>2006</v>
      </c>
      <c r="I15" s="115">
        <v>0</v>
      </c>
      <c r="J15" s="116">
        <v>0</v>
      </c>
    </row>
    <row r="16" spans="1:15" s="287" customFormat="1" ht="24.95" customHeight="1" x14ac:dyDescent="0.2">
      <c r="A16" s="193" t="s">
        <v>218</v>
      </c>
      <c r="B16" s="199" t="s">
        <v>141</v>
      </c>
      <c r="C16" s="113">
        <v>5.4529638374549521</v>
      </c>
      <c r="D16" s="115">
        <v>2194</v>
      </c>
      <c r="E16" s="114">
        <v>2307</v>
      </c>
      <c r="F16" s="114">
        <v>2410</v>
      </c>
      <c r="G16" s="114">
        <v>2452</v>
      </c>
      <c r="H16" s="140">
        <v>2449</v>
      </c>
      <c r="I16" s="115">
        <v>-255</v>
      </c>
      <c r="J16" s="116">
        <v>-10.412413229889751</v>
      </c>
      <c r="K16" s="110"/>
      <c r="L16" s="110"/>
      <c r="M16" s="110"/>
      <c r="N16" s="110"/>
      <c r="O16" s="110"/>
    </row>
    <row r="17" spans="1:15" s="110" customFormat="1" ht="24.95" customHeight="1" x14ac:dyDescent="0.2">
      <c r="A17" s="193" t="s">
        <v>142</v>
      </c>
      <c r="B17" s="199" t="s">
        <v>220</v>
      </c>
      <c r="C17" s="113">
        <v>1.01652789859575</v>
      </c>
      <c r="D17" s="115">
        <v>409</v>
      </c>
      <c r="E17" s="114">
        <v>402</v>
      </c>
      <c r="F17" s="114">
        <v>424</v>
      </c>
      <c r="G17" s="114">
        <v>430</v>
      </c>
      <c r="H17" s="140">
        <v>458</v>
      </c>
      <c r="I17" s="115">
        <v>-49</v>
      </c>
      <c r="J17" s="116">
        <v>-10.698689956331878</v>
      </c>
    </row>
    <row r="18" spans="1:15" s="287" customFormat="1" ht="24.95" customHeight="1" x14ac:dyDescent="0.2">
      <c r="A18" s="201" t="s">
        <v>144</v>
      </c>
      <c r="B18" s="202" t="s">
        <v>145</v>
      </c>
      <c r="C18" s="113">
        <v>5.1224058655399531</v>
      </c>
      <c r="D18" s="115">
        <v>2061</v>
      </c>
      <c r="E18" s="114">
        <v>2075</v>
      </c>
      <c r="F18" s="114">
        <v>2097</v>
      </c>
      <c r="G18" s="114">
        <v>2084</v>
      </c>
      <c r="H18" s="140">
        <v>2031</v>
      </c>
      <c r="I18" s="115">
        <v>30</v>
      </c>
      <c r="J18" s="116">
        <v>1.4771048744460857</v>
      </c>
      <c r="K18" s="110"/>
      <c r="L18" s="110"/>
      <c r="M18" s="110"/>
      <c r="N18" s="110"/>
      <c r="O18" s="110"/>
    </row>
    <row r="19" spans="1:15" s="110" customFormat="1" ht="24.95" customHeight="1" x14ac:dyDescent="0.2">
      <c r="A19" s="193" t="s">
        <v>146</v>
      </c>
      <c r="B19" s="199" t="s">
        <v>147</v>
      </c>
      <c r="C19" s="113">
        <v>17.27103268298745</v>
      </c>
      <c r="D19" s="115">
        <v>6949</v>
      </c>
      <c r="E19" s="114">
        <v>7073</v>
      </c>
      <c r="F19" s="114">
        <v>7015</v>
      </c>
      <c r="G19" s="114">
        <v>7057</v>
      </c>
      <c r="H19" s="140">
        <v>6969</v>
      </c>
      <c r="I19" s="115">
        <v>-20</v>
      </c>
      <c r="J19" s="116">
        <v>-0.28698522026115653</v>
      </c>
    </row>
    <row r="20" spans="1:15" s="287" customFormat="1" ht="24.95" customHeight="1" x14ac:dyDescent="0.2">
      <c r="A20" s="193" t="s">
        <v>148</v>
      </c>
      <c r="B20" s="199" t="s">
        <v>149</v>
      </c>
      <c r="C20" s="113">
        <v>4.754566919348826</v>
      </c>
      <c r="D20" s="115">
        <v>1913</v>
      </c>
      <c r="E20" s="114">
        <v>1987</v>
      </c>
      <c r="F20" s="114">
        <v>1977</v>
      </c>
      <c r="G20" s="114">
        <v>1946</v>
      </c>
      <c r="H20" s="140">
        <v>2109</v>
      </c>
      <c r="I20" s="115">
        <v>-196</v>
      </c>
      <c r="J20" s="116">
        <v>-9.2935040303461349</v>
      </c>
      <c r="K20" s="110"/>
      <c r="L20" s="110"/>
      <c r="M20" s="110"/>
      <c r="N20" s="110"/>
      <c r="O20" s="110"/>
    </row>
    <row r="21" spans="1:15" s="110" customFormat="1" ht="24.95" customHeight="1" x14ac:dyDescent="0.2">
      <c r="A21" s="201" t="s">
        <v>150</v>
      </c>
      <c r="B21" s="202" t="s">
        <v>151</v>
      </c>
      <c r="C21" s="113">
        <v>11.117186529141295</v>
      </c>
      <c r="D21" s="115">
        <v>4473</v>
      </c>
      <c r="E21" s="114">
        <v>5021</v>
      </c>
      <c r="F21" s="114">
        <v>5115</v>
      </c>
      <c r="G21" s="114">
        <v>5194</v>
      </c>
      <c r="H21" s="140">
        <v>4831</v>
      </c>
      <c r="I21" s="115">
        <v>-358</v>
      </c>
      <c r="J21" s="116">
        <v>-7.410474021941627</v>
      </c>
    </row>
    <row r="22" spans="1:15" s="110" customFormat="1" ht="24.95" customHeight="1" x14ac:dyDescent="0.2">
      <c r="A22" s="201" t="s">
        <v>152</v>
      </c>
      <c r="B22" s="199" t="s">
        <v>153</v>
      </c>
      <c r="C22" s="113">
        <v>1.7770597738287561</v>
      </c>
      <c r="D22" s="115">
        <v>715</v>
      </c>
      <c r="E22" s="114">
        <v>702</v>
      </c>
      <c r="F22" s="114">
        <v>672</v>
      </c>
      <c r="G22" s="114">
        <v>642</v>
      </c>
      <c r="H22" s="140">
        <v>626</v>
      </c>
      <c r="I22" s="115">
        <v>89</v>
      </c>
      <c r="J22" s="116">
        <v>14.217252396166135</v>
      </c>
    </row>
    <row r="23" spans="1:15" s="110" customFormat="1" ht="24.95" customHeight="1" x14ac:dyDescent="0.2">
      <c r="A23" s="193" t="s">
        <v>154</v>
      </c>
      <c r="B23" s="199" t="s">
        <v>155</v>
      </c>
      <c r="C23" s="113">
        <v>1.8242823412451845</v>
      </c>
      <c r="D23" s="115">
        <v>734</v>
      </c>
      <c r="E23" s="114">
        <v>749</v>
      </c>
      <c r="F23" s="114">
        <v>762</v>
      </c>
      <c r="G23" s="114">
        <v>767</v>
      </c>
      <c r="H23" s="140">
        <v>754</v>
      </c>
      <c r="I23" s="115">
        <v>-20</v>
      </c>
      <c r="J23" s="116">
        <v>-2.6525198938992043</v>
      </c>
    </row>
    <row r="24" spans="1:15" s="110" customFormat="1" ht="24.95" customHeight="1" x14ac:dyDescent="0.2">
      <c r="A24" s="193" t="s">
        <v>156</v>
      </c>
      <c r="B24" s="199" t="s">
        <v>221</v>
      </c>
      <c r="C24" s="113">
        <v>9.0319373679632164</v>
      </c>
      <c r="D24" s="115">
        <v>3634</v>
      </c>
      <c r="E24" s="114">
        <v>3672</v>
      </c>
      <c r="F24" s="114">
        <v>3707</v>
      </c>
      <c r="G24" s="114">
        <v>3718</v>
      </c>
      <c r="H24" s="140">
        <v>3770</v>
      </c>
      <c r="I24" s="115">
        <v>-136</v>
      </c>
      <c r="J24" s="116">
        <v>-3.6074270557029178</v>
      </c>
    </row>
    <row r="25" spans="1:15" s="110" customFormat="1" ht="24.95" customHeight="1" x14ac:dyDescent="0.2">
      <c r="A25" s="193" t="s">
        <v>222</v>
      </c>
      <c r="B25" s="204" t="s">
        <v>159</v>
      </c>
      <c r="C25" s="113">
        <v>12.46178700136697</v>
      </c>
      <c r="D25" s="115">
        <v>5014</v>
      </c>
      <c r="E25" s="114">
        <v>5020</v>
      </c>
      <c r="F25" s="114">
        <v>4904</v>
      </c>
      <c r="G25" s="114">
        <v>4901</v>
      </c>
      <c r="H25" s="140">
        <v>4905</v>
      </c>
      <c r="I25" s="115">
        <v>109</v>
      </c>
      <c r="J25" s="116">
        <v>2.2222222222222223</v>
      </c>
    </row>
    <row r="26" spans="1:15" s="110" customFormat="1" ht="24.95" customHeight="1" x14ac:dyDescent="0.2">
      <c r="A26" s="201">
        <v>782.78300000000002</v>
      </c>
      <c r="B26" s="203" t="s">
        <v>160</v>
      </c>
      <c r="C26" s="113">
        <v>0.83012302721511122</v>
      </c>
      <c r="D26" s="115">
        <v>334</v>
      </c>
      <c r="E26" s="114">
        <v>387</v>
      </c>
      <c r="F26" s="114">
        <v>341</v>
      </c>
      <c r="G26" s="114">
        <v>317</v>
      </c>
      <c r="H26" s="140">
        <v>333</v>
      </c>
      <c r="I26" s="115">
        <v>1</v>
      </c>
      <c r="J26" s="116">
        <v>0.3003003003003003</v>
      </c>
    </row>
    <row r="27" spans="1:15" s="110" customFormat="1" ht="24.95" customHeight="1" x14ac:dyDescent="0.2">
      <c r="A27" s="193" t="s">
        <v>161</v>
      </c>
      <c r="B27" s="199" t="s">
        <v>162</v>
      </c>
      <c r="C27" s="113">
        <v>2.1697527028706349</v>
      </c>
      <c r="D27" s="115">
        <v>873</v>
      </c>
      <c r="E27" s="114">
        <v>913</v>
      </c>
      <c r="F27" s="114">
        <v>931</v>
      </c>
      <c r="G27" s="114">
        <v>935</v>
      </c>
      <c r="H27" s="140">
        <v>879</v>
      </c>
      <c r="I27" s="115">
        <v>-6</v>
      </c>
      <c r="J27" s="116">
        <v>-0.68259385665529015</v>
      </c>
    </row>
    <row r="28" spans="1:15" s="110" customFormat="1" ht="24.95" customHeight="1" x14ac:dyDescent="0.2">
      <c r="A28" s="193" t="s">
        <v>163</v>
      </c>
      <c r="B28" s="199" t="s">
        <v>164</v>
      </c>
      <c r="C28" s="113">
        <v>2.0231142040511991</v>
      </c>
      <c r="D28" s="115">
        <v>814</v>
      </c>
      <c r="E28" s="114">
        <v>839</v>
      </c>
      <c r="F28" s="114">
        <v>807</v>
      </c>
      <c r="G28" s="114">
        <v>849</v>
      </c>
      <c r="H28" s="140">
        <v>835</v>
      </c>
      <c r="I28" s="115">
        <v>-21</v>
      </c>
      <c r="J28" s="116">
        <v>-2.5149700598802394</v>
      </c>
    </row>
    <row r="29" spans="1:15" s="110" customFormat="1" ht="24.95" customHeight="1" x14ac:dyDescent="0.2">
      <c r="A29" s="193">
        <v>86</v>
      </c>
      <c r="B29" s="199" t="s">
        <v>165</v>
      </c>
      <c r="C29" s="113">
        <v>5.6070585311296135</v>
      </c>
      <c r="D29" s="115">
        <v>2256</v>
      </c>
      <c r="E29" s="114">
        <v>2242</v>
      </c>
      <c r="F29" s="114">
        <v>2234</v>
      </c>
      <c r="G29" s="114">
        <v>2261</v>
      </c>
      <c r="H29" s="140">
        <v>2259</v>
      </c>
      <c r="I29" s="115">
        <v>-3</v>
      </c>
      <c r="J29" s="116">
        <v>-0.13280212483399734</v>
      </c>
    </row>
    <row r="30" spans="1:15" s="110" customFormat="1" ht="24.95" customHeight="1" x14ac:dyDescent="0.2">
      <c r="A30" s="193">
        <v>87.88</v>
      </c>
      <c r="B30" s="204" t="s">
        <v>166</v>
      </c>
      <c r="C30" s="113">
        <v>3.4671306076798807</v>
      </c>
      <c r="D30" s="115">
        <v>1395</v>
      </c>
      <c r="E30" s="114">
        <v>1382</v>
      </c>
      <c r="F30" s="114">
        <v>1372</v>
      </c>
      <c r="G30" s="114">
        <v>1375</v>
      </c>
      <c r="H30" s="140">
        <v>1361</v>
      </c>
      <c r="I30" s="115">
        <v>34</v>
      </c>
      <c r="J30" s="116">
        <v>2.4981631153563555</v>
      </c>
    </row>
    <row r="31" spans="1:15" s="110" customFormat="1" ht="24.95" customHeight="1" x14ac:dyDescent="0.2">
      <c r="A31" s="193" t="s">
        <v>167</v>
      </c>
      <c r="B31" s="199" t="s">
        <v>168</v>
      </c>
      <c r="C31" s="113">
        <v>9.5613272026842306</v>
      </c>
      <c r="D31" s="115">
        <v>3847</v>
      </c>
      <c r="E31" s="114">
        <v>3980</v>
      </c>
      <c r="F31" s="114">
        <v>3975</v>
      </c>
      <c r="G31" s="114">
        <v>3979</v>
      </c>
      <c r="H31" s="140">
        <v>3909</v>
      </c>
      <c r="I31" s="115">
        <v>-62</v>
      </c>
      <c r="J31" s="116">
        <v>-1.586083397288309</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0.97179072946439671</v>
      </c>
      <c r="D34" s="115">
        <v>391</v>
      </c>
      <c r="E34" s="114">
        <v>367</v>
      </c>
      <c r="F34" s="114">
        <v>381</v>
      </c>
      <c r="G34" s="114">
        <v>374</v>
      </c>
      <c r="H34" s="140">
        <v>357</v>
      </c>
      <c r="I34" s="115">
        <v>34</v>
      </c>
      <c r="J34" s="116">
        <v>9.5238095238095237</v>
      </c>
    </row>
    <row r="35" spans="1:10" s="110" customFormat="1" ht="24.95" customHeight="1" x14ac:dyDescent="0.2">
      <c r="A35" s="292" t="s">
        <v>171</v>
      </c>
      <c r="B35" s="293" t="s">
        <v>172</v>
      </c>
      <c r="C35" s="113">
        <v>17.129364980738163</v>
      </c>
      <c r="D35" s="115">
        <v>6892</v>
      </c>
      <c r="E35" s="114">
        <v>7046</v>
      </c>
      <c r="F35" s="114">
        <v>7201</v>
      </c>
      <c r="G35" s="114">
        <v>7241</v>
      </c>
      <c r="H35" s="140">
        <v>7184</v>
      </c>
      <c r="I35" s="115">
        <v>-292</v>
      </c>
      <c r="J35" s="116">
        <v>-4.0645879732739418</v>
      </c>
    </row>
    <row r="36" spans="1:10" s="110" customFormat="1" ht="24.95" customHeight="1" x14ac:dyDescent="0.2">
      <c r="A36" s="294" t="s">
        <v>173</v>
      </c>
      <c r="B36" s="295" t="s">
        <v>174</v>
      </c>
      <c r="C36" s="125">
        <v>81.896358891512364</v>
      </c>
      <c r="D36" s="143">
        <v>32951</v>
      </c>
      <c r="E36" s="144">
        <v>33967</v>
      </c>
      <c r="F36" s="144">
        <v>33812</v>
      </c>
      <c r="G36" s="144">
        <v>33941</v>
      </c>
      <c r="H36" s="145">
        <v>33540</v>
      </c>
      <c r="I36" s="143">
        <v>-589</v>
      </c>
      <c r="J36" s="146">
        <v>-1.7561121049493142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40235</v>
      </c>
      <c r="F11" s="264">
        <v>41381</v>
      </c>
      <c r="G11" s="264">
        <v>41395</v>
      </c>
      <c r="H11" s="264">
        <v>41557</v>
      </c>
      <c r="I11" s="265">
        <v>41083</v>
      </c>
      <c r="J11" s="263">
        <v>-848</v>
      </c>
      <c r="K11" s="266">
        <v>-2.0641141104593141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43.15645582204548</v>
      </c>
      <c r="E13" s="115">
        <v>17364</v>
      </c>
      <c r="F13" s="114">
        <v>17876</v>
      </c>
      <c r="G13" s="114">
        <v>17725</v>
      </c>
      <c r="H13" s="114">
        <v>17608</v>
      </c>
      <c r="I13" s="140">
        <v>17507</v>
      </c>
      <c r="J13" s="115">
        <v>-143</v>
      </c>
      <c r="K13" s="116">
        <v>-0.8168161306905809</v>
      </c>
    </row>
    <row r="14" spans="1:15" ht="15.95" customHeight="1" x14ac:dyDescent="0.2">
      <c r="A14" s="306" t="s">
        <v>230</v>
      </c>
      <c r="B14" s="307"/>
      <c r="C14" s="308"/>
      <c r="D14" s="113">
        <v>45.979868273890894</v>
      </c>
      <c r="E14" s="115">
        <v>18500</v>
      </c>
      <c r="F14" s="114">
        <v>19045</v>
      </c>
      <c r="G14" s="114">
        <v>19258</v>
      </c>
      <c r="H14" s="114">
        <v>19486</v>
      </c>
      <c r="I14" s="140">
        <v>19168</v>
      </c>
      <c r="J14" s="115">
        <v>-668</v>
      </c>
      <c r="K14" s="116">
        <v>-3.484974958263773</v>
      </c>
    </row>
    <row r="15" spans="1:15" ht="15.95" customHeight="1" x14ac:dyDescent="0.2">
      <c r="A15" s="306" t="s">
        <v>231</v>
      </c>
      <c r="B15" s="307"/>
      <c r="C15" s="308"/>
      <c r="D15" s="113">
        <v>5.4852740151609298</v>
      </c>
      <c r="E15" s="115">
        <v>2207</v>
      </c>
      <c r="F15" s="114">
        <v>2225</v>
      </c>
      <c r="G15" s="114">
        <v>2256</v>
      </c>
      <c r="H15" s="114">
        <v>2241</v>
      </c>
      <c r="I15" s="140">
        <v>2206</v>
      </c>
      <c r="J15" s="115">
        <v>1</v>
      </c>
      <c r="K15" s="116">
        <v>4.5330915684496827E-2</v>
      </c>
    </row>
    <row r="16" spans="1:15" ht="15.95" customHeight="1" x14ac:dyDescent="0.2">
      <c r="A16" s="306" t="s">
        <v>232</v>
      </c>
      <c r="B16" s="307"/>
      <c r="C16" s="308"/>
      <c r="D16" s="113">
        <v>2.1573257114452593</v>
      </c>
      <c r="E16" s="115">
        <v>868</v>
      </c>
      <c r="F16" s="114">
        <v>901</v>
      </c>
      <c r="G16" s="114">
        <v>839</v>
      </c>
      <c r="H16" s="114">
        <v>858</v>
      </c>
      <c r="I16" s="140">
        <v>878</v>
      </c>
      <c r="J16" s="115">
        <v>-10</v>
      </c>
      <c r="K16" s="116">
        <v>-1.1389521640091116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0.80526904436435942</v>
      </c>
      <c r="E18" s="115">
        <v>324</v>
      </c>
      <c r="F18" s="114">
        <v>314</v>
      </c>
      <c r="G18" s="114">
        <v>323</v>
      </c>
      <c r="H18" s="114">
        <v>308</v>
      </c>
      <c r="I18" s="140">
        <v>295</v>
      </c>
      <c r="J18" s="115">
        <v>29</v>
      </c>
      <c r="K18" s="116">
        <v>9.8305084745762716</v>
      </c>
    </row>
    <row r="19" spans="1:11" ht="14.1" customHeight="1" x14ac:dyDescent="0.2">
      <c r="A19" s="306" t="s">
        <v>235</v>
      </c>
      <c r="B19" s="307" t="s">
        <v>236</v>
      </c>
      <c r="C19" s="308"/>
      <c r="D19" s="113">
        <v>0.50205045358518707</v>
      </c>
      <c r="E19" s="115">
        <v>202</v>
      </c>
      <c r="F19" s="114">
        <v>191</v>
      </c>
      <c r="G19" s="114">
        <v>197</v>
      </c>
      <c r="H19" s="114">
        <v>183</v>
      </c>
      <c r="I19" s="140">
        <v>178</v>
      </c>
      <c r="J19" s="115">
        <v>24</v>
      </c>
      <c r="K19" s="116">
        <v>13.48314606741573</v>
      </c>
    </row>
    <row r="20" spans="1:11" ht="14.1" customHeight="1" x14ac:dyDescent="0.2">
      <c r="A20" s="306">
        <v>12</v>
      </c>
      <c r="B20" s="307" t="s">
        <v>237</v>
      </c>
      <c r="C20" s="308"/>
      <c r="D20" s="113">
        <v>0.88231639120169003</v>
      </c>
      <c r="E20" s="115">
        <v>355</v>
      </c>
      <c r="F20" s="114">
        <v>352</v>
      </c>
      <c r="G20" s="114">
        <v>396</v>
      </c>
      <c r="H20" s="114">
        <v>395</v>
      </c>
      <c r="I20" s="140">
        <v>372</v>
      </c>
      <c r="J20" s="115">
        <v>-17</v>
      </c>
      <c r="K20" s="116">
        <v>-4.56989247311828</v>
      </c>
    </row>
    <row r="21" spans="1:11" ht="14.1" customHeight="1" x14ac:dyDescent="0.2">
      <c r="A21" s="306">
        <v>21</v>
      </c>
      <c r="B21" s="307" t="s">
        <v>238</v>
      </c>
      <c r="C21" s="308"/>
      <c r="D21" s="113">
        <v>0.11432832111345843</v>
      </c>
      <c r="E21" s="115">
        <v>46</v>
      </c>
      <c r="F21" s="114">
        <v>46</v>
      </c>
      <c r="G21" s="114">
        <v>44</v>
      </c>
      <c r="H21" s="114">
        <v>41</v>
      </c>
      <c r="I21" s="140">
        <v>44</v>
      </c>
      <c r="J21" s="115">
        <v>2</v>
      </c>
      <c r="K21" s="116">
        <v>4.5454545454545459</v>
      </c>
    </row>
    <row r="22" spans="1:11" ht="14.1" customHeight="1" x14ac:dyDescent="0.2">
      <c r="A22" s="306">
        <v>22</v>
      </c>
      <c r="B22" s="307" t="s">
        <v>239</v>
      </c>
      <c r="C22" s="308"/>
      <c r="D22" s="113">
        <v>0.5343606312911644</v>
      </c>
      <c r="E22" s="115">
        <v>215</v>
      </c>
      <c r="F22" s="114">
        <v>226</v>
      </c>
      <c r="G22" s="114">
        <v>240</v>
      </c>
      <c r="H22" s="114">
        <v>245</v>
      </c>
      <c r="I22" s="140">
        <v>249</v>
      </c>
      <c r="J22" s="115">
        <v>-34</v>
      </c>
      <c r="K22" s="116">
        <v>-13.654618473895582</v>
      </c>
    </row>
    <row r="23" spans="1:11" ht="14.1" customHeight="1" x14ac:dyDescent="0.2">
      <c r="A23" s="306">
        <v>23</v>
      </c>
      <c r="B23" s="307" t="s">
        <v>240</v>
      </c>
      <c r="C23" s="308"/>
      <c r="D23" s="113">
        <v>0.47968186901951038</v>
      </c>
      <c r="E23" s="115">
        <v>193</v>
      </c>
      <c r="F23" s="114">
        <v>205</v>
      </c>
      <c r="G23" s="114">
        <v>208</v>
      </c>
      <c r="H23" s="114">
        <v>208</v>
      </c>
      <c r="I23" s="140">
        <v>211</v>
      </c>
      <c r="J23" s="115">
        <v>-18</v>
      </c>
      <c r="K23" s="116">
        <v>-8.5308056872037916</v>
      </c>
    </row>
    <row r="24" spans="1:11" ht="14.1" customHeight="1" x14ac:dyDescent="0.2">
      <c r="A24" s="306">
        <v>24</v>
      </c>
      <c r="B24" s="307" t="s">
        <v>241</v>
      </c>
      <c r="C24" s="308"/>
      <c r="D24" s="113">
        <v>1.6677022492854481</v>
      </c>
      <c r="E24" s="115">
        <v>671</v>
      </c>
      <c r="F24" s="114">
        <v>702</v>
      </c>
      <c r="G24" s="114">
        <v>742</v>
      </c>
      <c r="H24" s="114">
        <v>763</v>
      </c>
      <c r="I24" s="140">
        <v>756</v>
      </c>
      <c r="J24" s="115">
        <v>-85</v>
      </c>
      <c r="K24" s="116">
        <v>-11.243386243386244</v>
      </c>
    </row>
    <row r="25" spans="1:11" ht="14.1" customHeight="1" x14ac:dyDescent="0.2">
      <c r="A25" s="306">
        <v>25</v>
      </c>
      <c r="B25" s="307" t="s">
        <v>242</v>
      </c>
      <c r="C25" s="308"/>
      <c r="D25" s="113">
        <v>3.7380390207530758</v>
      </c>
      <c r="E25" s="115">
        <v>1504</v>
      </c>
      <c r="F25" s="114">
        <v>1481</v>
      </c>
      <c r="G25" s="114">
        <v>1460</v>
      </c>
      <c r="H25" s="114">
        <v>1524</v>
      </c>
      <c r="I25" s="140">
        <v>1497</v>
      </c>
      <c r="J25" s="115">
        <v>7</v>
      </c>
      <c r="K25" s="116">
        <v>0.46760187040748163</v>
      </c>
    </row>
    <row r="26" spans="1:11" ht="14.1" customHeight="1" x14ac:dyDescent="0.2">
      <c r="A26" s="306">
        <v>26</v>
      </c>
      <c r="B26" s="307" t="s">
        <v>243</v>
      </c>
      <c r="C26" s="308"/>
      <c r="D26" s="113">
        <v>0.90468497576736673</v>
      </c>
      <c r="E26" s="115">
        <v>364</v>
      </c>
      <c r="F26" s="114">
        <v>365</v>
      </c>
      <c r="G26" s="114">
        <v>363</v>
      </c>
      <c r="H26" s="114">
        <v>367</v>
      </c>
      <c r="I26" s="140">
        <v>341</v>
      </c>
      <c r="J26" s="115">
        <v>23</v>
      </c>
      <c r="K26" s="116">
        <v>6.7448680351906161</v>
      </c>
    </row>
    <row r="27" spans="1:11" ht="14.1" customHeight="1" x14ac:dyDescent="0.2">
      <c r="A27" s="306">
        <v>27</v>
      </c>
      <c r="B27" s="307" t="s">
        <v>244</v>
      </c>
      <c r="C27" s="308"/>
      <c r="D27" s="113">
        <v>0.42500310674785635</v>
      </c>
      <c r="E27" s="115">
        <v>171</v>
      </c>
      <c r="F27" s="114">
        <v>170</v>
      </c>
      <c r="G27" s="114">
        <v>164</v>
      </c>
      <c r="H27" s="114">
        <v>160</v>
      </c>
      <c r="I27" s="140">
        <v>168</v>
      </c>
      <c r="J27" s="115">
        <v>3</v>
      </c>
      <c r="K27" s="116">
        <v>1.7857142857142858</v>
      </c>
    </row>
    <row r="28" spans="1:11" ht="14.1" customHeight="1" x14ac:dyDescent="0.2">
      <c r="A28" s="306">
        <v>28</v>
      </c>
      <c r="B28" s="307" t="s">
        <v>245</v>
      </c>
      <c r="C28" s="308"/>
      <c r="D28" s="113">
        <v>0.64371815583447245</v>
      </c>
      <c r="E28" s="115">
        <v>259</v>
      </c>
      <c r="F28" s="114">
        <v>273</v>
      </c>
      <c r="G28" s="114">
        <v>288</v>
      </c>
      <c r="H28" s="114">
        <v>289</v>
      </c>
      <c r="I28" s="140">
        <v>292</v>
      </c>
      <c r="J28" s="115">
        <v>-33</v>
      </c>
      <c r="K28" s="116">
        <v>-11.301369863013699</v>
      </c>
    </row>
    <row r="29" spans="1:11" ht="14.1" customHeight="1" x14ac:dyDescent="0.2">
      <c r="A29" s="306">
        <v>29</v>
      </c>
      <c r="B29" s="307" t="s">
        <v>246</v>
      </c>
      <c r="C29" s="308"/>
      <c r="D29" s="113">
        <v>4.021374425251647</v>
      </c>
      <c r="E29" s="115">
        <v>1618</v>
      </c>
      <c r="F29" s="114">
        <v>1739</v>
      </c>
      <c r="G29" s="114">
        <v>1700</v>
      </c>
      <c r="H29" s="114">
        <v>1722</v>
      </c>
      <c r="I29" s="140">
        <v>1664</v>
      </c>
      <c r="J29" s="115">
        <v>-46</v>
      </c>
      <c r="K29" s="116">
        <v>-2.7644230769230771</v>
      </c>
    </row>
    <row r="30" spans="1:11" ht="14.1" customHeight="1" x14ac:dyDescent="0.2">
      <c r="A30" s="306" t="s">
        <v>247</v>
      </c>
      <c r="B30" s="307" t="s">
        <v>248</v>
      </c>
      <c r="C30" s="308"/>
      <c r="D30" s="113">
        <v>0.79035665465390825</v>
      </c>
      <c r="E30" s="115">
        <v>318</v>
      </c>
      <c r="F30" s="114">
        <v>326</v>
      </c>
      <c r="G30" s="114">
        <v>316</v>
      </c>
      <c r="H30" s="114">
        <v>325</v>
      </c>
      <c r="I30" s="140">
        <v>298</v>
      </c>
      <c r="J30" s="115">
        <v>20</v>
      </c>
      <c r="K30" s="116">
        <v>6.7114093959731544</v>
      </c>
    </row>
    <row r="31" spans="1:11" ht="14.1" customHeight="1" x14ac:dyDescent="0.2">
      <c r="A31" s="306" t="s">
        <v>249</v>
      </c>
      <c r="B31" s="307" t="s">
        <v>250</v>
      </c>
      <c r="C31" s="308"/>
      <c r="D31" s="113">
        <v>3.1365726357648813</v>
      </c>
      <c r="E31" s="115">
        <v>1262</v>
      </c>
      <c r="F31" s="114">
        <v>1377</v>
      </c>
      <c r="G31" s="114">
        <v>1350</v>
      </c>
      <c r="H31" s="114">
        <v>1362</v>
      </c>
      <c r="I31" s="140">
        <v>1330</v>
      </c>
      <c r="J31" s="115">
        <v>-68</v>
      </c>
      <c r="K31" s="116">
        <v>-5.1127819548872182</v>
      </c>
    </row>
    <row r="32" spans="1:11" ht="14.1" customHeight="1" x14ac:dyDescent="0.2">
      <c r="A32" s="306">
        <v>31</v>
      </c>
      <c r="B32" s="307" t="s">
        <v>251</v>
      </c>
      <c r="C32" s="308"/>
      <c r="D32" s="113">
        <v>0.14415310053436062</v>
      </c>
      <c r="E32" s="115">
        <v>58</v>
      </c>
      <c r="F32" s="114">
        <v>60</v>
      </c>
      <c r="G32" s="114">
        <v>61</v>
      </c>
      <c r="H32" s="114">
        <v>58</v>
      </c>
      <c r="I32" s="140">
        <v>58</v>
      </c>
      <c r="J32" s="115">
        <v>0</v>
      </c>
      <c r="K32" s="116">
        <v>0</v>
      </c>
    </row>
    <row r="33" spans="1:11" ht="14.1" customHeight="1" x14ac:dyDescent="0.2">
      <c r="A33" s="306">
        <v>32</v>
      </c>
      <c r="B33" s="307" t="s">
        <v>252</v>
      </c>
      <c r="C33" s="308"/>
      <c r="D33" s="113">
        <v>0.94196595004349448</v>
      </c>
      <c r="E33" s="115">
        <v>379</v>
      </c>
      <c r="F33" s="114">
        <v>384</v>
      </c>
      <c r="G33" s="114">
        <v>407</v>
      </c>
      <c r="H33" s="114">
        <v>420</v>
      </c>
      <c r="I33" s="140">
        <v>383</v>
      </c>
      <c r="J33" s="115">
        <v>-4</v>
      </c>
      <c r="K33" s="116">
        <v>-1.0443864229765014</v>
      </c>
    </row>
    <row r="34" spans="1:11" ht="14.1" customHeight="1" x14ac:dyDescent="0.2">
      <c r="A34" s="306">
        <v>33</v>
      </c>
      <c r="B34" s="307" t="s">
        <v>253</v>
      </c>
      <c r="C34" s="308"/>
      <c r="D34" s="113">
        <v>0.50205045358518707</v>
      </c>
      <c r="E34" s="115">
        <v>202</v>
      </c>
      <c r="F34" s="114">
        <v>203</v>
      </c>
      <c r="G34" s="114">
        <v>206</v>
      </c>
      <c r="H34" s="114">
        <v>205</v>
      </c>
      <c r="I34" s="140">
        <v>212</v>
      </c>
      <c r="J34" s="115">
        <v>-10</v>
      </c>
      <c r="K34" s="116">
        <v>-4.716981132075472</v>
      </c>
    </row>
    <row r="35" spans="1:11" ht="14.1" customHeight="1" x14ac:dyDescent="0.2">
      <c r="A35" s="306">
        <v>34</v>
      </c>
      <c r="B35" s="307" t="s">
        <v>254</v>
      </c>
      <c r="C35" s="308"/>
      <c r="D35" s="113">
        <v>4.8713806387473593</v>
      </c>
      <c r="E35" s="115">
        <v>1960</v>
      </c>
      <c r="F35" s="114">
        <v>1974</v>
      </c>
      <c r="G35" s="114">
        <v>1987</v>
      </c>
      <c r="H35" s="114">
        <v>2003</v>
      </c>
      <c r="I35" s="140">
        <v>2015</v>
      </c>
      <c r="J35" s="115">
        <v>-55</v>
      </c>
      <c r="K35" s="116">
        <v>-2.7295285359801489</v>
      </c>
    </row>
    <row r="36" spans="1:11" ht="14.1" customHeight="1" x14ac:dyDescent="0.2">
      <c r="A36" s="306">
        <v>41</v>
      </c>
      <c r="B36" s="307" t="s">
        <v>255</v>
      </c>
      <c r="C36" s="308"/>
      <c r="D36" s="113">
        <v>0.22120044737169131</v>
      </c>
      <c r="E36" s="115">
        <v>89</v>
      </c>
      <c r="F36" s="114">
        <v>76</v>
      </c>
      <c r="G36" s="114">
        <v>65</v>
      </c>
      <c r="H36" s="114">
        <v>68</v>
      </c>
      <c r="I36" s="140">
        <v>73</v>
      </c>
      <c r="J36" s="115">
        <v>16</v>
      </c>
      <c r="K36" s="116">
        <v>21.917808219178081</v>
      </c>
    </row>
    <row r="37" spans="1:11" ht="14.1" customHeight="1" x14ac:dyDescent="0.2">
      <c r="A37" s="306">
        <v>42</v>
      </c>
      <c r="B37" s="307" t="s">
        <v>256</v>
      </c>
      <c r="C37" s="308"/>
      <c r="D37" s="113" t="s">
        <v>514</v>
      </c>
      <c r="E37" s="115" t="s">
        <v>514</v>
      </c>
      <c r="F37" s="114" t="s">
        <v>514</v>
      </c>
      <c r="G37" s="114">
        <v>11</v>
      </c>
      <c r="H37" s="114">
        <v>11</v>
      </c>
      <c r="I37" s="140">
        <v>13</v>
      </c>
      <c r="J37" s="115" t="s">
        <v>514</v>
      </c>
      <c r="K37" s="116" t="s">
        <v>514</v>
      </c>
    </row>
    <row r="38" spans="1:11" ht="14.1" customHeight="1" x14ac:dyDescent="0.2">
      <c r="A38" s="306">
        <v>43</v>
      </c>
      <c r="B38" s="307" t="s">
        <v>257</v>
      </c>
      <c r="C38" s="308"/>
      <c r="D38" s="113">
        <v>0.42997390331800672</v>
      </c>
      <c r="E38" s="115">
        <v>173</v>
      </c>
      <c r="F38" s="114">
        <v>180</v>
      </c>
      <c r="G38" s="114">
        <v>171</v>
      </c>
      <c r="H38" s="114">
        <v>169</v>
      </c>
      <c r="I38" s="140">
        <v>163</v>
      </c>
      <c r="J38" s="115">
        <v>10</v>
      </c>
      <c r="K38" s="116">
        <v>6.1349693251533743</v>
      </c>
    </row>
    <row r="39" spans="1:11" ht="14.1" customHeight="1" x14ac:dyDescent="0.2">
      <c r="A39" s="306">
        <v>51</v>
      </c>
      <c r="B39" s="307" t="s">
        <v>258</v>
      </c>
      <c r="C39" s="308"/>
      <c r="D39" s="113">
        <v>8.5050329315272766</v>
      </c>
      <c r="E39" s="115">
        <v>3422</v>
      </c>
      <c r="F39" s="114">
        <v>3480</v>
      </c>
      <c r="G39" s="114">
        <v>3433</v>
      </c>
      <c r="H39" s="114">
        <v>3372</v>
      </c>
      <c r="I39" s="140">
        <v>3519</v>
      </c>
      <c r="J39" s="115">
        <v>-97</v>
      </c>
      <c r="K39" s="116">
        <v>-2.7564649048025007</v>
      </c>
    </row>
    <row r="40" spans="1:11" ht="14.1" customHeight="1" x14ac:dyDescent="0.2">
      <c r="A40" s="306" t="s">
        <v>259</v>
      </c>
      <c r="B40" s="307" t="s">
        <v>260</v>
      </c>
      <c r="C40" s="308"/>
      <c r="D40" s="113">
        <v>8.3136572635764878</v>
      </c>
      <c r="E40" s="115">
        <v>3345</v>
      </c>
      <c r="F40" s="114">
        <v>3396</v>
      </c>
      <c r="G40" s="114">
        <v>3348</v>
      </c>
      <c r="H40" s="114">
        <v>3288</v>
      </c>
      <c r="I40" s="140">
        <v>3434</v>
      </c>
      <c r="J40" s="115">
        <v>-89</v>
      </c>
      <c r="K40" s="116">
        <v>-2.5917297612114152</v>
      </c>
    </row>
    <row r="41" spans="1:11" ht="14.1" customHeight="1" x14ac:dyDescent="0.2">
      <c r="A41" s="306"/>
      <c r="B41" s="307" t="s">
        <v>261</v>
      </c>
      <c r="C41" s="308"/>
      <c r="D41" s="113">
        <v>4.5234248788368339</v>
      </c>
      <c r="E41" s="115">
        <v>1820</v>
      </c>
      <c r="F41" s="114">
        <v>1855</v>
      </c>
      <c r="G41" s="114">
        <v>1814</v>
      </c>
      <c r="H41" s="114">
        <v>1801</v>
      </c>
      <c r="I41" s="140">
        <v>1785</v>
      </c>
      <c r="J41" s="115">
        <v>35</v>
      </c>
      <c r="K41" s="116">
        <v>1.9607843137254901</v>
      </c>
    </row>
    <row r="42" spans="1:11" ht="14.1" customHeight="1" x14ac:dyDescent="0.2">
      <c r="A42" s="306">
        <v>52</v>
      </c>
      <c r="B42" s="307" t="s">
        <v>262</v>
      </c>
      <c r="C42" s="308"/>
      <c r="D42" s="113">
        <v>4.5781036411084877</v>
      </c>
      <c r="E42" s="115">
        <v>1842</v>
      </c>
      <c r="F42" s="114">
        <v>1900</v>
      </c>
      <c r="G42" s="114">
        <v>1904</v>
      </c>
      <c r="H42" s="114">
        <v>1927</v>
      </c>
      <c r="I42" s="140">
        <v>1913</v>
      </c>
      <c r="J42" s="115">
        <v>-71</v>
      </c>
      <c r="K42" s="116">
        <v>-3.7114479874542603</v>
      </c>
    </row>
    <row r="43" spans="1:11" ht="14.1" customHeight="1" x14ac:dyDescent="0.2">
      <c r="A43" s="306" t="s">
        <v>263</v>
      </c>
      <c r="B43" s="307" t="s">
        <v>264</v>
      </c>
      <c r="C43" s="308"/>
      <c r="D43" s="113">
        <v>4.4339505405741271</v>
      </c>
      <c r="E43" s="115">
        <v>1784</v>
      </c>
      <c r="F43" s="114">
        <v>1836</v>
      </c>
      <c r="G43" s="114">
        <v>1840</v>
      </c>
      <c r="H43" s="114">
        <v>1860</v>
      </c>
      <c r="I43" s="140">
        <v>1845</v>
      </c>
      <c r="J43" s="115">
        <v>-61</v>
      </c>
      <c r="K43" s="116">
        <v>-3.3062330623306231</v>
      </c>
    </row>
    <row r="44" spans="1:11" ht="14.1" customHeight="1" x14ac:dyDescent="0.2">
      <c r="A44" s="306">
        <v>53</v>
      </c>
      <c r="B44" s="307" t="s">
        <v>265</v>
      </c>
      <c r="C44" s="308"/>
      <c r="D44" s="113">
        <v>1.5310053436063129</v>
      </c>
      <c r="E44" s="115">
        <v>616</v>
      </c>
      <c r="F44" s="114">
        <v>608</v>
      </c>
      <c r="G44" s="114">
        <v>623</v>
      </c>
      <c r="H44" s="114">
        <v>627</v>
      </c>
      <c r="I44" s="140">
        <v>595</v>
      </c>
      <c r="J44" s="115">
        <v>21</v>
      </c>
      <c r="K44" s="116">
        <v>3.5294117647058822</v>
      </c>
    </row>
    <row r="45" spans="1:11" ht="14.1" customHeight="1" x14ac:dyDescent="0.2">
      <c r="A45" s="306" t="s">
        <v>266</v>
      </c>
      <c r="B45" s="307" t="s">
        <v>267</v>
      </c>
      <c r="C45" s="308"/>
      <c r="D45" s="113">
        <v>1.5086367590406362</v>
      </c>
      <c r="E45" s="115">
        <v>607</v>
      </c>
      <c r="F45" s="114">
        <v>598</v>
      </c>
      <c r="G45" s="114">
        <v>614</v>
      </c>
      <c r="H45" s="114">
        <v>618</v>
      </c>
      <c r="I45" s="140">
        <v>588</v>
      </c>
      <c r="J45" s="115">
        <v>19</v>
      </c>
      <c r="K45" s="116">
        <v>3.2312925170068025</v>
      </c>
    </row>
    <row r="46" spans="1:11" ht="14.1" customHeight="1" x14ac:dyDescent="0.2">
      <c r="A46" s="306">
        <v>54</v>
      </c>
      <c r="B46" s="307" t="s">
        <v>268</v>
      </c>
      <c r="C46" s="308"/>
      <c r="D46" s="113">
        <v>15.73257114452591</v>
      </c>
      <c r="E46" s="115">
        <v>6330</v>
      </c>
      <c r="F46" s="114">
        <v>6417</v>
      </c>
      <c r="G46" s="114">
        <v>6335</v>
      </c>
      <c r="H46" s="114">
        <v>6239</v>
      </c>
      <c r="I46" s="140">
        <v>6265</v>
      </c>
      <c r="J46" s="115">
        <v>65</v>
      </c>
      <c r="K46" s="116">
        <v>1.037509976057462</v>
      </c>
    </row>
    <row r="47" spans="1:11" ht="14.1" customHeight="1" x14ac:dyDescent="0.2">
      <c r="A47" s="306">
        <v>61</v>
      </c>
      <c r="B47" s="307" t="s">
        <v>269</v>
      </c>
      <c r="C47" s="308"/>
      <c r="D47" s="113">
        <v>0.61140797812849512</v>
      </c>
      <c r="E47" s="115">
        <v>246</v>
      </c>
      <c r="F47" s="114">
        <v>249</v>
      </c>
      <c r="G47" s="114">
        <v>246</v>
      </c>
      <c r="H47" s="114">
        <v>245</v>
      </c>
      <c r="I47" s="140">
        <v>246</v>
      </c>
      <c r="J47" s="115">
        <v>0</v>
      </c>
      <c r="K47" s="116">
        <v>0</v>
      </c>
    </row>
    <row r="48" spans="1:11" ht="14.1" customHeight="1" x14ac:dyDescent="0.2">
      <c r="A48" s="306">
        <v>62</v>
      </c>
      <c r="B48" s="307" t="s">
        <v>270</v>
      </c>
      <c r="C48" s="308"/>
      <c r="D48" s="113">
        <v>10.135454206536597</v>
      </c>
      <c r="E48" s="115">
        <v>4078</v>
      </c>
      <c r="F48" s="114">
        <v>4164</v>
      </c>
      <c r="G48" s="114">
        <v>4128</v>
      </c>
      <c r="H48" s="114">
        <v>4171</v>
      </c>
      <c r="I48" s="140">
        <v>4072</v>
      </c>
      <c r="J48" s="115">
        <v>6</v>
      </c>
      <c r="K48" s="116">
        <v>0.14734774066797643</v>
      </c>
    </row>
    <row r="49" spans="1:11" ht="14.1" customHeight="1" x14ac:dyDescent="0.2">
      <c r="A49" s="306">
        <v>63</v>
      </c>
      <c r="B49" s="307" t="s">
        <v>271</v>
      </c>
      <c r="C49" s="308"/>
      <c r="D49" s="113">
        <v>8.4354417795451724</v>
      </c>
      <c r="E49" s="115">
        <v>3394</v>
      </c>
      <c r="F49" s="114">
        <v>3793</v>
      </c>
      <c r="G49" s="114">
        <v>3935</v>
      </c>
      <c r="H49" s="114">
        <v>3988</v>
      </c>
      <c r="I49" s="140">
        <v>3729</v>
      </c>
      <c r="J49" s="115">
        <v>-335</v>
      </c>
      <c r="K49" s="116">
        <v>-8.9836417270045583</v>
      </c>
    </row>
    <row r="50" spans="1:11" ht="14.1" customHeight="1" x14ac:dyDescent="0.2">
      <c r="A50" s="306" t="s">
        <v>272</v>
      </c>
      <c r="B50" s="307" t="s">
        <v>273</v>
      </c>
      <c r="C50" s="308"/>
      <c r="D50" s="113">
        <v>0.59152479184789364</v>
      </c>
      <c r="E50" s="115">
        <v>238</v>
      </c>
      <c r="F50" s="114">
        <v>263</v>
      </c>
      <c r="G50" s="114">
        <v>281</v>
      </c>
      <c r="H50" s="114">
        <v>291</v>
      </c>
      <c r="I50" s="140">
        <v>272</v>
      </c>
      <c r="J50" s="115">
        <v>-34</v>
      </c>
      <c r="K50" s="116">
        <v>-12.5</v>
      </c>
    </row>
    <row r="51" spans="1:11" ht="14.1" customHeight="1" x14ac:dyDescent="0.2">
      <c r="A51" s="306" t="s">
        <v>274</v>
      </c>
      <c r="B51" s="307" t="s">
        <v>275</v>
      </c>
      <c r="C51" s="308"/>
      <c r="D51" s="113">
        <v>7.570523176339008</v>
      </c>
      <c r="E51" s="115">
        <v>3046</v>
      </c>
      <c r="F51" s="114">
        <v>3393</v>
      </c>
      <c r="G51" s="114">
        <v>3509</v>
      </c>
      <c r="H51" s="114">
        <v>3552</v>
      </c>
      <c r="I51" s="140">
        <v>3325</v>
      </c>
      <c r="J51" s="115">
        <v>-279</v>
      </c>
      <c r="K51" s="116">
        <v>-8.3909774436090228</v>
      </c>
    </row>
    <row r="52" spans="1:11" ht="14.1" customHeight="1" x14ac:dyDescent="0.2">
      <c r="A52" s="306">
        <v>71</v>
      </c>
      <c r="B52" s="307" t="s">
        <v>276</v>
      </c>
      <c r="C52" s="308"/>
      <c r="D52" s="113">
        <v>13.903318006710576</v>
      </c>
      <c r="E52" s="115">
        <v>5594</v>
      </c>
      <c r="F52" s="114">
        <v>5748</v>
      </c>
      <c r="G52" s="114">
        <v>5743</v>
      </c>
      <c r="H52" s="114">
        <v>5747</v>
      </c>
      <c r="I52" s="140">
        <v>5745</v>
      </c>
      <c r="J52" s="115">
        <v>-151</v>
      </c>
      <c r="K52" s="116">
        <v>-2.6283724978241949</v>
      </c>
    </row>
    <row r="53" spans="1:11" ht="14.1" customHeight="1" x14ac:dyDescent="0.2">
      <c r="A53" s="306" t="s">
        <v>277</v>
      </c>
      <c r="B53" s="307" t="s">
        <v>278</v>
      </c>
      <c r="C53" s="308"/>
      <c r="D53" s="113">
        <v>1.4962097676152604</v>
      </c>
      <c r="E53" s="115">
        <v>602</v>
      </c>
      <c r="F53" s="114">
        <v>623</v>
      </c>
      <c r="G53" s="114">
        <v>621</v>
      </c>
      <c r="H53" s="114">
        <v>637</v>
      </c>
      <c r="I53" s="140">
        <v>629</v>
      </c>
      <c r="J53" s="115">
        <v>-27</v>
      </c>
      <c r="K53" s="116">
        <v>-4.2925278219395864</v>
      </c>
    </row>
    <row r="54" spans="1:11" ht="14.1" customHeight="1" x14ac:dyDescent="0.2">
      <c r="A54" s="306" t="s">
        <v>279</v>
      </c>
      <c r="B54" s="307" t="s">
        <v>280</v>
      </c>
      <c r="C54" s="308"/>
      <c r="D54" s="113">
        <v>11.914999378650428</v>
      </c>
      <c r="E54" s="115">
        <v>4794</v>
      </c>
      <c r="F54" s="114">
        <v>4916</v>
      </c>
      <c r="G54" s="114">
        <v>4922</v>
      </c>
      <c r="H54" s="114">
        <v>4914</v>
      </c>
      <c r="I54" s="140">
        <v>4917</v>
      </c>
      <c r="J54" s="115">
        <v>-123</v>
      </c>
      <c r="K54" s="116">
        <v>-2.5015253203172665</v>
      </c>
    </row>
    <row r="55" spans="1:11" ht="14.1" customHeight="1" x14ac:dyDescent="0.2">
      <c r="A55" s="306">
        <v>72</v>
      </c>
      <c r="B55" s="307" t="s">
        <v>281</v>
      </c>
      <c r="C55" s="308"/>
      <c r="D55" s="113">
        <v>1.5533739281719896</v>
      </c>
      <c r="E55" s="115">
        <v>625</v>
      </c>
      <c r="F55" s="114">
        <v>637</v>
      </c>
      <c r="G55" s="114">
        <v>640</v>
      </c>
      <c r="H55" s="114">
        <v>636</v>
      </c>
      <c r="I55" s="140">
        <v>634</v>
      </c>
      <c r="J55" s="115">
        <v>-9</v>
      </c>
      <c r="K55" s="116">
        <v>-1.4195583596214512</v>
      </c>
    </row>
    <row r="56" spans="1:11" ht="14.1" customHeight="1" x14ac:dyDescent="0.2">
      <c r="A56" s="306" t="s">
        <v>282</v>
      </c>
      <c r="B56" s="307" t="s">
        <v>283</v>
      </c>
      <c r="C56" s="308"/>
      <c r="D56" s="113">
        <v>0.19634646452093948</v>
      </c>
      <c r="E56" s="115">
        <v>79</v>
      </c>
      <c r="F56" s="114">
        <v>80</v>
      </c>
      <c r="G56" s="114">
        <v>80</v>
      </c>
      <c r="H56" s="114">
        <v>83</v>
      </c>
      <c r="I56" s="140">
        <v>84</v>
      </c>
      <c r="J56" s="115">
        <v>-5</v>
      </c>
      <c r="K56" s="116">
        <v>-5.9523809523809526</v>
      </c>
    </row>
    <row r="57" spans="1:11" ht="14.1" customHeight="1" x14ac:dyDescent="0.2">
      <c r="A57" s="306" t="s">
        <v>284</v>
      </c>
      <c r="B57" s="307" t="s">
        <v>285</v>
      </c>
      <c r="C57" s="308"/>
      <c r="D57" s="113">
        <v>0.97676152603454702</v>
      </c>
      <c r="E57" s="115">
        <v>393</v>
      </c>
      <c r="F57" s="114">
        <v>396</v>
      </c>
      <c r="G57" s="114">
        <v>395</v>
      </c>
      <c r="H57" s="114">
        <v>395</v>
      </c>
      <c r="I57" s="140">
        <v>393</v>
      </c>
      <c r="J57" s="115">
        <v>0</v>
      </c>
      <c r="K57" s="116">
        <v>0</v>
      </c>
    </row>
    <row r="58" spans="1:11" ht="14.1" customHeight="1" x14ac:dyDescent="0.2">
      <c r="A58" s="306">
        <v>73</v>
      </c>
      <c r="B58" s="307" t="s">
        <v>286</v>
      </c>
      <c r="C58" s="308"/>
      <c r="D58" s="113">
        <v>0.88728718777184046</v>
      </c>
      <c r="E58" s="115">
        <v>357</v>
      </c>
      <c r="F58" s="114">
        <v>376</v>
      </c>
      <c r="G58" s="114">
        <v>357</v>
      </c>
      <c r="H58" s="114">
        <v>371</v>
      </c>
      <c r="I58" s="140">
        <v>331</v>
      </c>
      <c r="J58" s="115">
        <v>26</v>
      </c>
      <c r="K58" s="116">
        <v>7.8549848942598191</v>
      </c>
    </row>
    <row r="59" spans="1:11" ht="14.1" customHeight="1" x14ac:dyDescent="0.2">
      <c r="A59" s="306" t="s">
        <v>287</v>
      </c>
      <c r="B59" s="307" t="s">
        <v>288</v>
      </c>
      <c r="C59" s="308"/>
      <c r="D59" s="113">
        <v>0.6809991301106002</v>
      </c>
      <c r="E59" s="115">
        <v>274</v>
      </c>
      <c r="F59" s="114">
        <v>292</v>
      </c>
      <c r="G59" s="114">
        <v>274</v>
      </c>
      <c r="H59" s="114">
        <v>287</v>
      </c>
      <c r="I59" s="140">
        <v>248</v>
      </c>
      <c r="J59" s="115">
        <v>26</v>
      </c>
      <c r="K59" s="116">
        <v>10.483870967741936</v>
      </c>
    </row>
    <row r="60" spans="1:11" ht="14.1" customHeight="1" x14ac:dyDescent="0.2">
      <c r="A60" s="306">
        <v>81</v>
      </c>
      <c r="B60" s="307" t="s">
        <v>289</v>
      </c>
      <c r="C60" s="308"/>
      <c r="D60" s="113">
        <v>3.0818938734932271</v>
      </c>
      <c r="E60" s="115">
        <v>1240</v>
      </c>
      <c r="F60" s="114">
        <v>1263</v>
      </c>
      <c r="G60" s="114">
        <v>1278</v>
      </c>
      <c r="H60" s="114">
        <v>1281</v>
      </c>
      <c r="I60" s="140">
        <v>1273</v>
      </c>
      <c r="J60" s="115">
        <v>-33</v>
      </c>
      <c r="K60" s="116">
        <v>-2.5923016496465041</v>
      </c>
    </row>
    <row r="61" spans="1:11" ht="14.1" customHeight="1" x14ac:dyDescent="0.2">
      <c r="A61" s="306" t="s">
        <v>290</v>
      </c>
      <c r="B61" s="307" t="s">
        <v>291</v>
      </c>
      <c r="C61" s="308"/>
      <c r="D61" s="113">
        <v>1.1979619734062383</v>
      </c>
      <c r="E61" s="115">
        <v>482</v>
      </c>
      <c r="F61" s="114">
        <v>498</v>
      </c>
      <c r="G61" s="114">
        <v>509</v>
      </c>
      <c r="H61" s="114">
        <v>514</v>
      </c>
      <c r="I61" s="140">
        <v>517</v>
      </c>
      <c r="J61" s="115">
        <v>-35</v>
      </c>
      <c r="K61" s="116">
        <v>-6.7698259187620886</v>
      </c>
    </row>
    <row r="62" spans="1:11" ht="14.1" customHeight="1" x14ac:dyDescent="0.2">
      <c r="A62" s="306" t="s">
        <v>292</v>
      </c>
      <c r="B62" s="307" t="s">
        <v>293</v>
      </c>
      <c r="C62" s="308"/>
      <c r="D62" s="113">
        <v>0.97427612774947181</v>
      </c>
      <c r="E62" s="115">
        <v>392</v>
      </c>
      <c r="F62" s="114">
        <v>394</v>
      </c>
      <c r="G62" s="114">
        <v>401</v>
      </c>
      <c r="H62" s="114">
        <v>396</v>
      </c>
      <c r="I62" s="140">
        <v>393</v>
      </c>
      <c r="J62" s="115">
        <v>-1</v>
      </c>
      <c r="K62" s="116">
        <v>-0.2544529262086514</v>
      </c>
    </row>
    <row r="63" spans="1:11" ht="14.1" customHeight="1" x14ac:dyDescent="0.2">
      <c r="A63" s="306"/>
      <c r="B63" s="307" t="s">
        <v>294</v>
      </c>
      <c r="C63" s="308"/>
      <c r="D63" s="113">
        <v>0.89474338262706599</v>
      </c>
      <c r="E63" s="115">
        <v>360</v>
      </c>
      <c r="F63" s="114">
        <v>362</v>
      </c>
      <c r="G63" s="114">
        <v>368</v>
      </c>
      <c r="H63" s="114">
        <v>366</v>
      </c>
      <c r="I63" s="140">
        <v>365</v>
      </c>
      <c r="J63" s="115">
        <v>-5</v>
      </c>
      <c r="K63" s="116">
        <v>-1.3698630136986301</v>
      </c>
    </row>
    <row r="64" spans="1:11" ht="14.1" customHeight="1" x14ac:dyDescent="0.2">
      <c r="A64" s="306" t="s">
        <v>295</v>
      </c>
      <c r="B64" s="307" t="s">
        <v>296</v>
      </c>
      <c r="C64" s="308"/>
      <c r="D64" s="113">
        <v>6.2134957126879581E-2</v>
      </c>
      <c r="E64" s="115">
        <v>25</v>
      </c>
      <c r="F64" s="114">
        <v>22</v>
      </c>
      <c r="G64" s="114">
        <v>21</v>
      </c>
      <c r="H64" s="114">
        <v>19</v>
      </c>
      <c r="I64" s="140">
        <v>21</v>
      </c>
      <c r="J64" s="115">
        <v>4</v>
      </c>
      <c r="K64" s="116">
        <v>19.047619047619047</v>
      </c>
    </row>
    <row r="65" spans="1:11" ht="14.1" customHeight="1" x14ac:dyDescent="0.2">
      <c r="A65" s="306" t="s">
        <v>297</v>
      </c>
      <c r="B65" s="307" t="s">
        <v>298</v>
      </c>
      <c r="C65" s="308"/>
      <c r="D65" s="113">
        <v>0.6064371815583447</v>
      </c>
      <c r="E65" s="115">
        <v>244</v>
      </c>
      <c r="F65" s="114">
        <v>247</v>
      </c>
      <c r="G65" s="114">
        <v>244</v>
      </c>
      <c r="H65" s="114">
        <v>254</v>
      </c>
      <c r="I65" s="140">
        <v>245</v>
      </c>
      <c r="J65" s="115">
        <v>-1</v>
      </c>
      <c r="K65" s="116">
        <v>-0.40816326530612246</v>
      </c>
    </row>
    <row r="66" spans="1:11" ht="14.1" customHeight="1" x14ac:dyDescent="0.2">
      <c r="A66" s="306">
        <v>82</v>
      </c>
      <c r="B66" s="307" t="s">
        <v>299</v>
      </c>
      <c r="C66" s="308"/>
      <c r="D66" s="113">
        <v>1.9460668572138686</v>
      </c>
      <c r="E66" s="115">
        <v>783</v>
      </c>
      <c r="F66" s="114">
        <v>796</v>
      </c>
      <c r="G66" s="114">
        <v>808</v>
      </c>
      <c r="H66" s="114">
        <v>786</v>
      </c>
      <c r="I66" s="140">
        <v>761</v>
      </c>
      <c r="J66" s="115">
        <v>22</v>
      </c>
      <c r="K66" s="116">
        <v>2.8909329829172141</v>
      </c>
    </row>
    <row r="67" spans="1:11" ht="14.1" customHeight="1" x14ac:dyDescent="0.2">
      <c r="A67" s="306" t="s">
        <v>300</v>
      </c>
      <c r="B67" s="307" t="s">
        <v>301</v>
      </c>
      <c r="C67" s="308"/>
      <c r="D67" s="113">
        <v>0.85994780663601345</v>
      </c>
      <c r="E67" s="115">
        <v>346</v>
      </c>
      <c r="F67" s="114">
        <v>333</v>
      </c>
      <c r="G67" s="114">
        <v>330</v>
      </c>
      <c r="H67" s="114">
        <v>317</v>
      </c>
      <c r="I67" s="140">
        <v>308</v>
      </c>
      <c r="J67" s="115">
        <v>38</v>
      </c>
      <c r="K67" s="116">
        <v>12.337662337662337</v>
      </c>
    </row>
    <row r="68" spans="1:11" ht="14.1" customHeight="1" x14ac:dyDescent="0.2">
      <c r="A68" s="306" t="s">
        <v>302</v>
      </c>
      <c r="B68" s="307" t="s">
        <v>303</v>
      </c>
      <c r="C68" s="308"/>
      <c r="D68" s="113">
        <v>0.80775444264943452</v>
      </c>
      <c r="E68" s="115">
        <v>325</v>
      </c>
      <c r="F68" s="114">
        <v>349</v>
      </c>
      <c r="G68" s="114">
        <v>361</v>
      </c>
      <c r="H68" s="114">
        <v>360</v>
      </c>
      <c r="I68" s="140">
        <v>345</v>
      </c>
      <c r="J68" s="115">
        <v>-20</v>
      </c>
      <c r="K68" s="116">
        <v>-5.7971014492753623</v>
      </c>
    </row>
    <row r="69" spans="1:11" ht="14.1" customHeight="1" x14ac:dyDescent="0.2">
      <c r="A69" s="306">
        <v>83</v>
      </c>
      <c r="B69" s="307" t="s">
        <v>304</v>
      </c>
      <c r="C69" s="308"/>
      <c r="D69" s="113">
        <v>2.2144898720019883</v>
      </c>
      <c r="E69" s="115">
        <v>891</v>
      </c>
      <c r="F69" s="114">
        <v>901</v>
      </c>
      <c r="G69" s="114">
        <v>865</v>
      </c>
      <c r="H69" s="114">
        <v>904</v>
      </c>
      <c r="I69" s="140">
        <v>924</v>
      </c>
      <c r="J69" s="115">
        <v>-33</v>
      </c>
      <c r="K69" s="116">
        <v>-3.5714285714285716</v>
      </c>
    </row>
    <row r="70" spans="1:11" ht="14.1" customHeight="1" x14ac:dyDescent="0.2">
      <c r="A70" s="306" t="s">
        <v>305</v>
      </c>
      <c r="B70" s="307" t="s">
        <v>306</v>
      </c>
      <c r="C70" s="308"/>
      <c r="D70" s="113">
        <v>1.6105380887287188</v>
      </c>
      <c r="E70" s="115">
        <v>648</v>
      </c>
      <c r="F70" s="114">
        <v>657</v>
      </c>
      <c r="G70" s="114">
        <v>621</v>
      </c>
      <c r="H70" s="114">
        <v>661</v>
      </c>
      <c r="I70" s="140">
        <v>680</v>
      </c>
      <c r="J70" s="115">
        <v>-32</v>
      </c>
      <c r="K70" s="116">
        <v>-4.7058823529411766</v>
      </c>
    </row>
    <row r="71" spans="1:11" ht="14.1" customHeight="1" x14ac:dyDescent="0.2">
      <c r="A71" s="306"/>
      <c r="B71" s="307" t="s">
        <v>307</v>
      </c>
      <c r="C71" s="308"/>
      <c r="D71" s="113">
        <v>1.0214986951659004</v>
      </c>
      <c r="E71" s="115">
        <v>411</v>
      </c>
      <c r="F71" s="114">
        <v>410</v>
      </c>
      <c r="G71" s="114">
        <v>395</v>
      </c>
      <c r="H71" s="114">
        <v>432</v>
      </c>
      <c r="I71" s="140">
        <v>432</v>
      </c>
      <c r="J71" s="115">
        <v>-21</v>
      </c>
      <c r="K71" s="116">
        <v>-4.8611111111111107</v>
      </c>
    </row>
    <row r="72" spans="1:11" ht="14.1" customHeight="1" x14ac:dyDescent="0.2">
      <c r="A72" s="306">
        <v>84</v>
      </c>
      <c r="B72" s="307" t="s">
        <v>308</v>
      </c>
      <c r="C72" s="308"/>
      <c r="D72" s="113">
        <v>1.600596495588418</v>
      </c>
      <c r="E72" s="115">
        <v>644</v>
      </c>
      <c r="F72" s="114">
        <v>640</v>
      </c>
      <c r="G72" s="114">
        <v>633</v>
      </c>
      <c r="H72" s="114">
        <v>648</v>
      </c>
      <c r="I72" s="140">
        <v>659</v>
      </c>
      <c r="J72" s="115">
        <v>-15</v>
      </c>
      <c r="K72" s="116">
        <v>-2.2761760242792111</v>
      </c>
    </row>
    <row r="73" spans="1:11" ht="14.1" customHeight="1" x14ac:dyDescent="0.2">
      <c r="A73" s="306" t="s">
        <v>309</v>
      </c>
      <c r="B73" s="307" t="s">
        <v>310</v>
      </c>
      <c r="C73" s="308"/>
      <c r="D73" s="113">
        <v>0.22865664222691687</v>
      </c>
      <c r="E73" s="115">
        <v>92</v>
      </c>
      <c r="F73" s="114">
        <v>86</v>
      </c>
      <c r="G73" s="114">
        <v>82</v>
      </c>
      <c r="H73" s="114">
        <v>102</v>
      </c>
      <c r="I73" s="140">
        <v>101</v>
      </c>
      <c r="J73" s="115">
        <v>-9</v>
      </c>
      <c r="K73" s="116">
        <v>-8.9108910891089117</v>
      </c>
    </row>
    <row r="74" spans="1:11" ht="14.1" customHeight="1" x14ac:dyDescent="0.2">
      <c r="A74" s="306" t="s">
        <v>311</v>
      </c>
      <c r="B74" s="307" t="s">
        <v>312</v>
      </c>
      <c r="C74" s="308"/>
      <c r="D74" s="113">
        <v>6.2134957126879581E-2</v>
      </c>
      <c r="E74" s="115">
        <v>25</v>
      </c>
      <c r="F74" s="114">
        <v>27</v>
      </c>
      <c r="G74" s="114">
        <v>28</v>
      </c>
      <c r="H74" s="114">
        <v>36</v>
      </c>
      <c r="I74" s="140">
        <v>31</v>
      </c>
      <c r="J74" s="115">
        <v>-6</v>
      </c>
      <c r="K74" s="116">
        <v>-19.35483870967742</v>
      </c>
    </row>
    <row r="75" spans="1:11" ht="14.1" customHeight="1" x14ac:dyDescent="0.2">
      <c r="A75" s="306" t="s">
        <v>313</v>
      </c>
      <c r="B75" s="307" t="s">
        <v>314</v>
      </c>
      <c r="C75" s="308"/>
      <c r="D75" s="113">
        <v>1.4912389710451101E-2</v>
      </c>
      <c r="E75" s="115">
        <v>6</v>
      </c>
      <c r="F75" s="114">
        <v>8</v>
      </c>
      <c r="G75" s="114">
        <v>7</v>
      </c>
      <c r="H75" s="114">
        <v>8</v>
      </c>
      <c r="I75" s="140">
        <v>8</v>
      </c>
      <c r="J75" s="115">
        <v>-2</v>
      </c>
      <c r="K75" s="116">
        <v>-25</v>
      </c>
    </row>
    <row r="76" spans="1:11" ht="14.1" customHeight="1" x14ac:dyDescent="0.2">
      <c r="A76" s="306">
        <v>91</v>
      </c>
      <c r="B76" s="307" t="s">
        <v>315</v>
      </c>
      <c r="C76" s="308"/>
      <c r="D76" s="113">
        <v>2.7339381135827016E-2</v>
      </c>
      <c r="E76" s="115">
        <v>11</v>
      </c>
      <c r="F76" s="114">
        <v>13</v>
      </c>
      <c r="G76" s="114">
        <v>10</v>
      </c>
      <c r="H76" s="114">
        <v>10</v>
      </c>
      <c r="I76" s="140">
        <v>9</v>
      </c>
      <c r="J76" s="115">
        <v>2</v>
      </c>
      <c r="K76" s="116">
        <v>22.222222222222221</v>
      </c>
    </row>
    <row r="77" spans="1:11" ht="14.1" customHeight="1" x14ac:dyDescent="0.2">
      <c r="A77" s="306">
        <v>92</v>
      </c>
      <c r="B77" s="307" t="s">
        <v>316</v>
      </c>
      <c r="C77" s="308"/>
      <c r="D77" s="113">
        <v>0.29327699763887161</v>
      </c>
      <c r="E77" s="115">
        <v>118</v>
      </c>
      <c r="F77" s="114">
        <v>127</v>
      </c>
      <c r="G77" s="114">
        <v>126</v>
      </c>
      <c r="H77" s="114">
        <v>126</v>
      </c>
      <c r="I77" s="140">
        <v>124</v>
      </c>
      <c r="J77" s="115">
        <v>-6</v>
      </c>
      <c r="K77" s="116">
        <v>-4.838709677419355</v>
      </c>
    </row>
    <row r="78" spans="1:11" ht="14.1" customHeight="1" x14ac:dyDescent="0.2">
      <c r="A78" s="306">
        <v>93</v>
      </c>
      <c r="B78" s="307" t="s">
        <v>317</v>
      </c>
      <c r="C78" s="308"/>
      <c r="D78" s="113">
        <v>9.9415931403007335E-2</v>
      </c>
      <c r="E78" s="115">
        <v>40</v>
      </c>
      <c r="F78" s="114">
        <v>38</v>
      </c>
      <c r="G78" s="114">
        <v>40</v>
      </c>
      <c r="H78" s="114">
        <v>45</v>
      </c>
      <c r="I78" s="140">
        <v>40</v>
      </c>
      <c r="J78" s="115">
        <v>0</v>
      </c>
      <c r="K78" s="116">
        <v>0</v>
      </c>
    </row>
    <row r="79" spans="1:11" ht="14.1" customHeight="1" x14ac:dyDescent="0.2">
      <c r="A79" s="306">
        <v>94</v>
      </c>
      <c r="B79" s="307" t="s">
        <v>318</v>
      </c>
      <c r="C79" s="308"/>
      <c r="D79" s="113">
        <v>0.28582080278364608</v>
      </c>
      <c r="E79" s="115">
        <v>115</v>
      </c>
      <c r="F79" s="114">
        <v>133</v>
      </c>
      <c r="G79" s="114">
        <v>135</v>
      </c>
      <c r="H79" s="114">
        <v>111</v>
      </c>
      <c r="I79" s="140">
        <v>111</v>
      </c>
      <c r="J79" s="115">
        <v>4</v>
      </c>
      <c r="K79" s="116">
        <v>3.6036036036036037</v>
      </c>
    </row>
    <row r="80" spans="1:11" ht="14.1" customHeight="1" x14ac:dyDescent="0.2">
      <c r="A80" s="306" t="s">
        <v>319</v>
      </c>
      <c r="B80" s="307" t="s">
        <v>320</v>
      </c>
      <c r="C80" s="308"/>
      <c r="D80" s="113" t="s">
        <v>514</v>
      </c>
      <c r="E80" s="115" t="s">
        <v>514</v>
      </c>
      <c r="F80" s="114" t="s">
        <v>514</v>
      </c>
      <c r="G80" s="114">
        <v>3</v>
      </c>
      <c r="H80" s="114">
        <v>3</v>
      </c>
      <c r="I80" s="140">
        <v>3</v>
      </c>
      <c r="J80" s="115" t="s">
        <v>514</v>
      </c>
      <c r="K80" s="116" t="s">
        <v>514</v>
      </c>
    </row>
    <row r="81" spans="1:11" ht="14.1" customHeight="1" x14ac:dyDescent="0.2">
      <c r="A81" s="310" t="s">
        <v>321</v>
      </c>
      <c r="B81" s="311" t="s">
        <v>334</v>
      </c>
      <c r="C81" s="312"/>
      <c r="D81" s="125">
        <v>3.2210761774574377</v>
      </c>
      <c r="E81" s="143">
        <v>1296</v>
      </c>
      <c r="F81" s="144">
        <v>1334</v>
      </c>
      <c r="G81" s="144">
        <v>1317</v>
      </c>
      <c r="H81" s="144">
        <v>1364</v>
      </c>
      <c r="I81" s="145">
        <v>1324</v>
      </c>
      <c r="J81" s="143">
        <v>-28</v>
      </c>
      <c r="K81" s="146">
        <v>-2.1148036253776437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10350</v>
      </c>
      <c r="G12" s="536">
        <v>8630</v>
      </c>
      <c r="H12" s="536">
        <v>13877</v>
      </c>
      <c r="I12" s="536">
        <v>9336</v>
      </c>
      <c r="J12" s="537">
        <v>11447</v>
      </c>
      <c r="K12" s="538">
        <v>-1097</v>
      </c>
      <c r="L12" s="349">
        <v>-9.5832969336944185</v>
      </c>
    </row>
    <row r="13" spans="1:17" s="110" customFormat="1" ht="15" customHeight="1" x14ac:dyDescent="0.2">
      <c r="A13" s="350" t="s">
        <v>345</v>
      </c>
      <c r="B13" s="351" t="s">
        <v>346</v>
      </c>
      <c r="C13" s="347"/>
      <c r="D13" s="347"/>
      <c r="E13" s="348"/>
      <c r="F13" s="536">
        <v>6173</v>
      </c>
      <c r="G13" s="536">
        <v>4814</v>
      </c>
      <c r="H13" s="536">
        <v>7835</v>
      </c>
      <c r="I13" s="536">
        <v>5431</v>
      </c>
      <c r="J13" s="537">
        <v>6854</v>
      </c>
      <c r="K13" s="538">
        <v>-681</v>
      </c>
      <c r="L13" s="349">
        <v>-9.9358039101254736</v>
      </c>
    </row>
    <row r="14" spans="1:17" s="110" customFormat="1" ht="22.5" customHeight="1" x14ac:dyDescent="0.2">
      <c r="A14" s="350"/>
      <c r="B14" s="351" t="s">
        <v>347</v>
      </c>
      <c r="C14" s="347"/>
      <c r="D14" s="347"/>
      <c r="E14" s="348"/>
      <c r="F14" s="536">
        <v>4177</v>
      </c>
      <c r="G14" s="536">
        <v>3816</v>
      </c>
      <c r="H14" s="536">
        <v>6042</v>
      </c>
      <c r="I14" s="536">
        <v>3905</v>
      </c>
      <c r="J14" s="537">
        <v>4593</v>
      </c>
      <c r="K14" s="538">
        <v>-416</v>
      </c>
      <c r="L14" s="349">
        <v>-9.057261049423035</v>
      </c>
    </row>
    <row r="15" spans="1:17" s="110" customFormat="1" ht="15" customHeight="1" x14ac:dyDescent="0.2">
      <c r="A15" s="350" t="s">
        <v>348</v>
      </c>
      <c r="B15" s="351" t="s">
        <v>108</v>
      </c>
      <c r="C15" s="347"/>
      <c r="D15" s="347"/>
      <c r="E15" s="348"/>
      <c r="F15" s="536">
        <v>2471</v>
      </c>
      <c r="G15" s="536">
        <v>2115</v>
      </c>
      <c r="H15" s="536">
        <v>5926</v>
      </c>
      <c r="I15" s="536">
        <v>1971</v>
      </c>
      <c r="J15" s="537">
        <v>2641</v>
      </c>
      <c r="K15" s="538">
        <v>-170</v>
      </c>
      <c r="L15" s="349">
        <v>-6.4369556985990153</v>
      </c>
    </row>
    <row r="16" spans="1:17" s="110" customFormat="1" ht="15" customHeight="1" x14ac:dyDescent="0.2">
      <c r="A16" s="350"/>
      <c r="B16" s="351" t="s">
        <v>109</v>
      </c>
      <c r="C16" s="347"/>
      <c r="D16" s="347"/>
      <c r="E16" s="348"/>
      <c r="F16" s="536">
        <v>6842</v>
      </c>
      <c r="G16" s="536">
        <v>5689</v>
      </c>
      <c r="H16" s="536">
        <v>6973</v>
      </c>
      <c r="I16" s="536">
        <v>6413</v>
      </c>
      <c r="J16" s="537">
        <v>7710</v>
      </c>
      <c r="K16" s="538">
        <v>-868</v>
      </c>
      <c r="L16" s="349">
        <v>-11.258106355382621</v>
      </c>
    </row>
    <row r="17" spans="1:12" s="110" customFormat="1" ht="15" customHeight="1" x14ac:dyDescent="0.2">
      <c r="A17" s="350"/>
      <c r="B17" s="351" t="s">
        <v>110</v>
      </c>
      <c r="C17" s="347"/>
      <c r="D17" s="347"/>
      <c r="E17" s="348"/>
      <c r="F17" s="536">
        <v>928</v>
      </c>
      <c r="G17" s="536">
        <v>732</v>
      </c>
      <c r="H17" s="536">
        <v>872</v>
      </c>
      <c r="I17" s="536">
        <v>864</v>
      </c>
      <c r="J17" s="537">
        <v>980</v>
      </c>
      <c r="K17" s="538">
        <v>-52</v>
      </c>
      <c r="L17" s="349">
        <v>-5.3061224489795915</v>
      </c>
    </row>
    <row r="18" spans="1:12" s="110" customFormat="1" ht="15" customHeight="1" x14ac:dyDescent="0.2">
      <c r="A18" s="350"/>
      <c r="B18" s="351" t="s">
        <v>111</v>
      </c>
      <c r="C18" s="347"/>
      <c r="D18" s="347"/>
      <c r="E18" s="348"/>
      <c r="F18" s="536">
        <v>109</v>
      </c>
      <c r="G18" s="536">
        <v>94</v>
      </c>
      <c r="H18" s="536">
        <v>106</v>
      </c>
      <c r="I18" s="536">
        <v>88</v>
      </c>
      <c r="J18" s="537">
        <v>116</v>
      </c>
      <c r="K18" s="538">
        <v>-7</v>
      </c>
      <c r="L18" s="349">
        <v>-6.0344827586206895</v>
      </c>
    </row>
    <row r="19" spans="1:12" s="110" customFormat="1" ht="15" customHeight="1" x14ac:dyDescent="0.2">
      <c r="A19" s="118" t="s">
        <v>113</v>
      </c>
      <c r="B19" s="119" t="s">
        <v>181</v>
      </c>
      <c r="C19" s="347"/>
      <c r="D19" s="347"/>
      <c r="E19" s="348"/>
      <c r="F19" s="536">
        <v>7214</v>
      </c>
      <c r="G19" s="536">
        <v>5661</v>
      </c>
      <c r="H19" s="536">
        <v>10326</v>
      </c>
      <c r="I19" s="536">
        <v>6215</v>
      </c>
      <c r="J19" s="537">
        <v>7891</v>
      </c>
      <c r="K19" s="538">
        <v>-677</v>
      </c>
      <c r="L19" s="349">
        <v>-8.5793942466100628</v>
      </c>
    </row>
    <row r="20" spans="1:12" s="110" customFormat="1" ht="15" customHeight="1" x14ac:dyDescent="0.2">
      <c r="A20" s="118"/>
      <c r="B20" s="119" t="s">
        <v>182</v>
      </c>
      <c r="C20" s="347"/>
      <c r="D20" s="347"/>
      <c r="E20" s="348"/>
      <c r="F20" s="536">
        <v>3136</v>
      </c>
      <c r="G20" s="536">
        <v>2969</v>
      </c>
      <c r="H20" s="536">
        <v>3551</v>
      </c>
      <c r="I20" s="536">
        <v>3121</v>
      </c>
      <c r="J20" s="537">
        <v>3556</v>
      </c>
      <c r="K20" s="538">
        <v>-420</v>
      </c>
      <c r="L20" s="349">
        <v>-11.811023622047244</v>
      </c>
    </row>
    <row r="21" spans="1:12" s="110" customFormat="1" ht="15" customHeight="1" x14ac:dyDescent="0.2">
      <c r="A21" s="118" t="s">
        <v>113</v>
      </c>
      <c r="B21" s="119" t="s">
        <v>116</v>
      </c>
      <c r="C21" s="347"/>
      <c r="D21" s="347"/>
      <c r="E21" s="348"/>
      <c r="F21" s="536">
        <v>7322</v>
      </c>
      <c r="G21" s="536">
        <v>6054</v>
      </c>
      <c r="H21" s="536">
        <v>10421</v>
      </c>
      <c r="I21" s="536">
        <v>6353</v>
      </c>
      <c r="J21" s="537">
        <v>8258</v>
      </c>
      <c r="K21" s="538">
        <v>-936</v>
      </c>
      <c r="L21" s="349">
        <v>-11.334463550496489</v>
      </c>
    </row>
    <row r="22" spans="1:12" s="110" customFormat="1" ht="15" customHeight="1" x14ac:dyDescent="0.2">
      <c r="A22" s="118"/>
      <c r="B22" s="119" t="s">
        <v>117</v>
      </c>
      <c r="C22" s="347"/>
      <c r="D22" s="347"/>
      <c r="E22" s="348"/>
      <c r="F22" s="536">
        <v>3025</v>
      </c>
      <c r="G22" s="536">
        <v>2574</v>
      </c>
      <c r="H22" s="536">
        <v>3447</v>
      </c>
      <c r="I22" s="536">
        <v>2968</v>
      </c>
      <c r="J22" s="537">
        <v>3179</v>
      </c>
      <c r="K22" s="538">
        <v>-154</v>
      </c>
      <c r="L22" s="349">
        <v>-4.844290657439446</v>
      </c>
    </row>
    <row r="23" spans="1:12" s="110" customFormat="1" ht="15" customHeight="1" x14ac:dyDescent="0.2">
      <c r="A23" s="352" t="s">
        <v>348</v>
      </c>
      <c r="B23" s="353" t="s">
        <v>193</v>
      </c>
      <c r="C23" s="354"/>
      <c r="D23" s="354"/>
      <c r="E23" s="355"/>
      <c r="F23" s="539">
        <v>157</v>
      </c>
      <c r="G23" s="539">
        <v>358</v>
      </c>
      <c r="H23" s="539">
        <v>2725</v>
      </c>
      <c r="I23" s="539">
        <v>104</v>
      </c>
      <c r="J23" s="540">
        <v>203</v>
      </c>
      <c r="K23" s="541">
        <v>-46</v>
      </c>
      <c r="L23" s="356">
        <v>-22.660098522167488</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31.8</v>
      </c>
      <c r="G25" s="542">
        <v>35.299999999999997</v>
      </c>
      <c r="H25" s="542">
        <v>35.799999999999997</v>
      </c>
      <c r="I25" s="542">
        <v>35.5</v>
      </c>
      <c r="J25" s="542">
        <v>32.799999999999997</v>
      </c>
      <c r="K25" s="543" t="s">
        <v>350</v>
      </c>
      <c r="L25" s="364">
        <v>-0.99999999999999645</v>
      </c>
    </row>
    <row r="26" spans="1:12" s="110" customFormat="1" ht="15" customHeight="1" x14ac:dyDescent="0.2">
      <c r="A26" s="365" t="s">
        <v>105</v>
      </c>
      <c r="B26" s="366" t="s">
        <v>346</v>
      </c>
      <c r="C26" s="362"/>
      <c r="D26" s="362"/>
      <c r="E26" s="363"/>
      <c r="F26" s="542">
        <v>28.5</v>
      </c>
      <c r="G26" s="542">
        <v>31.8</v>
      </c>
      <c r="H26" s="542">
        <v>32</v>
      </c>
      <c r="I26" s="542">
        <v>32.299999999999997</v>
      </c>
      <c r="J26" s="544">
        <v>30.1</v>
      </c>
      <c r="K26" s="543" t="s">
        <v>350</v>
      </c>
      <c r="L26" s="364">
        <v>-1.6000000000000014</v>
      </c>
    </row>
    <row r="27" spans="1:12" s="110" customFormat="1" ht="15" customHeight="1" x14ac:dyDescent="0.2">
      <c r="A27" s="365"/>
      <c r="B27" s="366" t="s">
        <v>347</v>
      </c>
      <c r="C27" s="362"/>
      <c r="D27" s="362"/>
      <c r="E27" s="363"/>
      <c r="F27" s="542">
        <v>36.700000000000003</v>
      </c>
      <c r="G27" s="542">
        <v>39.799999999999997</v>
      </c>
      <c r="H27" s="542">
        <v>40.700000000000003</v>
      </c>
      <c r="I27" s="542">
        <v>40</v>
      </c>
      <c r="J27" s="542">
        <v>36.9</v>
      </c>
      <c r="K27" s="543" t="s">
        <v>350</v>
      </c>
      <c r="L27" s="364">
        <v>-0.19999999999999574</v>
      </c>
    </row>
    <row r="28" spans="1:12" s="110" customFormat="1" ht="15" customHeight="1" x14ac:dyDescent="0.2">
      <c r="A28" s="365" t="s">
        <v>113</v>
      </c>
      <c r="B28" s="366" t="s">
        <v>108</v>
      </c>
      <c r="C28" s="362"/>
      <c r="D28" s="362"/>
      <c r="E28" s="363"/>
      <c r="F28" s="542">
        <v>44.3</v>
      </c>
      <c r="G28" s="542">
        <v>44.9</v>
      </c>
      <c r="H28" s="542">
        <v>43</v>
      </c>
      <c r="I28" s="542">
        <v>46.7</v>
      </c>
      <c r="J28" s="542">
        <v>44.4</v>
      </c>
      <c r="K28" s="543" t="s">
        <v>350</v>
      </c>
      <c r="L28" s="364">
        <v>-0.10000000000000142</v>
      </c>
    </row>
    <row r="29" spans="1:12" s="110" customFormat="1" ht="11.25" x14ac:dyDescent="0.2">
      <c r="A29" s="365"/>
      <c r="B29" s="366" t="s">
        <v>109</v>
      </c>
      <c r="C29" s="362"/>
      <c r="D29" s="362"/>
      <c r="E29" s="363"/>
      <c r="F29" s="542">
        <v>28.7</v>
      </c>
      <c r="G29" s="542">
        <v>32.5</v>
      </c>
      <c r="H29" s="542">
        <v>32.9</v>
      </c>
      <c r="I29" s="542">
        <v>32.9</v>
      </c>
      <c r="J29" s="544">
        <v>29.9</v>
      </c>
      <c r="K29" s="543" t="s">
        <v>350</v>
      </c>
      <c r="L29" s="364">
        <v>-1.1999999999999993</v>
      </c>
    </row>
    <row r="30" spans="1:12" s="110" customFormat="1" ht="15" customHeight="1" x14ac:dyDescent="0.2">
      <c r="A30" s="365"/>
      <c r="B30" s="366" t="s">
        <v>110</v>
      </c>
      <c r="C30" s="362"/>
      <c r="D30" s="362"/>
      <c r="E30" s="363"/>
      <c r="F30" s="542">
        <v>22.4</v>
      </c>
      <c r="G30" s="542">
        <v>32.5</v>
      </c>
      <c r="H30" s="542">
        <v>31.8</v>
      </c>
      <c r="I30" s="542">
        <v>31.2</v>
      </c>
      <c r="J30" s="542">
        <v>26.3</v>
      </c>
      <c r="K30" s="543" t="s">
        <v>350</v>
      </c>
      <c r="L30" s="364">
        <v>-3.9000000000000021</v>
      </c>
    </row>
    <row r="31" spans="1:12" s="110" customFormat="1" ht="15" customHeight="1" x14ac:dyDescent="0.2">
      <c r="A31" s="365"/>
      <c r="B31" s="366" t="s">
        <v>111</v>
      </c>
      <c r="C31" s="362"/>
      <c r="D31" s="362"/>
      <c r="E31" s="363"/>
      <c r="F31" s="542">
        <v>36.700000000000003</v>
      </c>
      <c r="G31" s="542">
        <v>45.7</v>
      </c>
      <c r="H31" s="542">
        <v>49.1</v>
      </c>
      <c r="I31" s="542">
        <v>30.7</v>
      </c>
      <c r="J31" s="542">
        <v>35.299999999999997</v>
      </c>
      <c r="K31" s="543" t="s">
        <v>350</v>
      </c>
      <c r="L31" s="364">
        <v>1.4000000000000057</v>
      </c>
    </row>
    <row r="32" spans="1:12" s="110" customFormat="1" ht="15" customHeight="1" x14ac:dyDescent="0.2">
      <c r="A32" s="367" t="s">
        <v>113</v>
      </c>
      <c r="B32" s="368" t="s">
        <v>181</v>
      </c>
      <c r="C32" s="362"/>
      <c r="D32" s="362"/>
      <c r="E32" s="363"/>
      <c r="F32" s="542">
        <v>28.6</v>
      </c>
      <c r="G32" s="542">
        <v>31.8</v>
      </c>
      <c r="H32" s="542">
        <v>33.1</v>
      </c>
      <c r="I32" s="542">
        <v>32.5</v>
      </c>
      <c r="J32" s="544">
        <v>30.8</v>
      </c>
      <c r="K32" s="543" t="s">
        <v>350</v>
      </c>
      <c r="L32" s="364">
        <v>-2.1999999999999993</v>
      </c>
    </row>
    <row r="33" spans="1:12" s="110" customFormat="1" ht="15" customHeight="1" x14ac:dyDescent="0.2">
      <c r="A33" s="367"/>
      <c r="B33" s="368" t="s">
        <v>182</v>
      </c>
      <c r="C33" s="362"/>
      <c r="D33" s="362"/>
      <c r="E33" s="363"/>
      <c r="F33" s="542">
        <v>38.799999999999997</v>
      </c>
      <c r="G33" s="542">
        <v>41.4</v>
      </c>
      <c r="H33" s="542">
        <v>41.6</v>
      </c>
      <c r="I33" s="542">
        <v>41.4</v>
      </c>
      <c r="J33" s="542">
        <v>37.1</v>
      </c>
      <c r="K33" s="543" t="s">
        <v>350</v>
      </c>
      <c r="L33" s="364">
        <v>1.6999999999999957</v>
      </c>
    </row>
    <row r="34" spans="1:12" s="369" customFormat="1" ht="15" customHeight="1" x14ac:dyDescent="0.2">
      <c r="A34" s="367" t="s">
        <v>113</v>
      </c>
      <c r="B34" s="368" t="s">
        <v>116</v>
      </c>
      <c r="C34" s="362"/>
      <c r="D34" s="362"/>
      <c r="E34" s="363"/>
      <c r="F34" s="542">
        <v>31.2</v>
      </c>
      <c r="G34" s="542">
        <v>34</v>
      </c>
      <c r="H34" s="542">
        <v>35.299999999999997</v>
      </c>
      <c r="I34" s="542">
        <v>33.799999999999997</v>
      </c>
      <c r="J34" s="542">
        <v>31.5</v>
      </c>
      <c r="K34" s="543" t="s">
        <v>350</v>
      </c>
      <c r="L34" s="364">
        <v>-0.30000000000000071</v>
      </c>
    </row>
    <row r="35" spans="1:12" s="369" customFormat="1" ht="11.25" x14ac:dyDescent="0.2">
      <c r="A35" s="370"/>
      <c r="B35" s="371" t="s">
        <v>117</v>
      </c>
      <c r="C35" s="372"/>
      <c r="D35" s="372"/>
      <c r="E35" s="373"/>
      <c r="F35" s="545">
        <v>33.200000000000003</v>
      </c>
      <c r="G35" s="545">
        <v>38.1</v>
      </c>
      <c r="H35" s="545">
        <v>36.9</v>
      </c>
      <c r="I35" s="545">
        <v>39.200000000000003</v>
      </c>
      <c r="J35" s="546">
        <v>36.299999999999997</v>
      </c>
      <c r="K35" s="547" t="s">
        <v>350</v>
      </c>
      <c r="L35" s="374">
        <v>-3.0999999999999943</v>
      </c>
    </row>
    <row r="36" spans="1:12" s="369" customFormat="1" ht="15.95" customHeight="1" x14ac:dyDescent="0.2">
      <c r="A36" s="375" t="s">
        <v>351</v>
      </c>
      <c r="B36" s="376"/>
      <c r="C36" s="377"/>
      <c r="D36" s="376"/>
      <c r="E36" s="378"/>
      <c r="F36" s="548">
        <v>10145</v>
      </c>
      <c r="G36" s="548">
        <v>8213</v>
      </c>
      <c r="H36" s="548">
        <v>10728</v>
      </c>
      <c r="I36" s="548">
        <v>9194</v>
      </c>
      <c r="J36" s="548">
        <v>11184</v>
      </c>
      <c r="K36" s="549">
        <v>-1039</v>
      </c>
      <c r="L36" s="380">
        <v>-9.2900572246065813</v>
      </c>
    </row>
    <row r="37" spans="1:12" s="369" customFormat="1" ht="15.95" customHeight="1" x14ac:dyDescent="0.2">
      <c r="A37" s="381"/>
      <c r="B37" s="382" t="s">
        <v>113</v>
      </c>
      <c r="C37" s="382" t="s">
        <v>352</v>
      </c>
      <c r="D37" s="382"/>
      <c r="E37" s="383"/>
      <c r="F37" s="548">
        <v>3223</v>
      </c>
      <c r="G37" s="548">
        <v>2897</v>
      </c>
      <c r="H37" s="548">
        <v>3841</v>
      </c>
      <c r="I37" s="548">
        <v>3263</v>
      </c>
      <c r="J37" s="548">
        <v>3668</v>
      </c>
      <c r="K37" s="549">
        <v>-445</v>
      </c>
      <c r="L37" s="380">
        <v>-12.131952017448201</v>
      </c>
    </row>
    <row r="38" spans="1:12" s="369" customFormat="1" ht="15.95" customHeight="1" x14ac:dyDescent="0.2">
      <c r="A38" s="381"/>
      <c r="B38" s="384" t="s">
        <v>105</v>
      </c>
      <c r="C38" s="384" t="s">
        <v>106</v>
      </c>
      <c r="D38" s="385"/>
      <c r="E38" s="383"/>
      <c r="F38" s="548">
        <v>6070</v>
      </c>
      <c r="G38" s="548">
        <v>4628</v>
      </c>
      <c r="H38" s="548">
        <v>6035</v>
      </c>
      <c r="I38" s="548">
        <v>5354</v>
      </c>
      <c r="J38" s="550">
        <v>6697</v>
      </c>
      <c r="K38" s="549">
        <v>-627</v>
      </c>
      <c r="L38" s="380">
        <v>-9.3624010751082576</v>
      </c>
    </row>
    <row r="39" spans="1:12" s="369" customFormat="1" ht="15.95" customHeight="1" x14ac:dyDescent="0.2">
      <c r="A39" s="381"/>
      <c r="B39" s="385"/>
      <c r="C39" s="382" t="s">
        <v>353</v>
      </c>
      <c r="D39" s="385"/>
      <c r="E39" s="383"/>
      <c r="F39" s="548">
        <v>1727</v>
      </c>
      <c r="G39" s="548">
        <v>1470</v>
      </c>
      <c r="H39" s="548">
        <v>1929</v>
      </c>
      <c r="I39" s="548">
        <v>1727</v>
      </c>
      <c r="J39" s="548">
        <v>2014</v>
      </c>
      <c r="K39" s="549">
        <v>-287</v>
      </c>
      <c r="L39" s="380">
        <v>-14.250248262164845</v>
      </c>
    </row>
    <row r="40" spans="1:12" s="369" customFormat="1" ht="15.95" customHeight="1" x14ac:dyDescent="0.2">
      <c r="A40" s="381"/>
      <c r="B40" s="384"/>
      <c r="C40" s="384" t="s">
        <v>107</v>
      </c>
      <c r="D40" s="385"/>
      <c r="E40" s="383"/>
      <c r="F40" s="548">
        <v>4075</v>
      </c>
      <c r="G40" s="548">
        <v>3585</v>
      </c>
      <c r="H40" s="548">
        <v>4693</v>
      </c>
      <c r="I40" s="548">
        <v>3840</v>
      </c>
      <c r="J40" s="548">
        <v>4487</v>
      </c>
      <c r="K40" s="549">
        <v>-412</v>
      </c>
      <c r="L40" s="380">
        <v>-9.1820815689770452</v>
      </c>
    </row>
    <row r="41" spans="1:12" s="369" customFormat="1" ht="24" customHeight="1" x14ac:dyDescent="0.2">
      <c r="A41" s="381"/>
      <c r="B41" s="385"/>
      <c r="C41" s="382" t="s">
        <v>353</v>
      </c>
      <c r="D41" s="385"/>
      <c r="E41" s="383"/>
      <c r="F41" s="548">
        <v>1496</v>
      </c>
      <c r="G41" s="548">
        <v>1427</v>
      </c>
      <c r="H41" s="548">
        <v>1912</v>
      </c>
      <c r="I41" s="548">
        <v>1536</v>
      </c>
      <c r="J41" s="550">
        <v>1654</v>
      </c>
      <c r="K41" s="549">
        <v>-158</v>
      </c>
      <c r="L41" s="380">
        <v>-9.5525997581620317</v>
      </c>
    </row>
    <row r="42" spans="1:12" s="110" customFormat="1" ht="15" customHeight="1" x14ac:dyDescent="0.2">
      <c r="A42" s="381"/>
      <c r="B42" s="384" t="s">
        <v>113</v>
      </c>
      <c r="C42" s="384" t="s">
        <v>354</v>
      </c>
      <c r="D42" s="385"/>
      <c r="E42" s="383"/>
      <c r="F42" s="548">
        <v>2299</v>
      </c>
      <c r="G42" s="548">
        <v>1758</v>
      </c>
      <c r="H42" s="548">
        <v>3004</v>
      </c>
      <c r="I42" s="548">
        <v>1857</v>
      </c>
      <c r="J42" s="548">
        <v>2419</v>
      </c>
      <c r="K42" s="549">
        <v>-120</v>
      </c>
      <c r="L42" s="380">
        <v>-4.9607275733774285</v>
      </c>
    </row>
    <row r="43" spans="1:12" s="110" customFormat="1" ht="15" customHeight="1" x14ac:dyDescent="0.2">
      <c r="A43" s="381"/>
      <c r="B43" s="385"/>
      <c r="C43" s="382" t="s">
        <v>353</v>
      </c>
      <c r="D43" s="385"/>
      <c r="E43" s="383"/>
      <c r="F43" s="548">
        <v>1018</v>
      </c>
      <c r="G43" s="548">
        <v>789</v>
      </c>
      <c r="H43" s="548">
        <v>1292</v>
      </c>
      <c r="I43" s="548">
        <v>867</v>
      </c>
      <c r="J43" s="548">
        <v>1074</v>
      </c>
      <c r="K43" s="549">
        <v>-56</v>
      </c>
      <c r="L43" s="380">
        <v>-5.2141527001862196</v>
      </c>
    </row>
    <row r="44" spans="1:12" s="110" customFormat="1" ht="15" customHeight="1" x14ac:dyDescent="0.2">
      <c r="A44" s="381"/>
      <c r="B44" s="384"/>
      <c r="C44" s="366" t="s">
        <v>109</v>
      </c>
      <c r="D44" s="385"/>
      <c r="E44" s="383"/>
      <c r="F44" s="548">
        <v>6810</v>
      </c>
      <c r="G44" s="548">
        <v>5629</v>
      </c>
      <c r="H44" s="548">
        <v>6747</v>
      </c>
      <c r="I44" s="548">
        <v>6387</v>
      </c>
      <c r="J44" s="550">
        <v>7670</v>
      </c>
      <c r="K44" s="549">
        <v>-860</v>
      </c>
      <c r="L44" s="380">
        <v>-11.212516297262059</v>
      </c>
    </row>
    <row r="45" spans="1:12" s="110" customFormat="1" ht="15" customHeight="1" x14ac:dyDescent="0.2">
      <c r="A45" s="381"/>
      <c r="B45" s="385"/>
      <c r="C45" s="382" t="s">
        <v>353</v>
      </c>
      <c r="D45" s="385"/>
      <c r="E45" s="383"/>
      <c r="F45" s="548">
        <v>1957</v>
      </c>
      <c r="G45" s="548">
        <v>1827</v>
      </c>
      <c r="H45" s="548">
        <v>2220</v>
      </c>
      <c r="I45" s="548">
        <v>2100</v>
      </c>
      <c r="J45" s="548">
        <v>2296</v>
      </c>
      <c r="K45" s="549">
        <v>-339</v>
      </c>
      <c r="L45" s="380">
        <v>-14.764808362369338</v>
      </c>
    </row>
    <row r="46" spans="1:12" s="110" customFormat="1" ht="15" customHeight="1" x14ac:dyDescent="0.2">
      <c r="A46" s="381"/>
      <c r="B46" s="384"/>
      <c r="C46" s="366" t="s">
        <v>110</v>
      </c>
      <c r="D46" s="385"/>
      <c r="E46" s="383"/>
      <c r="F46" s="548">
        <v>927</v>
      </c>
      <c r="G46" s="548">
        <v>732</v>
      </c>
      <c r="H46" s="548">
        <v>871</v>
      </c>
      <c r="I46" s="548">
        <v>862</v>
      </c>
      <c r="J46" s="548">
        <v>979</v>
      </c>
      <c r="K46" s="549">
        <v>-52</v>
      </c>
      <c r="L46" s="380">
        <v>-5.3115423901940755</v>
      </c>
    </row>
    <row r="47" spans="1:12" s="110" customFormat="1" ht="15" customHeight="1" x14ac:dyDescent="0.2">
      <c r="A47" s="381"/>
      <c r="B47" s="385"/>
      <c r="C47" s="382" t="s">
        <v>353</v>
      </c>
      <c r="D47" s="385"/>
      <c r="E47" s="383"/>
      <c r="F47" s="548">
        <v>208</v>
      </c>
      <c r="G47" s="548">
        <v>238</v>
      </c>
      <c r="H47" s="548">
        <v>277</v>
      </c>
      <c r="I47" s="548">
        <v>269</v>
      </c>
      <c r="J47" s="550">
        <v>257</v>
      </c>
      <c r="K47" s="549">
        <v>-49</v>
      </c>
      <c r="L47" s="380">
        <v>-19.066147859922179</v>
      </c>
    </row>
    <row r="48" spans="1:12" s="110" customFormat="1" ht="15" customHeight="1" x14ac:dyDescent="0.2">
      <c r="A48" s="381"/>
      <c r="B48" s="385"/>
      <c r="C48" s="366" t="s">
        <v>111</v>
      </c>
      <c r="D48" s="386"/>
      <c r="E48" s="387"/>
      <c r="F48" s="548">
        <v>109</v>
      </c>
      <c r="G48" s="548">
        <v>94</v>
      </c>
      <c r="H48" s="548">
        <v>106</v>
      </c>
      <c r="I48" s="548">
        <v>88</v>
      </c>
      <c r="J48" s="548">
        <v>116</v>
      </c>
      <c r="K48" s="549">
        <v>-7</v>
      </c>
      <c r="L48" s="380">
        <v>-6.0344827586206895</v>
      </c>
    </row>
    <row r="49" spans="1:12" s="110" customFormat="1" ht="15" customHeight="1" x14ac:dyDescent="0.2">
      <c r="A49" s="381"/>
      <c r="B49" s="385"/>
      <c r="C49" s="382" t="s">
        <v>353</v>
      </c>
      <c r="D49" s="385"/>
      <c r="E49" s="383"/>
      <c r="F49" s="548">
        <v>40</v>
      </c>
      <c r="G49" s="548">
        <v>43</v>
      </c>
      <c r="H49" s="548">
        <v>52</v>
      </c>
      <c r="I49" s="548">
        <v>27</v>
      </c>
      <c r="J49" s="548">
        <v>41</v>
      </c>
      <c r="K49" s="549">
        <v>-1</v>
      </c>
      <c r="L49" s="380">
        <v>-2.4390243902439024</v>
      </c>
    </row>
    <row r="50" spans="1:12" s="110" customFormat="1" ht="15" customHeight="1" x14ac:dyDescent="0.2">
      <c r="A50" s="381"/>
      <c r="B50" s="384" t="s">
        <v>113</v>
      </c>
      <c r="C50" s="382" t="s">
        <v>181</v>
      </c>
      <c r="D50" s="385"/>
      <c r="E50" s="383"/>
      <c r="F50" s="548">
        <v>7022</v>
      </c>
      <c r="G50" s="548">
        <v>5263</v>
      </c>
      <c r="H50" s="548">
        <v>7274</v>
      </c>
      <c r="I50" s="548">
        <v>6082</v>
      </c>
      <c r="J50" s="550">
        <v>7644</v>
      </c>
      <c r="K50" s="549">
        <v>-622</v>
      </c>
      <c r="L50" s="380">
        <v>-8.1371009942438519</v>
      </c>
    </row>
    <row r="51" spans="1:12" s="110" customFormat="1" ht="15" customHeight="1" x14ac:dyDescent="0.2">
      <c r="A51" s="381"/>
      <c r="B51" s="385"/>
      <c r="C51" s="382" t="s">
        <v>353</v>
      </c>
      <c r="D51" s="385"/>
      <c r="E51" s="383"/>
      <c r="F51" s="548">
        <v>2011</v>
      </c>
      <c r="G51" s="548">
        <v>1675</v>
      </c>
      <c r="H51" s="548">
        <v>2405</v>
      </c>
      <c r="I51" s="548">
        <v>1975</v>
      </c>
      <c r="J51" s="548">
        <v>2356</v>
      </c>
      <c r="K51" s="549">
        <v>-345</v>
      </c>
      <c r="L51" s="380">
        <v>-14.643463497453311</v>
      </c>
    </row>
    <row r="52" spans="1:12" s="110" customFormat="1" ht="15" customHeight="1" x14ac:dyDescent="0.2">
      <c r="A52" s="381"/>
      <c r="B52" s="384"/>
      <c r="C52" s="382" t="s">
        <v>182</v>
      </c>
      <c r="D52" s="385"/>
      <c r="E52" s="383"/>
      <c r="F52" s="548">
        <v>3123</v>
      </c>
      <c r="G52" s="548">
        <v>2950</v>
      </c>
      <c r="H52" s="548">
        <v>3454</v>
      </c>
      <c r="I52" s="548">
        <v>3112</v>
      </c>
      <c r="J52" s="548">
        <v>3540</v>
      </c>
      <c r="K52" s="549">
        <v>-417</v>
      </c>
      <c r="L52" s="380">
        <v>-11.779661016949152</v>
      </c>
    </row>
    <row r="53" spans="1:12" s="269" customFormat="1" ht="11.25" customHeight="1" x14ac:dyDescent="0.2">
      <c r="A53" s="381"/>
      <c r="B53" s="385"/>
      <c r="C53" s="382" t="s">
        <v>353</v>
      </c>
      <c r="D53" s="385"/>
      <c r="E53" s="383"/>
      <c r="F53" s="548">
        <v>1212</v>
      </c>
      <c r="G53" s="548">
        <v>1222</v>
      </c>
      <c r="H53" s="548">
        <v>1436</v>
      </c>
      <c r="I53" s="548">
        <v>1288</v>
      </c>
      <c r="J53" s="550">
        <v>1312</v>
      </c>
      <c r="K53" s="549">
        <v>-100</v>
      </c>
      <c r="L53" s="380">
        <v>-7.6219512195121952</v>
      </c>
    </row>
    <row r="54" spans="1:12" s="151" customFormat="1" ht="12.75" customHeight="1" x14ac:dyDescent="0.2">
      <c r="A54" s="381"/>
      <c r="B54" s="384" t="s">
        <v>113</v>
      </c>
      <c r="C54" s="384" t="s">
        <v>116</v>
      </c>
      <c r="D54" s="385"/>
      <c r="E54" s="383"/>
      <c r="F54" s="548">
        <v>7140</v>
      </c>
      <c r="G54" s="548">
        <v>5691</v>
      </c>
      <c r="H54" s="548">
        <v>7591</v>
      </c>
      <c r="I54" s="548">
        <v>6237</v>
      </c>
      <c r="J54" s="548">
        <v>8039</v>
      </c>
      <c r="K54" s="549">
        <v>-899</v>
      </c>
      <c r="L54" s="380">
        <v>-11.182982958079362</v>
      </c>
    </row>
    <row r="55" spans="1:12" ht="11.25" x14ac:dyDescent="0.2">
      <c r="A55" s="381"/>
      <c r="B55" s="385"/>
      <c r="C55" s="382" t="s">
        <v>353</v>
      </c>
      <c r="D55" s="385"/>
      <c r="E55" s="383"/>
      <c r="F55" s="548">
        <v>2226</v>
      </c>
      <c r="G55" s="548">
        <v>1935</v>
      </c>
      <c r="H55" s="548">
        <v>2682</v>
      </c>
      <c r="I55" s="548">
        <v>2110</v>
      </c>
      <c r="J55" s="548">
        <v>2530</v>
      </c>
      <c r="K55" s="549">
        <v>-304</v>
      </c>
      <c r="L55" s="380">
        <v>-12.015810276679842</v>
      </c>
    </row>
    <row r="56" spans="1:12" ht="14.25" customHeight="1" x14ac:dyDescent="0.2">
      <c r="A56" s="381"/>
      <c r="B56" s="385"/>
      <c r="C56" s="384" t="s">
        <v>117</v>
      </c>
      <c r="D56" s="385"/>
      <c r="E56" s="383"/>
      <c r="F56" s="548">
        <v>3002</v>
      </c>
      <c r="G56" s="548">
        <v>2520</v>
      </c>
      <c r="H56" s="548">
        <v>3128</v>
      </c>
      <c r="I56" s="548">
        <v>2942</v>
      </c>
      <c r="J56" s="548">
        <v>3135</v>
      </c>
      <c r="K56" s="549">
        <v>-133</v>
      </c>
      <c r="L56" s="380">
        <v>-4.2424242424242422</v>
      </c>
    </row>
    <row r="57" spans="1:12" ht="18.75" customHeight="1" x14ac:dyDescent="0.2">
      <c r="A57" s="388"/>
      <c r="B57" s="389"/>
      <c r="C57" s="390" t="s">
        <v>353</v>
      </c>
      <c r="D57" s="389"/>
      <c r="E57" s="391"/>
      <c r="F57" s="551">
        <v>997</v>
      </c>
      <c r="G57" s="552">
        <v>961</v>
      </c>
      <c r="H57" s="552">
        <v>1155</v>
      </c>
      <c r="I57" s="552">
        <v>1152</v>
      </c>
      <c r="J57" s="552">
        <v>1138</v>
      </c>
      <c r="K57" s="553">
        <f t="shared" ref="K57" si="0">IF(OR(F57=".",J57=".")=TRUE,".",IF(OR(F57="*",J57="*")=TRUE,"*",IF(AND(F57="-",J57="-")=TRUE,"-",IF(AND(ISNUMBER(J57),ISNUMBER(F57))=TRUE,IF(F57-J57=0,0,F57-J57),IF(ISNUMBER(F57)=TRUE,F57,-J57)))))</f>
        <v>-141</v>
      </c>
      <c r="L57" s="392">
        <f t="shared" ref="L57" si="1">IF(K57 =".",".",IF(K57 ="*","*",IF(K57="-","-",IF(K57=0,0,IF(OR(J57="-",J57=".",F57="-",F57=".")=TRUE,"X",IF(J57=0,"0,0",IF(ABS(K57*100/J57)&gt;250,".X",(K57*100/J57))))))))</f>
        <v>-12.390158172231986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10350</v>
      </c>
      <c r="E11" s="114">
        <v>8630</v>
      </c>
      <c r="F11" s="114">
        <v>13877</v>
      </c>
      <c r="G11" s="114">
        <v>9336</v>
      </c>
      <c r="H11" s="140">
        <v>11447</v>
      </c>
      <c r="I11" s="115">
        <v>-1097</v>
      </c>
      <c r="J11" s="116">
        <v>-9.5832969336944185</v>
      </c>
    </row>
    <row r="12" spans="1:15" s="110" customFormat="1" ht="24.95" customHeight="1" x14ac:dyDescent="0.2">
      <c r="A12" s="193" t="s">
        <v>132</v>
      </c>
      <c r="B12" s="194" t="s">
        <v>133</v>
      </c>
      <c r="C12" s="113">
        <v>0.89855072463768115</v>
      </c>
      <c r="D12" s="115">
        <v>93</v>
      </c>
      <c r="E12" s="114">
        <v>44</v>
      </c>
      <c r="F12" s="114">
        <v>111</v>
      </c>
      <c r="G12" s="114">
        <v>121</v>
      </c>
      <c r="H12" s="140">
        <v>107</v>
      </c>
      <c r="I12" s="115">
        <v>-14</v>
      </c>
      <c r="J12" s="116">
        <v>-13.084112149532711</v>
      </c>
    </row>
    <row r="13" spans="1:15" s="110" customFormat="1" ht="24.95" customHeight="1" x14ac:dyDescent="0.2">
      <c r="A13" s="193" t="s">
        <v>134</v>
      </c>
      <c r="B13" s="199" t="s">
        <v>214</v>
      </c>
      <c r="C13" s="113">
        <v>1.0724637681159421</v>
      </c>
      <c r="D13" s="115">
        <v>111</v>
      </c>
      <c r="E13" s="114">
        <v>84</v>
      </c>
      <c r="F13" s="114">
        <v>112</v>
      </c>
      <c r="G13" s="114">
        <v>75</v>
      </c>
      <c r="H13" s="140">
        <v>111</v>
      </c>
      <c r="I13" s="115">
        <v>0</v>
      </c>
      <c r="J13" s="116">
        <v>0</v>
      </c>
    </row>
    <row r="14" spans="1:15" s="287" customFormat="1" ht="24.95" customHeight="1" x14ac:dyDescent="0.2">
      <c r="A14" s="193" t="s">
        <v>215</v>
      </c>
      <c r="B14" s="199" t="s">
        <v>137</v>
      </c>
      <c r="C14" s="113">
        <v>16.222222222222221</v>
      </c>
      <c r="D14" s="115">
        <v>1679</v>
      </c>
      <c r="E14" s="114">
        <v>1243</v>
      </c>
      <c r="F14" s="114">
        <v>2421</v>
      </c>
      <c r="G14" s="114">
        <v>1458</v>
      </c>
      <c r="H14" s="140">
        <v>2302</v>
      </c>
      <c r="I14" s="115">
        <v>-623</v>
      </c>
      <c r="J14" s="116">
        <v>-27.063423110338835</v>
      </c>
      <c r="K14" s="110"/>
      <c r="L14" s="110"/>
      <c r="M14" s="110"/>
      <c r="N14" s="110"/>
      <c r="O14" s="110"/>
    </row>
    <row r="15" spans="1:15" s="110" customFormat="1" ht="24.95" customHeight="1" x14ac:dyDescent="0.2">
      <c r="A15" s="193" t="s">
        <v>216</v>
      </c>
      <c r="B15" s="199" t="s">
        <v>217</v>
      </c>
      <c r="C15" s="113">
        <v>3.7101449275362319</v>
      </c>
      <c r="D15" s="115">
        <v>384</v>
      </c>
      <c r="E15" s="114">
        <v>279</v>
      </c>
      <c r="F15" s="114">
        <v>532</v>
      </c>
      <c r="G15" s="114">
        <v>310</v>
      </c>
      <c r="H15" s="140">
        <v>382</v>
      </c>
      <c r="I15" s="115">
        <v>2</v>
      </c>
      <c r="J15" s="116">
        <v>0.52356020942408377</v>
      </c>
    </row>
    <row r="16" spans="1:15" s="287" customFormat="1" ht="24.95" customHeight="1" x14ac:dyDescent="0.2">
      <c r="A16" s="193" t="s">
        <v>218</v>
      </c>
      <c r="B16" s="199" t="s">
        <v>141</v>
      </c>
      <c r="C16" s="113">
        <v>9.6811594202898554</v>
      </c>
      <c r="D16" s="115">
        <v>1002</v>
      </c>
      <c r="E16" s="114">
        <v>724</v>
      </c>
      <c r="F16" s="114">
        <v>1483</v>
      </c>
      <c r="G16" s="114">
        <v>921</v>
      </c>
      <c r="H16" s="140">
        <v>1563</v>
      </c>
      <c r="I16" s="115">
        <v>-561</v>
      </c>
      <c r="J16" s="116">
        <v>-35.892514395393476</v>
      </c>
      <c r="K16" s="110"/>
      <c r="L16" s="110"/>
      <c r="M16" s="110"/>
      <c r="N16" s="110"/>
      <c r="O16" s="110"/>
    </row>
    <row r="17" spans="1:15" s="110" customFormat="1" ht="24.95" customHeight="1" x14ac:dyDescent="0.2">
      <c r="A17" s="193" t="s">
        <v>142</v>
      </c>
      <c r="B17" s="199" t="s">
        <v>220</v>
      </c>
      <c r="C17" s="113">
        <v>2.8309178743961354</v>
      </c>
      <c r="D17" s="115">
        <v>293</v>
      </c>
      <c r="E17" s="114">
        <v>240</v>
      </c>
      <c r="F17" s="114">
        <v>406</v>
      </c>
      <c r="G17" s="114">
        <v>227</v>
      </c>
      <c r="H17" s="140">
        <v>357</v>
      </c>
      <c r="I17" s="115">
        <v>-64</v>
      </c>
      <c r="J17" s="116">
        <v>-17.927170868347339</v>
      </c>
    </row>
    <row r="18" spans="1:15" s="287" customFormat="1" ht="24.95" customHeight="1" x14ac:dyDescent="0.2">
      <c r="A18" s="201" t="s">
        <v>144</v>
      </c>
      <c r="B18" s="202" t="s">
        <v>145</v>
      </c>
      <c r="C18" s="113">
        <v>7.4685990338164254</v>
      </c>
      <c r="D18" s="115">
        <v>773</v>
      </c>
      <c r="E18" s="114">
        <v>412</v>
      </c>
      <c r="F18" s="114">
        <v>1018</v>
      </c>
      <c r="G18" s="114">
        <v>609</v>
      </c>
      <c r="H18" s="140">
        <v>907</v>
      </c>
      <c r="I18" s="115">
        <v>-134</v>
      </c>
      <c r="J18" s="116">
        <v>-14.773980154355016</v>
      </c>
      <c r="K18" s="110"/>
      <c r="L18" s="110"/>
      <c r="M18" s="110"/>
      <c r="N18" s="110"/>
      <c r="O18" s="110"/>
    </row>
    <row r="19" spans="1:15" s="110" customFormat="1" ht="24.95" customHeight="1" x14ac:dyDescent="0.2">
      <c r="A19" s="193" t="s">
        <v>146</v>
      </c>
      <c r="B19" s="199" t="s">
        <v>147</v>
      </c>
      <c r="C19" s="113">
        <v>15.797101449275363</v>
      </c>
      <c r="D19" s="115">
        <v>1635</v>
      </c>
      <c r="E19" s="114">
        <v>1511</v>
      </c>
      <c r="F19" s="114">
        <v>2394</v>
      </c>
      <c r="G19" s="114">
        <v>1496</v>
      </c>
      <c r="H19" s="140">
        <v>1715</v>
      </c>
      <c r="I19" s="115">
        <v>-80</v>
      </c>
      <c r="J19" s="116">
        <v>-4.6647230320699711</v>
      </c>
    </row>
    <row r="20" spans="1:15" s="287" customFormat="1" ht="24.95" customHeight="1" x14ac:dyDescent="0.2">
      <c r="A20" s="193" t="s">
        <v>148</v>
      </c>
      <c r="B20" s="199" t="s">
        <v>149</v>
      </c>
      <c r="C20" s="113">
        <v>8.5990338164251217</v>
      </c>
      <c r="D20" s="115">
        <v>890</v>
      </c>
      <c r="E20" s="114">
        <v>1019</v>
      </c>
      <c r="F20" s="114">
        <v>929</v>
      </c>
      <c r="G20" s="114">
        <v>833</v>
      </c>
      <c r="H20" s="140">
        <v>780</v>
      </c>
      <c r="I20" s="115">
        <v>110</v>
      </c>
      <c r="J20" s="116">
        <v>14.102564102564102</v>
      </c>
      <c r="K20" s="110"/>
      <c r="L20" s="110"/>
      <c r="M20" s="110"/>
      <c r="N20" s="110"/>
      <c r="O20" s="110"/>
    </row>
    <row r="21" spans="1:15" s="110" customFormat="1" ht="24.95" customHeight="1" x14ac:dyDescent="0.2">
      <c r="A21" s="201" t="s">
        <v>150</v>
      </c>
      <c r="B21" s="202" t="s">
        <v>151</v>
      </c>
      <c r="C21" s="113">
        <v>5.6038647342995169</v>
      </c>
      <c r="D21" s="115">
        <v>580</v>
      </c>
      <c r="E21" s="114">
        <v>513</v>
      </c>
      <c r="F21" s="114">
        <v>679</v>
      </c>
      <c r="G21" s="114">
        <v>647</v>
      </c>
      <c r="H21" s="140">
        <v>658</v>
      </c>
      <c r="I21" s="115">
        <v>-78</v>
      </c>
      <c r="J21" s="116">
        <v>-11.854103343465045</v>
      </c>
    </row>
    <row r="22" spans="1:15" s="110" customFormat="1" ht="24.95" customHeight="1" x14ac:dyDescent="0.2">
      <c r="A22" s="201" t="s">
        <v>152</v>
      </c>
      <c r="B22" s="199" t="s">
        <v>153</v>
      </c>
      <c r="C22" s="113">
        <v>1.8840579710144927</v>
      </c>
      <c r="D22" s="115">
        <v>195</v>
      </c>
      <c r="E22" s="114">
        <v>148</v>
      </c>
      <c r="F22" s="114">
        <v>262</v>
      </c>
      <c r="G22" s="114">
        <v>151</v>
      </c>
      <c r="H22" s="140">
        <v>225</v>
      </c>
      <c r="I22" s="115">
        <v>-30</v>
      </c>
      <c r="J22" s="116">
        <v>-13.333333333333334</v>
      </c>
    </row>
    <row r="23" spans="1:15" s="110" customFormat="1" ht="24.95" customHeight="1" x14ac:dyDescent="0.2">
      <c r="A23" s="193" t="s">
        <v>154</v>
      </c>
      <c r="B23" s="199" t="s">
        <v>155</v>
      </c>
      <c r="C23" s="113">
        <v>1.0724637681159421</v>
      </c>
      <c r="D23" s="115">
        <v>111</v>
      </c>
      <c r="E23" s="114">
        <v>64</v>
      </c>
      <c r="F23" s="114">
        <v>158</v>
      </c>
      <c r="G23" s="114">
        <v>67</v>
      </c>
      <c r="H23" s="140">
        <v>119</v>
      </c>
      <c r="I23" s="115">
        <v>-8</v>
      </c>
      <c r="J23" s="116">
        <v>-6.7226890756302522</v>
      </c>
    </row>
    <row r="24" spans="1:15" s="110" customFormat="1" ht="24.95" customHeight="1" x14ac:dyDescent="0.2">
      <c r="A24" s="193" t="s">
        <v>156</v>
      </c>
      <c r="B24" s="199" t="s">
        <v>221</v>
      </c>
      <c r="C24" s="113">
        <v>5.7294685990338161</v>
      </c>
      <c r="D24" s="115">
        <v>593</v>
      </c>
      <c r="E24" s="114">
        <v>516</v>
      </c>
      <c r="F24" s="114">
        <v>806</v>
      </c>
      <c r="G24" s="114">
        <v>464</v>
      </c>
      <c r="H24" s="140">
        <v>788</v>
      </c>
      <c r="I24" s="115">
        <v>-195</v>
      </c>
      <c r="J24" s="116">
        <v>-24.746192893401016</v>
      </c>
    </row>
    <row r="25" spans="1:15" s="110" customFormat="1" ht="24.95" customHeight="1" x14ac:dyDescent="0.2">
      <c r="A25" s="193" t="s">
        <v>222</v>
      </c>
      <c r="B25" s="204" t="s">
        <v>159</v>
      </c>
      <c r="C25" s="113">
        <v>6.3768115942028984</v>
      </c>
      <c r="D25" s="115">
        <v>660</v>
      </c>
      <c r="E25" s="114">
        <v>577</v>
      </c>
      <c r="F25" s="114">
        <v>762</v>
      </c>
      <c r="G25" s="114">
        <v>594</v>
      </c>
      <c r="H25" s="140">
        <v>796</v>
      </c>
      <c r="I25" s="115">
        <v>-136</v>
      </c>
      <c r="J25" s="116">
        <v>-17.08542713567839</v>
      </c>
    </row>
    <row r="26" spans="1:15" s="110" customFormat="1" ht="24.95" customHeight="1" x14ac:dyDescent="0.2">
      <c r="A26" s="201">
        <v>782.78300000000002</v>
      </c>
      <c r="B26" s="203" t="s">
        <v>160</v>
      </c>
      <c r="C26" s="113">
        <v>13.101449275362318</v>
      </c>
      <c r="D26" s="115">
        <v>1356</v>
      </c>
      <c r="E26" s="114">
        <v>950</v>
      </c>
      <c r="F26" s="114">
        <v>1402</v>
      </c>
      <c r="G26" s="114">
        <v>1331</v>
      </c>
      <c r="H26" s="140">
        <v>1278</v>
      </c>
      <c r="I26" s="115">
        <v>78</v>
      </c>
      <c r="J26" s="116">
        <v>6.103286384976526</v>
      </c>
    </row>
    <row r="27" spans="1:15" s="110" customFormat="1" ht="24.95" customHeight="1" x14ac:dyDescent="0.2">
      <c r="A27" s="193" t="s">
        <v>161</v>
      </c>
      <c r="B27" s="199" t="s">
        <v>162</v>
      </c>
      <c r="C27" s="113">
        <v>1.9710144927536233</v>
      </c>
      <c r="D27" s="115">
        <v>204</v>
      </c>
      <c r="E27" s="114">
        <v>169</v>
      </c>
      <c r="F27" s="114">
        <v>404</v>
      </c>
      <c r="G27" s="114">
        <v>257</v>
      </c>
      <c r="H27" s="140">
        <v>255</v>
      </c>
      <c r="I27" s="115">
        <v>-51</v>
      </c>
      <c r="J27" s="116">
        <v>-20</v>
      </c>
    </row>
    <row r="28" spans="1:15" s="110" customFormat="1" ht="24.95" customHeight="1" x14ac:dyDescent="0.2">
      <c r="A28" s="193" t="s">
        <v>163</v>
      </c>
      <c r="B28" s="199" t="s">
        <v>164</v>
      </c>
      <c r="C28" s="113">
        <v>2.7053140096618358</v>
      </c>
      <c r="D28" s="115">
        <v>280</v>
      </c>
      <c r="E28" s="114">
        <v>213</v>
      </c>
      <c r="F28" s="114">
        <v>620</v>
      </c>
      <c r="G28" s="114">
        <v>197</v>
      </c>
      <c r="H28" s="140">
        <v>233</v>
      </c>
      <c r="I28" s="115">
        <v>47</v>
      </c>
      <c r="J28" s="116">
        <v>20.171673819742491</v>
      </c>
    </row>
    <row r="29" spans="1:15" s="110" customFormat="1" ht="24.95" customHeight="1" x14ac:dyDescent="0.2">
      <c r="A29" s="193">
        <v>86</v>
      </c>
      <c r="B29" s="199" t="s">
        <v>165</v>
      </c>
      <c r="C29" s="113">
        <v>4.7342995169082123</v>
      </c>
      <c r="D29" s="115">
        <v>490</v>
      </c>
      <c r="E29" s="114">
        <v>499</v>
      </c>
      <c r="F29" s="114">
        <v>683</v>
      </c>
      <c r="G29" s="114">
        <v>329</v>
      </c>
      <c r="H29" s="140">
        <v>450</v>
      </c>
      <c r="I29" s="115">
        <v>40</v>
      </c>
      <c r="J29" s="116">
        <v>8.8888888888888893</v>
      </c>
    </row>
    <row r="30" spans="1:15" s="110" customFormat="1" ht="24.95" customHeight="1" x14ac:dyDescent="0.2">
      <c r="A30" s="193">
        <v>87.88</v>
      </c>
      <c r="B30" s="204" t="s">
        <v>166</v>
      </c>
      <c r="C30" s="113">
        <v>3.6038647342995169</v>
      </c>
      <c r="D30" s="115">
        <v>373</v>
      </c>
      <c r="E30" s="114">
        <v>377</v>
      </c>
      <c r="F30" s="114">
        <v>710</v>
      </c>
      <c r="G30" s="114">
        <v>398</v>
      </c>
      <c r="H30" s="140">
        <v>407</v>
      </c>
      <c r="I30" s="115">
        <v>-34</v>
      </c>
      <c r="J30" s="116">
        <v>-8.3538083538083541</v>
      </c>
    </row>
    <row r="31" spans="1:15" s="110" customFormat="1" ht="24.95" customHeight="1" x14ac:dyDescent="0.2">
      <c r="A31" s="193" t="s">
        <v>167</v>
      </c>
      <c r="B31" s="199" t="s">
        <v>168</v>
      </c>
      <c r="C31" s="113">
        <v>3.1594202898550723</v>
      </c>
      <c r="D31" s="115">
        <v>327</v>
      </c>
      <c r="E31" s="114">
        <v>291</v>
      </c>
      <c r="F31" s="114">
        <v>406</v>
      </c>
      <c r="G31" s="114">
        <v>309</v>
      </c>
      <c r="H31" s="140">
        <v>316</v>
      </c>
      <c r="I31" s="115">
        <v>11</v>
      </c>
      <c r="J31" s="116">
        <v>3.481012658227848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0.89855072463768115</v>
      </c>
      <c r="D34" s="115">
        <v>93</v>
      </c>
      <c r="E34" s="114">
        <v>44</v>
      </c>
      <c r="F34" s="114">
        <v>111</v>
      </c>
      <c r="G34" s="114">
        <v>121</v>
      </c>
      <c r="H34" s="140">
        <v>107</v>
      </c>
      <c r="I34" s="115">
        <v>-14</v>
      </c>
      <c r="J34" s="116">
        <v>-13.084112149532711</v>
      </c>
    </row>
    <row r="35" spans="1:10" s="110" customFormat="1" ht="24.95" customHeight="1" x14ac:dyDescent="0.2">
      <c r="A35" s="292" t="s">
        <v>171</v>
      </c>
      <c r="B35" s="293" t="s">
        <v>172</v>
      </c>
      <c r="C35" s="113">
        <v>24.763285024154591</v>
      </c>
      <c r="D35" s="115">
        <v>2563</v>
      </c>
      <c r="E35" s="114">
        <v>1739</v>
      </c>
      <c r="F35" s="114">
        <v>3551</v>
      </c>
      <c r="G35" s="114">
        <v>2142</v>
      </c>
      <c r="H35" s="140">
        <v>3320</v>
      </c>
      <c r="I35" s="115">
        <v>-757</v>
      </c>
      <c r="J35" s="116">
        <v>-22.801204819277107</v>
      </c>
    </row>
    <row r="36" spans="1:10" s="110" customFormat="1" ht="24.95" customHeight="1" x14ac:dyDescent="0.2">
      <c r="A36" s="294" t="s">
        <v>173</v>
      </c>
      <c r="B36" s="295" t="s">
        <v>174</v>
      </c>
      <c r="C36" s="125">
        <v>74.338164251207729</v>
      </c>
      <c r="D36" s="143">
        <v>7694</v>
      </c>
      <c r="E36" s="144">
        <v>6847</v>
      </c>
      <c r="F36" s="144">
        <v>10215</v>
      </c>
      <c r="G36" s="144">
        <v>7073</v>
      </c>
      <c r="H36" s="145">
        <v>8020</v>
      </c>
      <c r="I36" s="143">
        <v>-326</v>
      </c>
      <c r="J36" s="146">
        <v>-4.0648379052369075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10350</v>
      </c>
      <c r="F11" s="264">
        <v>8630</v>
      </c>
      <c r="G11" s="264">
        <v>13877</v>
      </c>
      <c r="H11" s="264">
        <v>9336</v>
      </c>
      <c r="I11" s="265">
        <v>11447</v>
      </c>
      <c r="J11" s="263">
        <v>-1097</v>
      </c>
      <c r="K11" s="266">
        <v>-9.5832969336944185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29.70048309178744</v>
      </c>
      <c r="E13" s="115">
        <v>3074</v>
      </c>
      <c r="F13" s="114">
        <v>2847</v>
      </c>
      <c r="G13" s="114">
        <v>3557</v>
      </c>
      <c r="H13" s="114">
        <v>3177</v>
      </c>
      <c r="I13" s="140">
        <v>3333</v>
      </c>
      <c r="J13" s="115">
        <v>-259</v>
      </c>
      <c r="K13" s="116">
        <v>-7.7707770777077707</v>
      </c>
    </row>
    <row r="14" spans="1:15" ht="15.95" customHeight="1" x14ac:dyDescent="0.2">
      <c r="A14" s="306" t="s">
        <v>230</v>
      </c>
      <c r="B14" s="307"/>
      <c r="C14" s="308"/>
      <c r="D14" s="113">
        <v>53.207729468599034</v>
      </c>
      <c r="E14" s="115">
        <v>5507</v>
      </c>
      <c r="F14" s="114">
        <v>4324</v>
      </c>
      <c r="G14" s="114">
        <v>8359</v>
      </c>
      <c r="H14" s="114">
        <v>4621</v>
      </c>
      <c r="I14" s="140">
        <v>6135</v>
      </c>
      <c r="J14" s="115">
        <v>-628</v>
      </c>
      <c r="K14" s="116">
        <v>-10.236348818255909</v>
      </c>
    </row>
    <row r="15" spans="1:15" ht="15.95" customHeight="1" x14ac:dyDescent="0.2">
      <c r="A15" s="306" t="s">
        <v>231</v>
      </c>
      <c r="B15" s="307"/>
      <c r="C15" s="308"/>
      <c r="D15" s="113">
        <v>8.9178743961352662</v>
      </c>
      <c r="E15" s="115">
        <v>923</v>
      </c>
      <c r="F15" s="114">
        <v>757</v>
      </c>
      <c r="G15" s="114">
        <v>1032</v>
      </c>
      <c r="H15" s="114">
        <v>785</v>
      </c>
      <c r="I15" s="140">
        <v>1029</v>
      </c>
      <c r="J15" s="115">
        <v>-106</v>
      </c>
      <c r="K15" s="116">
        <v>-10.301263362487852</v>
      </c>
    </row>
    <row r="16" spans="1:15" ht="15.95" customHeight="1" x14ac:dyDescent="0.2">
      <c r="A16" s="306" t="s">
        <v>232</v>
      </c>
      <c r="B16" s="307"/>
      <c r="C16" s="308"/>
      <c r="D16" s="113">
        <v>8.0193236714975846</v>
      </c>
      <c r="E16" s="115">
        <v>830</v>
      </c>
      <c r="F16" s="114">
        <v>684</v>
      </c>
      <c r="G16" s="114">
        <v>850</v>
      </c>
      <c r="H16" s="114">
        <v>737</v>
      </c>
      <c r="I16" s="140">
        <v>933</v>
      </c>
      <c r="J16" s="115">
        <v>-103</v>
      </c>
      <c r="K16" s="116">
        <v>-11.039657020364416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0.75362318840579712</v>
      </c>
      <c r="E18" s="115">
        <v>78</v>
      </c>
      <c r="F18" s="114">
        <v>41</v>
      </c>
      <c r="G18" s="114">
        <v>118</v>
      </c>
      <c r="H18" s="114">
        <v>112</v>
      </c>
      <c r="I18" s="140">
        <v>73</v>
      </c>
      <c r="J18" s="115">
        <v>5</v>
      </c>
      <c r="K18" s="116">
        <v>6.8493150684931505</v>
      </c>
    </row>
    <row r="19" spans="1:11" ht="14.1" customHeight="1" x14ac:dyDescent="0.2">
      <c r="A19" s="306" t="s">
        <v>235</v>
      </c>
      <c r="B19" s="307" t="s">
        <v>236</v>
      </c>
      <c r="C19" s="308"/>
      <c r="D19" s="113">
        <v>0.54106280193236711</v>
      </c>
      <c r="E19" s="115">
        <v>56</v>
      </c>
      <c r="F19" s="114">
        <v>23</v>
      </c>
      <c r="G19" s="114">
        <v>69</v>
      </c>
      <c r="H19" s="114">
        <v>86</v>
      </c>
      <c r="I19" s="140">
        <v>50</v>
      </c>
      <c r="J19" s="115">
        <v>6</v>
      </c>
      <c r="K19" s="116">
        <v>12</v>
      </c>
    </row>
    <row r="20" spans="1:11" ht="14.1" customHeight="1" x14ac:dyDescent="0.2">
      <c r="A20" s="306">
        <v>12</v>
      </c>
      <c r="B20" s="307" t="s">
        <v>237</v>
      </c>
      <c r="C20" s="308"/>
      <c r="D20" s="113">
        <v>1.1884057971014492</v>
      </c>
      <c r="E20" s="115">
        <v>123</v>
      </c>
      <c r="F20" s="114">
        <v>59</v>
      </c>
      <c r="G20" s="114">
        <v>94</v>
      </c>
      <c r="H20" s="114">
        <v>115</v>
      </c>
      <c r="I20" s="140">
        <v>164</v>
      </c>
      <c r="J20" s="115">
        <v>-41</v>
      </c>
      <c r="K20" s="116">
        <v>-25</v>
      </c>
    </row>
    <row r="21" spans="1:11" ht="14.1" customHeight="1" x14ac:dyDescent="0.2">
      <c r="A21" s="306">
        <v>21</v>
      </c>
      <c r="B21" s="307" t="s">
        <v>238</v>
      </c>
      <c r="C21" s="308"/>
      <c r="D21" s="113">
        <v>0.68599033816425126</v>
      </c>
      <c r="E21" s="115">
        <v>71</v>
      </c>
      <c r="F21" s="114">
        <v>74</v>
      </c>
      <c r="G21" s="114">
        <v>50</v>
      </c>
      <c r="H21" s="114">
        <v>47</v>
      </c>
      <c r="I21" s="140">
        <v>95</v>
      </c>
      <c r="J21" s="115">
        <v>-24</v>
      </c>
      <c r="K21" s="116">
        <v>-25.263157894736842</v>
      </c>
    </row>
    <row r="22" spans="1:11" ht="14.1" customHeight="1" x14ac:dyDescent="0.2">
      <c r="A22" s="306">
        <v>22</v>
      </c>
      <c r="B22" s="307" t="s">
        <v>239</v>
      </c>
      <c r="C22" s="308"/>
      <c r="D22" s="113">
        <v>1.7101449275362319</v>
      </c>
      <c r="E22" s="115">
        <v>177</v>
      </c>
      <c r="F22" s="114">
        <v>95</v>
      </c>
      <c r="G22" s="114">
        <v>262</v>
      </c>
      <c r="H22" s="114">
        <v>129</v>
      </c>
      <c r="I22" s="140">
        <v>198</v>
      </c>
      <c r="J22" s="115">
        <v>-21</v>
      </c>
      <c r="K22" s="116">
        <v>-10.606060606060606</v>
      </c>
    </row>
    <row r="23" spans="1:11" ht="14.1" customHeight="1" x14ac:dyDescent="0.2">
      <c r="A23" s="306">
        <v>23</v>
      </c>
      <c r="B23" s="307" t="s">
        <v>240</v>
      </c>
      <c r="C23" s="308"/>
      <c r="D23" s="113">
        <v>0.47342995169082125</v>
      </c>
      <c r="E23" s="115">
        <v>49</v>
      </c>
      <c r="F23" s="114">
        <v>46</v>
      </c>
      <c r="G23" s="114">
        <v>82</v>
      </c>
      <c r="H23" s="114">
        <v>51</v>
      </c>
      <c r="I23" s="140">
        <v>67</v>
      </c>
      <c r="J23" s="115">
        <v>-18</v>
      </c>
      <c r="K23" s="116">
        <v>-26.865671641791046</v>
      </c>
    </row>
    <row r="24" spans="1:11" ht="14.1" customHeight="1" x14ac:dyDescent="0.2">
      <c r="A24" s="306">
        <v>24</v>
      </c>
      <c r="B24" s="307" t="s">
        <v>241</v>
      </c>
      <c r="C24" s="308"/>
      <c r="D24" s="113">
        <v>4.72463768115942</v>
      </c>
      <c r="E24" s="115">
        <v>489</v>
      </c>
      <c r="F24" s="114">
        <v>289</v>
      </c>
      <c r="G24" s="114">
        <v>590</v>
      </c>
      <c r="H24" s="114">
        <v>516</v>
      </c>
      <c r="I24" s="140">
        <v>600</v>
      </c>
      <c r="J24" s="115">
        <v>-111</v>
      </c>
      <c r="K24" s="116">
        <v>-18.5</v>
      </c>
    </row>
    <row r="25" spans="1:11" ht="14.1" customHeight="1" x14ac:dyDescent="0.2">
      <c r="A25" s="306">
        <v>25</v>
      </c>
      <c r="B25" s="307" t="s">
        <v>242</v>
      </c>
      <c r="C25" s="308"/>
      <c r="D25" s="113">
        <v>5.0048309178743962</v>
      </c>
      <c r="E25" s="115">
        <v>518</v>
      </c>
      <c r="F25" s="114">
        <v>328</v>
      </c>
      <c r="G25" s="114">
        <v>746</v>
      </c>
      <c r="H25" s="114">
        <v>375</v>
      </c>
      <c r="I25" s="140">
        <v>649</v>
      </c>
      <c r="J25" s="115">
        <v>-131</v>
      </c>
      <c r="K25" s="116">
        <v>-20.184899845916796</v>
      </c>
    </row>
    <row r="26" spans="1:11" ht="14.1" customHeight="1" x14ac:dyDescent="0.2">
      <c r="A26" s="306">
        <v>26</v>
      </c>
      <c r="B26" s="307" t="s">
        <v>243</v>
      </c>
      <c r="C26" s="308"/>
      <c r="D26" s="113">
        <v>4.4927536231884062</v>
      </c>
      <c r="E26" s="115">
        <v>465</v>
      </c>
      <c r="F26" s="114">
        <v>219</v>
      </c>
      <c r="G26" s="114">
        <v>526</v>
      </c>
      <c r="H26" s="114">
        <v>271</v>
      </c>
      <c r="I26" s="140">
        <v>409</v>
      </c>
      <c r="J26" s="115">
        <v>56</v>
      </c>
      <c r="K26" s="116">
        <v>13.691931540342297</v>
      </c>
    </row>
    <row r="27" spans="1:11" ht="14.1" customHeight="1" x14ac:dyDescent="0.2">
      <c r="A27" s="306">
        <v>27</v>
      </c>
      <c r="B27" s="307" t="s">
        <v>244</v>
      </c>
      <c r="C27" s="308"/>
      <c r="D27" s="113">
        <v>2.4347826086956523</v>
      </c>
      <c r="E27" s="115">
        <v>252</v>
      </c>
      <c r="F27" s="114">
        <v>182</v>
      </c>
      <c r="G27" s="114">
        <v>295</v>
      </c>
      <c r="H27" s="114">
        <v>236</v>
      </c>
      <c r="I27" s="140">
        <v>304</v>
      </c>
      <c r="J27" s="115">
        <v>-52</v>
      </c>
      <c r="K27" s="116">
        <v>-17.105263157894736</v>
      </c>
    </row>
    <row r="28" spans="1:11" ht="14.1" customHeight="1" x14ac:dyDescent="0.2">
      <c r="A28" s="306">
        <v>28</v>
      </c>
      <c r="B28" s="307" t="s">
        <v>245</v>
      </c>
      <c r="C28" s="308"/>
      <c r="D28" s="113">
        <v>0.38647342995169082</v>
      </c>
      <c r="E28" s="115">
        <v>40</v>
      </c>
      <c r="F28" s="114">
        <v>34</v>
      </c>
      <c r="G28" s="114">
        <v>55</v>
      </c>
      <c r="H28" s="114">
        <v>47</v>
      </c>
      <c r="I28" s="140">
        <v>39</v>
      </c>
      <c r="J28" s="115">
        <v>1</v>
      </c>
      <c r="K28" s="116">
        <v>2.5641025641025643</v>
      </c>
    </row>
    <row r="29" spans="1:11" ht="14.1" customHeight="1" x14ac:dyDescent="0.2">
      <c r="A29" s="306">
        <v>29</v>
      </c>
      <c r="B29" s="307" t="s">
        <v>246</v>
      </c>
      <c r="C29" s="308"/>
      <c r="D29" s="113">
        <v>3.2463768115942031</v>
      </c>
      <c r="E29" s="115">
        <v>336</v>
      </c>
      <c r="F29" s="114">
        <v>317</v>
      </c>
      <c r="G29" s="114">
        <v>478</v>
      </c>
      <c r="H29" s="114">
        <v>355</v>
      </c>
      <c r="I29" s="140">
        <v>387</v>
      </c>
      <c r="J29" s="115">
        <v>-51</v>
      </c>
      <c r="K29" s="116">
        <v>-13.178294573643411</v>
      </c>
    </row>
    <row r="30" spans="1:11" ht="14.1" customHeight="1" x14ac:dyDescent="0.2">
      <c r="A30" s="306" t="s">
        <v>247</v>
      </c>
      <c r="B30" s="307" t="s">
        <v>248</v>
      </c>
      <c r="C30" s="308"/>
      <c r="D30" s="113">
        <v>0.85990338164251212</v>
      </c>
      <c r="E30" s="115">
        <v>89</v>
      </c>
      <c r="F30" s="114" t="s">
        <v>514</v>
      </c>
      <c r="G30" s="114">
        <v>138</v>
      </c>
      <c r="H30" s="114" t="s">
        <v>514</v>
      </c>
      <c r="I30" s="140">
        <v>94</v>
      </c>
      <c r="J30" s="115">
        <v>-5</v>
      </c>
      <c r="K30" s="116">
        <v>-5.3191489361702127</v>
      </c>
    </row>
    <row r="31" spans="1:11" ht="14.1" customHeight="1" x14ac:dyDescent="0.2">
      <c r="A31" s="306" t="s">
        <v>249</v>
      </c>
      <c r="B31" s="307" t="s">
        <v>250</v>
      </c>
      <c r="C31" s="308"/>
      <c r="D31" s="113">
        <v>2.3574879227053138</v>
      </c>
      <c r="E31" s="115">
        <v>244</v>
      </c>
      <c r="F31" s="114">
        <v>232</v>
      </c>
      <c r="G31" s="114">
        <v>329</v>
      </c>
      <c r="H31" s="114">
        <v>281</v>
      </c>
      <c r="I31" s="140">
        <v>289</v>
      </c>
      <c r="J31" s="115">
        <v>-45</v>
      </c>
      <c r="K31" s="116">
        <v>-15.570934256055363</v>
      </c>
    </row>
    <row r="32" spans="1:11" ht="14.1" customHeight="1" x14ac:dyDescent="0.2">
      <c r="A32" s="306">
        <v>31</v>
      </c>
      <c r="B32" s="307" t="s">
        <v>251</v>
      </c>
      <c r="C32" s="308"/>
      <c r="D32" s="113">
        <v>0.47342995169082125</v>
      </c>
      <c r="E32" s="115">
        <v>49</v>
      </c>
      <c r="F32" s="114">
        <v>41</v>
      </c>
      <c r="G32" s="114">
        <v>46</v>
      </c>
      <c r="H32" s="114">
        <v>46</v>
      </c>
      <c r="I32" s="140">
        <v>55</v>
      </c>
      <c r="J32" s="115">
        <v>-6</v>
      </c>
      <c r="K32" s="116">
        <v>-10.909090909090908</v>
      </c>
    </row>
    <row r="33" spans="1:11" ht="14.1" customHeight="1" x14ac:dyDescent="0.2">
      <c r="A33" s="306">
        <v>32</v>
      </c>
      <c r="B33" s="307" t="s">
        <v>252</v>
      </c>
      <c r="C33" s="308"/>
      <c r="D33" s="113">
        <v>2.2705314009661834</v>
      </c>
      <c r="E33" s="115">
        <v>235</v>
      </c>
      <c r="F33" s="114">
        <v>157</v>
      </c>
      <c r="G33" s="114">
        <v>289</v>
      </c>
      <c r="H33" s="114">
        <v>215</v>
      </c>
      <c r="I33" s="140">
        <v>238</v>
      </c>
      <c r="J33" s="115">
        <v>-3</v>
      </c>
      <c r="K33" s="116">
        <v>-1.2605042016806722</v>
      </c>
    </row>
    <row r="34" spans="1:11" ht="14.1" customHeight="1" x14ac:dyDescent="0.2">
      <c r="A34" s="306">
        <v>33</v>
      </c>
      <c r="B34" s="307" t="s">
        <v>253</v>
      </c>
      <c r="C34" s="308"/>
      <c r="D34" s="113">
        <v>3.6618357487922704</v>
      </c>
      <c r="E34" s="115">
        <v>379</v>
      </c>
      <c r="F34" s="114">
        <v>138</v>
      </c>
      <c r="G34" s="114">
        <v>323</v>
      </c>
      <c r="H34" s="114">
        <v>221</v>
      </c>
      <c r="I34" s="140">
        <v>354</v>
      </c>
      <c r="J34" s="115">
        <v>25</v>
      </c>
      <c r="K34" s="116">
        <v>7.0621468926553677</v>
      </c>
    </row>
    <row r="35" spans="1:11" ht="14.1" customHeight="1" x14ac:dyDescent="0.2">
      <c r="A35" s="306">
        <v>34</v>
      </c>
      <c r="B35" s="307" t="s">
        <v>254</v>
      </c>
      <c r="C35" s="308"/>
      <c r="D35" s="113">
        <v>1.8454106280193237</v>
      </c>
      <c r="E35" s="115">
        <v>191</v>
      </c>
      <c r="F35" s="114">
        <v>116</v>
      </c>
      <c r="G35" s="114">
        <v>253</v>
      </c>
      <c r="H35" s="114">
        <v>185</v>
      </c>
      <c r="I35" s="140">
        <v>234</v>
      </c>
      <c r="J35" s="115">
        <v>-43</v>
      </c>
      <c r="K35" s="116">
        <v>-18.376068376068375</v>
      </c>
    </row>
    <row r="36" spans="1:11" ht="14.1" customHeight="1" x14ac:dyDescent="0.2">
      <c r="A36" s="306">
        <v>41</v>
      </c>
      <c r="B36" s="307" t="s">
        <v>255</v>
      </c>
      <c r="C36" s="308"/>
      <c r="D36" s="113">
        <v>0.76328502415458932</v>
      </c>
      <c r="E36" s="115">
        <v>79</v>
      </c>
      <c r="F36" s="114">
        <v>93</v>
      </c>
      <c r="G36" s="114">
        <v>134</v>
      </c>
      <c r="H36" s="114">
        <v>97</v>
      </c>
      <c r="I36" s="140">
        <v>101</v>
      </c>
      <c r="J36" s="115">
        <v>-22</v>
      </c>
      <c r="K36" s="116">
        <v>-21.782178217821784</v>
      </c>
    </row>
    <row r="37" spans="1:11" ht="14.1" customHeight="1" x14ac:dyDescent="0.2">
      <c r="A37" s="306">
        <v>42</v>
      </c>
      <c r="B37" s="307" t="s">
        <v>256</v>
      </c>
      <c r="C37" s="308"/>
      <c r="D37" s="113">
        <v>6.7632850241545889E-2</v>
      </c>
      <c r="E37" s="115">
        <v>7</v>
      </c>
      <c r="F37" s="114" t="s">
        <v>514</v>
      </c>
      <c r="G37" s="114" t="s">
        <v>514</v>
      </c>
      <c r="H37" s="114" t="s">
        <v>514</v>
      </c>
      <c r="I37" s="140" t="s">
        <v>514</v>
      </c>
      <c r="J37" s="115" t="s">
        <v>514</v>
      </c>
      <c r="K37" s="116" t="s">
        <v>514</v>
      </c>
    </row>
    <row r="38" spans="1:11" ht="14.1" customHeight="1" x14ac:dyDescent="0.2">
      <c r="A38" s="306">
        <v>43</v>
      </c>
      <c r="B38" s="307" t="s">
        <v>257</v>
      </c>
      <c r="C38" s="308"/>
      <c r="D38" s="113">
        <v>1.8164251207729469</v>
      </c>
      <c r="E38" s="115">
        <v>188</v>
      </c>
      <c r="F38" s="114">
        <v>138</v>
      </c>
      <c r="G38" s="114">
        <v>265</v>
      </c>
      <c r="H38" s="114">
        <v>134</v>
      </c>
      <c r="I38" s="140">
        <v>205</v>
      </c>
      <c r="J38" s="115">
        <v>-17</v>
      </c>
      <c r="K38" s="116">
        <v>-8.2926829268292686</v>
      </c>
    </row>
    <row r="39" spans="1:11" ht="14.1" customHeight="1" x14ac:dyDescent="0.2">
      <c r="A39" s="306">
        <v>51</v>
      </c>
      <c r="B39" s="307" t="s">
        <v>258</v>
      </c>
      <c r="C39" s="308"/>
      <c r="D39" s="113">
        <v>14.028985507246377</v>
      </c>
      <c r="E39" s="115">
        <v>1452</v>
      </c>
      <c r="F39" s="114">
        <v>1592</v>
      </c>
      <c r="G39" s="114">
        <v>1759</v>
      </c>
      <c r="H39" s="114">
        <v>1394</v>
      </c>
      <c r="I39" s="140">
        <v>1565</v>
      </c>
      <c r="J39" s="115">
        <v>-113</v>
      </c>
      <c r="K39" s="116">
        <v>-7.220447284345048</v>
      </c>
    </row>
    <row r="40" spans="1:11" ht="14.1" customHeight="1" x14ac:dyDescent="0.2">
      <c r="A40" s="306" t="s">
        <v>259</v>
      </c>
      <c r="B40" s="307" t="s">
        <v>260</v>
      </c>
      <c r="C40" s="308"/>
      <c r="D40" s="113">
        <v>13.062801932367149</v>
      </c>
      <c r="E40" s="115">
        <v>1352</v>
      </c>
      <c r="F40" s="114">
        <v>1466</v>
      </c>
      <c r="G40" s="114">
        <v>1608</v>
      </c>
      <c r="H40" s="114">
        <v>1297</v>
      </c>
      <c r="I40" s="140">
        <v>1406</v>
      </c>
      <c r="J40" s="115">
        <v>-54</v>
      </c>
      <c r="K40" s="116">
        <v>-3.8406827880512089</v>
      </c>
    </row>
    <row r="41" spans="1:11" ht="14.1" customHeight="1" x14ac:dyDescent="0.2">
      <c r="A41" s="306"/>
      <c r="B41" s="307" t="s">
        <v>261</v>
      </c>
      <c r="C41" s="308"/>
      <c r="D41" s="113">
        <v>10.811594202898551</v>
      </c>
      <c r="E41" s="115">
        <v>1119</v>
      </c>
      <c r="F41" s="114">
        <v>1231</v>
      </c>
      <c r="G41" s="114">
        <v>1370</v>
      </c>
      <c r="H41" s="114">
        <v>1133</v>
      </c>
      <c r="I41" s="140">
        <v>1291</v>
      </c>
      <c r="J41" s="115">
        <v>-172</v>
      </c>
      <c r="K41" s="116">
        <v>-13.32300542215337</v>
      </c>
    </row>
    <row r="42" spans="1:11" ht="14.1" customHeight="1" x14ac:dyDescent="0.2">
      <c r="A42" s="306">
        <v>52</v>
      </c>
      <c r="B42" s="307" t="s">
        <v>262</v>
      </c>
      <c r="C42" s="308"/>
      <c r="D42" s="113">
        <v>5.0338164251207731</v>
      </c>
      <c r="E42" s="115">
        <v>521</v>
      </c>
      <c r="F42" s="114">
        <v>492</v>
      </c>
      <c r="G42" s="114">
        <v>536</v>
      </c>
      <c r="H42" s="114">
        <v>519</v>
      </c>
      <c r="I42" s="140">
        <v>547</v>
      </c>
      <c r="J42" s="115">
        <v>-26</v>
      </c>
      <c r="K42" s="116">
        <v>-4.753199268738574</v>
      </c>
    </row>
    <row r="43" spans="1:11" ht="14.1" customHeight="1" x14ac:dyDescent="0.2">
      <c r="A43" s="306" t="s">
        <v>263</v>
      </c>
      <c r="B43" s="307" t="s">
        <v>264</v>
      </c>
      <c r="C43" s="308"/>
      <c r="D43" s="113">
        <v>4.1062801932367146</v>
      </c>
      <c r="E43" s="115">
        <v>425</v>
      </c>
      <c r="F43" s="114">
        <v>369</v>
      </c>
      <c r="G43" s="114">
        <v>401</v>
      </c>
      <c r="H43" s="114">
        <v>406</v>
      </c>
      <c r="I43" s="140">
        <v>387</v>
      </c>
      <c r="J43" s="115">
        <v>38</v>
      </c>
      <c r="K43" s="116">
        <v>9.819121447028424</v>
      </c>
    </row>
    <row r="44" spans="1:11" ht="14.1" customHeight="1" x14ac:dyDescent="0.2">
      <c r="A44" s="306">
        <v>53</v>
      </c>
      <c r="B44" s="307" t="s">
        <v>265</v>
      </c>
      <c r="C44" s="308"/>
      <c r="D44" s="113">
        <v>0.98550724637681164</v>
      </c>
      <c r="E44" s="115">
        <v>102</v>
      </c>
      <c r="F44" s="114">
        <v>96</v>
      </c>
      <c r="G44" s="114">
        <v>184</v>
      </c>
      <c r="H44" s="114">
        <v>111</v>
      </c>
      <c r="I44" s="140">
        <v>147</v>
      </c>
      <c r="J44" s="115">
        <v>-45</v>
      </c>
      <c r="K44" s="116">
        <v>-30.612244897959183</v>
      </c>
    </row>
    <row r="45" spans="1:11" ht="14.1" customHeight="1" x14ac:dyDescent="0.2">
      <c r="A45" s="306" t="s">
        <v>266</v>
      </c>
      <c r="B45" s="307" t="s">
        <v>267</v>
      </c>
      <c r="C45" s="308"/>
      <c r="D45" s="113">
        <v>0.96618357487922701</v>
      </c>
      <c r="E45" s="115">
        <v>100</v>
      </c>
      <c r="F45" s="114">
        <v>94</v>
      </c>
      <c r="G45" s="114">
        <v>176</v>
      </c>
      <c r="H45" s="114">
        <v>110</v>
      </c>
      <c r="I45" s="140">
        <v>144</v>
      </c>
      <c r="J45" s="115">
        <v>-44</v>
      </c>
      <c r="K45" s="116">
        <v>-30.555555555555557</v>
      </c>
    </row>
    <row r="46" spans="1:11" ht="14.1" customHeight="1" x14ac:dyDescent="0.2">
      <c r="A46" s="306">
        <v>54</v>
      </c>
      <c r="B46" s="307" t="s">
        <v>268</v>
      </c>
      <c r="C46" s="308"/>
      <c r="D46" s="113">
        <v>3.9227053140096619</v>
      </c>
      <c r="E46" s="115">
        <v>406</v>
      </c>
      <c r="F46" s="114">
        <v>422</v>
      </c>
      <c r="G46" s="114">
        <v>477</v>
      </c>
      <c r="H46" s="114">
        <v>442</v>
      </c>
      <c r="I46" s="140">
        <v>458</v>
      </c>
      <c r="J46" s="115">
        <v>-52</v>
      </c>
      <c r="K46" s="116">
        <v>-11.353711790393014</v>
      </c>
    </row>
    <row r="47" spans="1:11" ht="14.1" customHeight="1" x14ac:dyDescent="0.2">
      <c r="A47" s="306">
        <v>61</v>
      </c>
      <c r="B47" s="307" t="s">
        <v>269</v>
      </c>
      <c r="C47" s="308"/>
      <c r="D47" s="113">
        <v>2.8405797101449277</v>
      </c>
      <c r="E47" s="115">
        <v>294</v>
      </c>
      <c r="F47" s="114">
        <v>270</v>
      </c>
      <c r="G47" s="114">
        <v>403</v>
      </c>
      <c r="H47" s="114">
        <v>266</v>
      </c>
      <c r="I47" s="140">
        <v>362</v>
      </c>
      <c r="J47" s="115">
        <v>-68</v>
      </c>
      <c r="K47" s="116">
        <v>-18.784530386740332</v>
      </c>
    </row>
    <row r="48" spans="1:11" ht="14.1" customHeight="1" x14ac:dyDescent="0.2">
      <c r="A48" s="306">
        <v>62</v>
      </c>
      <c r="B48" s="307" t="s">
        <v>270</v>
      </c>
      <c r="C48" s="308"/>
      <c r="D48" s="113">
        <v>7.1787439613526569</v>
      </c>
      <c r="E48" s="115">
        <v>743</v>
      </c>
      <c r="F48" s="114">
        <v>726</v>
      </c>
      <c r="G48" s="114">
        <v>1163</v>
      </c>
      <c r="H48" s="114">
        <v>753</v>
      </c>
      <c r="I48" s="140">
        <v>725</v>
      </c>
      <c r="J48" s="115">
        <v>18</v>
      </c>
      <c r="K48" s="116">
        <v>2.4827586206896552</v>
      </c>
    </row>
    <row r="49" spans="1:11" ht="14.1" customHeight="1" x14ac:dyDescent="0.2">
      <c r="A49" s="306">
        <v>63</v>
      </c>
      <c r="B49" s="307" t="s">
        <v>271</v>
      </c>
      <c r="C49" s="308"/>
      <c r="D49" s="113">
        <v>3.5555555555555554</v>
      </c>
      <c r="E49" s="115">
        <v>368</v>
      </c>
      <c r="F49" s="114">
        <v>323</v>
      </c>
      <c r="G49" s="114">
        <v>438</v>
      </c>
      <c r="H49" s="114">
        <v>382</v>
      </c>
      <c r="I49" s="140">
        <v>429</v>
      </c>
      <c r="J49" s="115">
        <v>-61</v>
      </c>
      <c r="K49" s="116">
        <v>-14.219114219114219</v>
      </c>
    </row>
    <row r="50" spans="1:11" ht="14.1" customHeight="1" x14ac:dyDescent="0.2">
      <c r="A50" s="306" t="s">
        <v>272</v>
      </c>
      <c r="B50" s="307" t="s">
        <v>273</v>
      </c>
      <c r="C50" s="308"/>
      <c r="D50" s="113">
        <v>0.56038647342995174</v>
      </c>
      <c r="E50" s="115">
        <v>58</v>
      </c>
      <c r="F50" s="114">
        <v>42</v>
      </c>
      <c r="G50" s="114">
        <v>88</v>
      </c>
      <c r="H50" s="114">
        <v>64</v>
      </c>
      <c r="I50" s="140">
        <v>52</v>
      </c>
      <c r="J50" s="115">
        <v>6</v>
      </c>
      <c r="K50" s="116">
        <v>11.538461538461538</v>
      </c>
    </row>
    <row r="51" spans="1:11" ht="14.1" customHeight="1" x14ac:dyDescent="0.2">
      <c r="A51" s="306" t="s">
        <v>274</v>
      </c>
      <c r="B51" s="307" t="s">
        <v>275</v>
      </c>
      <c r="C51" s="308"/>
      <c r="D51" s="113">
        <v>2.4057971014492754</v>
      </c>
      <c r="E51" s="115">
        <v>249</v>
      </c>
      <c r="F51" s="114">
        <v>253</v>
      </c>
      <c r="G51" s="114">
        <v>300</v>
      </c>
      <c r="H51" s="114">
        <v>295</v>
      </c>
      <c r="I51" s="140">
        <v>338</v>
      </c>
      <c r="J51" s="115">
        <v>-89</v>
      </c>
      <c r="K51" s="116">
        <v>-26.331360946745562</v>
      </c>
    </row>
    <row r="52" spans="1:11" ht="14.1" customHeight="1" x14ac:dyDescent="0.2">
      <c r="A52" s="306">
        <v>71</v>
      </c>
      <c r="B52" s="307" t="s">
        <v>276</v>
      </c>
      <c r="C52" s="308"/>
      <c r="D52" s="113">
        <v>9.2560386473429954</v>
      </c>
      <c r="E52" s="115">
        <v>958</v>
      </c>
      <c r="F52" s="114">
        <v>768</v>
      </c>
      <c r="G52" s="114">
        <v>1221</v>
      </c>
      <c r="H52" s="114">
        <v>807</v>
      </c>
      <c r="I52" s="140">
        <v>1197</v>
      </c>
      <c r="J52" s="115">
        <v>-239</v>
      </c>
      <c r="K52" s="116">
        <v>-19.966583124477861</v>
      </c>
    </row>
    <row r="53" spans="1:11" ht="14.1" customHeight="1" x14ac:dyDescent="0.2">
      <c r="A53" s="306" t="s">
        <v>277</v>
      </c>
      <c r="B53" s="307" t="s">
        <v>278</v>
      </c>
      <c r="C53" s="308"/>
      <c r="D53" s="113">
        <v>3.4879227053140096</v>
      </c>
      <c r="E53" s="115">
        <v>361</v>
      </c>
      <c r="F53" s="114">
        <v>321</v>
      </c>
      <c r="G53" s="114">
        <v>523</v>
      </c>
      <c r="H53" s="114">
        <v>294</v>
      </c>
      <c r="I53" s="140">
        <v>536</v>
      </c>
      <c r="J53" s="115">
        <v>-175</v>
      </c>
      <c r="K53" s="116">
        <v>-32.649253731343286</v>
      </c>
    </row>
    <row r="54" spans="1:11" ht="14.1" customHeight="1" x14ac:dyDescent="0.2">
      <c r="A54" s="306" t="s">
        <v>279</v>
      </c>
      <c r="B54" s="307" t="s">
        <v>280</v>
      </c>
      <c r="C54" s="308"/>
      <c r="D54" s="113">
        <v>4.6763285024154593</v>
      </c>
      <c r="E54" s="115">
        <v>484</v>
      </c>
      <c r="F54" s="114">
        <v>380</v>
      </c>
      <c r="G54" s="114">
        <v>611</v>
      </c>
      <c r="H54" s="114">
        <v>425</v>
      </c>
      <c r="I54" s="140">
        <v>549</v>
      </c>
      <c r="J54" s="115">
        <v>-65</v>
      </c>
      <c r="K54" s="116">
        <v>-11.839708561020036</v>
      </c>
    </row>
    <row r="55" spans="1:11" ht="14.1" customHeight="1" x14ac:dyDescent="0.2">
      <c r="A55" s="306">
        <v>72</v>
      </c>
      <c r="B55" s="307" t="s">
        <v>281</v>
      </c>
      <c r="C55" s="308"/>
      <c r="D55" s="113">
        <v>2.1449275362318843</v>
      </c>
      <c r="E55" s="115">
        <v>222</v>
      </c>
      <c r="F55" s="114">
        <v>170</v>
      </c>
      <c r="G55" s="114">
        <v>337</v>
      </c>
      <c r="H55" s="114">
        <v>159</v>
      </c>
      <c r="I55" s="140">
        <v>254</v>
      </c>
      <c r="J55" s="115">
        <v>-32</v>
      </c>
      <c r="K55" s="116">
        <v>-12.598425196850394</v>
      </c>
    </row>
    <row r="56" spans="1:11" ht="14.1" customHeight="1" x14ac:dyDescent="0.2">
      <c r="A56" s="306" t="s">
        <v>282</v>
      </c>
      <c r="B56" s="307" t="s">
        <v>283</v>
      </c>
      <c r="C56" s="308"/>
      <c r="D56" s="113">
        <v>0.77294685990338163</v>
      </c>
      <c r="E56" s="115">
        <v>80</v>
      </c>
      <c r="F56" s="114">
        <v>40</v>
      </c>
      <c r="G56" s="114">
        <v>129</v>
      </c>
      <c r="H56" s="114">
        <v>39</v>
      </c>
      <c r="I56" s="140">
        <v>82</v>
      </c>
      <c r="J56" s="115">
        <v>-2</v>
      </c>
      <c r="K56" s="116">
        <v>-2.4390243902439024</v>
      </c>
    </row>
    <row r="57" spans="1:11" ht="14.1" customHeight="1" x14ac:dyDescent="0.2">
      <c r="A57" s="306" t="s">
        <v>284</v>
      </c>
      <c r="B57" s="307" t="s">
        <v>285</v>
      </c>
      <c r="C57" s="308"/>
      <c r="D57" s="113">
        <v>0.9371980676328503</v>
      </c>
      <c r="E57" s="115">
        <v>97</v>
      </c>
      <c r="F57" s="114">
        <v>103</v>
      </c>
      <c r="G57" s="114">
        <v>110</v>
      </c>
      <c r="H57" s="114">
        <v>98</v>
      </c>
      <c r="I57" s="140">
        <v>112</v>
      </c>
      <c r="J57" s="115">
        <v>-15</v>
      </c>
      <c r="K57" s="116">
        <v>-13.392857142857142</v>
      </c>
    </row>
    <row r="58" spans="1:11" ht="14.1" customHeight="1" x14ac:dyDescent="0.2">
      <c r="A58" s="306">
        <v>73</v>
      </c>
      <c r="B58" s="307" t="s">
        <v>286</v>
      </c>
      <c r="C58" s="308"/>
      <c r="D58" s="113">
        <v>0.92753623188405798</v>
      </c>
      <c r="E58" s="115">
        <v>96</v>
      </c>
      <c r="F58" s="114">
        <v>106</v>
      </c>
      <c r="G58" s="114">
        <v>235</v>
      </c>
      <c r="H58" s="114">
        <v>130</v>
      </c>
      <c r="I58" s="140">
        <v>130</v>
      </c>
      <c r="J58" s="115">
        <v>-34</v>
      </c>
      <c r="K58" s="116">
        <v>-26.153846153846153</v>
      </c>
    </row>
    <row r="59" spans="1:11" ht="14.1" customHeight="1" x14ac:dyDescent="0.2">
      <c r="A59" s="306" t="s">
        <v>287</v>
      </c>
      <c r="B59" s="307" t="s">
        <v>288</v>
      </c>
      <c r="C59" s="308"/>
      <c r="D59" s="113">
        <v>0.66666666666666663</v>
      </c>
      <c r="E59" s="115">
        <v>69</v>
      </c>
      <c r="F59" s="114">
        <v>75</v>
      </c>
      <c r="G59" s="114">
        <v>161</v>
      </c>
      <c r="H59" s="114">
        <v>103</v>
      </c>
      <c r="I59" s="140">
        <v>93</v>
      </c>
      <c r="J59" s="115">
        <v>-24</v>
      </c>
      <c r="K59" s="116">
        <v>-25.806451612903224</v>
      </c>
    </row>
    <row r="60" spans="1:11" ht="14.1" customHeight="1" x14ac:dyDescent="0.2">
      <c r="A60" s="306">
        <v>81</v>
      </c>
      <c r="B60" s="307" t="s">
        <v>289</v>
      </c>
      <c r="C60" s="308"/>
      <c r="D60" s="113">
        <v>5.0821256038647347</v>
      </c>
      <c r="E60" s="115">
        <v>526</v>
      </c>
      <c r="F60" s="114">
        <v>533</v>
      </c>
      <c r="G60" s="114">
        <v>720</v>
      </c>
      <c r="H60" s="114">
        <v>355</v>
      </c>
      <c r="I60" s="140">
        <v>503</v>
      </c>
      <c r="J60" s="115">
        <v>23</v>
      </c>
      <c r="K60" s="116">
        <v>4.5725646123260439</v>
      </c>
    </row>
    <row r="61" spans="1:11" ht="14.1" customHeight="1" x14ac:dyDescent="0.2">
      <c r="A61" s="306" t="s">
        <v>290</v>
      </c>
      <c r="B61" s="307" t="s">
        <v>291</v>
      </c>
      <c r="C61" s="308"/>
      <c r="D61" s="113">
        <v>2.3671497584541061</v>
      </c>
      <c r="E61" s="115">
        <v>245</v>
      </c>
      <c r="F61" s="114">
        <v>117</v>
      </c>
      <c r="G61" s="114">
        <v>395</v>
      </c>
      <c r="H61" s="114">
        <v>115</v>
      </c>
      <c r="I61" s="140">
        <v>195</v>
      </c>
      <c r="J61" s="115">
        <v>50</v>
      </c>
      <c r="K61" s="116">
        <v>25.641025641025642</v>
      </c>
    </row>
    <row r="62" spans="1:11" ht="14.1" customHeight="1" x14ac:dyDescent="0.2">
      <c r="A62" s="306" t="s">
        <v>292</v>
      </c>
      <c r="B62" s="307" t="s">
        <v>293</v>
      </c>
      <c r="C62" s="308"/>
      <c r="D62" s="113">
        <v>0.9371980676328503</v>
      </c>
      <c r="E62" s="115">
        <v>97</v>
      </c>
      <c r="F62" s="114">
        <v>288</v>
      </c>
      <c r="G62" s="114">
        <v>147</v>
      </c>
      <c r="H62" s="114">
        <v>85</v>
      </c>
      <c r="I62" s="140">
        <v>147</v>
      </c>
      <c r="J62" s="115">
        <v>-50</v>
      </c>
      <c r="K62" s="116">
        <v>-34.013605442176868</v>
      </c>
    </row>
    <row r="63" spans="1:11" ht="14.1" customHeight="1" x14ac:dyDescent="0.2">
      <c r="A63" s="306"/>
      <c r="B63" s="307" t="s">
        <v>294</v>
      </c>
      <c r="C63" s="308"/>
      <c r="D63" s="113">
        <v>0.78260869565217395</v>
      </c>
      <c r="E63" s="115">
        <v>81</v>
      </c>
      <c r="F63" s="114">
        <v>234</v>
      </c>
      <c r="G63" s="114">
        <v>114</v>
      </c>
      <c r="H63" s="114">
        <v>79</v>
      </c>
      <c r="I63" s="140">
        <v>122</v>
      </c>
      <c r="J63" s="115">
        <v>-41</v>
      </c>
      <c r="K63" s="116">
        <v>-33.606557377049178</v>
      </c>
    </row>
    <row r="64" spans="1:11" ht="14.1" customHeight="1" x14ac:dyDescent="0.2">
      <c r="A64" s="306" t="s">
        <v>295</v>
      </c>
      <c r="B64" s="307" t="s">
        <v>296</v>
      </c>
      <c r="C64" s="308"/>
      <c r="D64" s="113">
        <v>0.7342995169082126</v>
      </c>
      <c r="E64" s="115">
        <v>76</v>
      </c>
      <c r="F64" s="114">
        <v>45</v>
      </c>
      <c r="G64" s="114">
        <v>60</v>
      </c>
      <c r="H64" s="114">
        <v>39</v>
      </c>
      <c r="I64" s="140">
        <v>53</v>
      </c>
      <c r="J64" s="115">
        <v>23</v>
      </c>
      <c r="K64" s="116">
        <v>43.39622641509434</v>
      </c>
    </row>
    <row r="65" spans="1:11" ht="14.1" customHeight="1" x14ac:dyDescent="0.2">
      <c r="A65" s="306" t="s">
        <v>297</v>
      </c>
      <c r="B65" s="307" t="s">
        <v>298</v>
      </c>
      <c r="C65" s="308"/>
      <c r="D65" s="113">
        <v>0.47342995169082125</v>
      </c>
      <c r="E65" s="115">
        <v>49</v>
      </c>
      <c r="F65" s="114">
        <v>35</v>
      </c>
      <c r="G65" s="114">
        <v>55</v>
      </c>
      <c r="H65" s="114">
        <v>41</v>
      </c>
      <c r="I65" s="140">
        <v>51</v>
      </c>
      <c r="J65" s="115">
        <v>-2</v>
      </c>
      <c r="K65" s="116">
        <v>-3.9215686274509802</v>
      </c>
    </row>
    <row r="66" spans="1:11" ht="14.1" customHeight="1" x14ac:dyDescent="0.2">
      <c r="A66" s="306">
        <v>82</v>
      </c>
      <c r="B66" s="307" t="s">
        <v>299</v>
      </c>
      <c r="C66" s="308"/>
      <c r="D66" s="113">
        <v>2.9275362318840581</v>
      </c>
      <c r="E66" s="115">
        <v>303</v>
      </c>
      <c r="F66" s="114">
        <v>295</v>
      </c>
      <c r="G66" s="114">
        <v>458</v>
      </c>
      <c r="H66" s="114">
        <v>279</v>
      </c>
      <c r="I66" s="140">
        <v>304</v>
      </c>
      <c r="J66" s="115">
        <v>-1</v>
      </c>
      <c r="K66" s="116">
        <v>-0.32894736842105265</v>
      </c>
    </row>
    <row r="67" spans="1:11" ht="14.1" customHeight="1" x14ac:dyDescent="0.2">
      <c r="A67" s="306" t="s">
        <v>300</v>
      </c>
      <c r="B67" s="307" t="s">
        <v>301</v>
      </c>
      <c r="C67" s="308"/>
      <c r="D67" s="113">
        <v>1.7391304347826086</v>
      </c>
      <c r="E67" s="115">
        <v>180</v>
      </c>
      <c r="F67" s="114">
        <v>200</v>
      </c>
      <c r="G67" s="114">
        <v>294</v>
      </c>
      <c r="H67" s="114">
        <v>197</v>
      </c>
      <c r="I67" s="140">
        <v>188</v>
      </c>
      <c r="J67" s="115">
        <v>-8</v>
      </c>
      <c r="K67" s="116">
        <v>-4.2553191489361701</v>
      </c>
    </row>
    <row r="68" spans="1:11" ht="14.1" customHeight="1" x14ac:dyDescent="0.2">
      <c r="A68" s="306" t="s">
        <v>302</v>
      </c>
      <c r="B68" s="307" t="s">
        <v>303</v>
      </c>
      <c r="C68" s="308"/>
      <c r="D68" s="113">
        <v>0.84057971014492749</v>
      </c>
      <c r="E68" s="115">
        <v>87</v>
      </c>
      <c r="F68" s="114">
        <v>70</v>
      </c>
      <c r="G68" s="114">
        <v>98</v>
      </c>
      <c r="H68" s="114">
        <v>56</v>
      </c>
      <c r="I68" s="140">
        <v>76</v>
      </c>
      <c r="J68" s="115">
        <v>11</v>
      </c>
      <c r="K68" s="116">
        <v>14.473684210526315</v>
      </c>
    </row>
    <row r="69" spans="1:11" ht="14.1" customHeight="1" x14ac:dyDescent="0.2">
      <c r="A69" s="306">
        <v>83</v>
      </c>
      <c r="B69" s="307" t="s">
        <v>304</v>
      </c>
      <c r="C69" s="308"/>
      <c r="D69" s="113">
        <v>3.3333333333333335</v>
      </c>
      <c r="E69" s="115">
        <v>345</v>
      </c>
      <c r="F69" s="114">
        <v>248</v>
      </c>
      <c r="G69" s="114">
        <v>856</v>
      </c>
      <c r="H69" s="114">
        <v>332</v>
      </c>
      <c r="I69" s="140">
        <v>346</v>
      </c>
      <c r="J69" s="115">
        <v>-1</v>
      </c>
      <c r="K69" s="116">
        <v>-0.28901734104046245</v>
      </c>
    </row>
    <row r="70" spans="1:11" ht="14.1" customHeight="1" x14ac:dyDescent="0.2">
      <c r="A70" s="306" t="s">
        <v>305</v>
      </c>
      <c r="B70" s="307" t="s">
        <v>306</v>
      </c>
      <c r="C70" s="308"/>
      <c r="D70" s="113">
        <v>2.743961352657005</v>
      </c>
      <c r="E70" s="115">
        <v>284</v>
      </c>
      <c r="F70" s="114">
        <v>194</v>
      </c>
      <c r="G70" s="114">
        <v>782</v>
      </c>
      <c r="H70" s="114">
        <v>267</v>
      </c>
      <c r="I70" s="140">
        <v>281</v>
      </c>
      <c r="J70" s="115">
        <v>3</v>
      </c>
      <c r="K70" s="116">
        <v>1.0676156583629892</v>
      </c>
    </row>
    <row r="71" spans="1:11" ht="14.1" customHeight="1" x14ac:dyDescent="0.2">
      <c r="A71" s="306"/>
      <c r="B71" s="307" t="s">
        <v>307</v>
      </c>
      <c r="C71" s="308"/>
      <c r="D71" s="113">
        <v>2.0193236714975846</v>
      </c>
      <c r="E71" s="115">
        <v>209</v>
      </c>
      <c r="F71" s="114">
        <v>127</v>
      </c>
      <c r="G71" s="114">
        <v>552</v>
      </c>
      <c r="H71" s="114">
        <v>154</v>
      </c>
      <c r="I71" s="140">
        <v>162</v>
      </c>
      <c r="J71" s="115">
        <v>47</v>
      </c>
      <c r="K71" s="116">
        <v>29.012345679012345</v>
      </c>
    </row>
    <row r="72" spans="1:11" ht="14.1" customHeight="1" x14ac:dyDescent="0.2">
      <c r="A72" s="306">
        <v>84</v>
      </c>
      <c r="B72" s="307" t="s">
        <v>308</v>
      </c>
      <c r="C72" s="308"/>
      <c r="D72" s="113">
        <v>0.9371980676328503</v>
      </c>
      <c r="E72" s="115">
        <v>97</v>
      </c>
      <c r="F72" s="114">
        <v>78</v>
      </c>
      <c r="G72" s="114">
        <v>209</v>
      </c>
      <c r="H72" s="114">
        <v>56</v>
      </c>
      <c r="I72" s="140">
        <v>93</v>
      </c>
      <c r="J72" s="115">
        <v>4</v>
      </c>
      <c r="K72" s="116">
        <v>4.301075268817204</v>
      </c>
    </row>
    <row r="73" spans="1:11" ht="14.1" customHeight="1" x14ac:dyDescent="0.2">
      <c r="A73" s="306" t="s">
        <v>309</v>
      </c>
      <c r="B73" s="307" t="s">
        <v>310</v>
      </c>
      <c r="C73" s="308"/>
      <c r="D73" s="113">
        <v>0.37681159420289856</v>
      </c>
      <c r="E73" s="115">
        <v>39</v>
      </c>
      <c r="F73" s="114">
        <v>28</v>
      </c>
      <c r="G73" s="114">
        <v>79</v>
      </c>
      <c r="H73" s="114">
        <v>10</v>
      </c>
      <c r="I73" s="140">
        <v>37</v>
      </c>
      <c r="J73" s="115">
        <v>2</v>
      </c>
      <c r="K73" s="116">
        <v>5.4054054054054053</v>
      </c>
    </row>
    <row r="74" spans="1:11" ht="14.1" customHeight="1" x14ac:dyDescent="0.2">
      <c r="A74" s="306" t="s">
        <v>311</v>
      </c>
      <c r="B74" s="307" t="s">
        <v>312</v>
      </c>
      <c r="C74" s="308"/>
      <c r="D74" s="113">
        <v>6.7632850241545889E-2</v>
      </c>
      <c r="E74" s="115">
        <v>7</v>
      </c>
      <c r="F74" s="114">
        <v>6</v>
      </c>
      <c r="G74" s="114">
        <v>36</v>
      </c>
      <c r="H74" s="114">
        <v>9</v>
      </c>
      <c r="I74" s="140">
        <v>15</v>
      </c>
      <c r="J74" s="115">
        <v>-8</v>
      </c>
      <c r="K74" s="116">
        <v>-53.333333333333336</v>
      </c>
    </row>
    <row r="75" spans="1:11" ht="14.1" customHeight="1" x14ac:dyDescent="0.2">
      <c r="A75" s="306" t="s">
        <v>313</v>
      </c>
      <c r="B75" s="307" t="s">
        <v>314</v>
      </c>
      <c r="C75" s="308"/>
      <c r="D75" s="113">
        <v>0.12560386473429952</v>
      </c>
      <c r="E75" s="115">
        <v>13</v>
      </c>
      <c r="F75" s="114">
        <v>11</v>
      </c>
      <c r="G75" s="114">
        <v>5</v>
      </c>
      <c r="H75" s="114" t="s">
        <v>514</v>
      </c>
      <c r="I75" s="140">
        <v>4</v>
      </c>
      <c r="J75" s="115">
        <v>9</v>
      </c>
      <c r="K75" s="116">
        <v>225</v>
      </c>
    </row>
    <row r="76" spans="1:11" ht="14.1" customHeight="1" x14ac:dyDescent="0.2">
      <c r="A76" s="306">
        <v>91</v>
      </c>
      <c r="B76" s="307" t="s">
        <v>315</v>
      </c>
      <c r="C76" s="308"/>
      <c r="D76" s="113" t="s">
        <v>514</v>
      </c>
      <c r="E76" s="115" t="s">
        <v>514</v>
      </c>
      <c r="F76" s="114" t="s">
        <v>514</v>
      </c>
      <c r="G76" s="114">
        <v>0</v>
      </c>
      <c r="H76" s="114" t="s">
        <v>514</v>
      </c>
      <c r="I76" s="140" t="s">
        <v>514</v>
      </c>
      <c r="J76" s="115" t="s">
        <v>514</v>
      </c>
      <c r="K76" s="116" t="s">
        <v>514</v>
      </c>
    </row>
    <row r="77" spans="1:11" ht="14.1" customHeight="1" x14ac:dyDescent="0.2">
      <c r="A77" s="306">
        <v>92</v>
      </c>
      <c r="B77" s="307" t="s">
        <v>316</v>
      </c>
      <c r="C77" s="308"/>
      <c r="D77" s="113">
        <v>0.99516908212560384</v>
      </c>
      <c r="E77" s="115">
        <v>103</v>
      </c>
      <c r="F77" s="114">
        <v>79</v>
      </c>
      <c r="G77" s="114">
        <v>106</v>
      </c>
      <c r="H77" s="114">
        <v>107</v>
      </c>
      <c r="I77" s="140">
        <v>129</v>
      </c>
      <c r="J77" s="115">
        <v>-26</v>
      </c>
      <c r="K77" s="116">
        <v>-20.155038759689923</v>
      </c>
    </row>
    <row r="78" spans="1:11" ht="14.1" customHeight="1" x14ac:dyDescent="0.2">
      <c r="A78" s="306">
        <v>93</v>
      </c>
      <c r="B78" s="307" t="s">
        <v>317</v>
      </c>
      <c r="C78" s="308"/>
      <c r="D78" s="113">
        <v>0.19323671497584541</v>
      </c>
      <c r="E78" s="115">
        <v>20</v>
      </c>
      <c r="F78" s="114">
        <v>14</v>
      </c>
      <c r="G78" s="114">
        <v>31</v>
      </c>
      <c r="H78" s="114">
        <v>12</v>
      </c>
      <c r="I78" s="140">
        <v>16</v>
      </c>
      <c r="J78" s="115">
        <v>4</v>
      </c>
      <c r="K78" s="116">
        <v>25</v>
      </c>
    </row>
    <row r="79" spans="1:11" ht="14.1" customHeight="1" x14ac:dyDescent="0.2">
      <c r="A79" s="306">
        <v>94</v>
      </c>
      <c r="B79" s="307" t="s">
        <v>318</v>
      </c>
      <c r="C79" s="308"/>
      <c r="D79" s="113">
        <v>0.46376811594202899</v>
      </c>
      <c r="E79" s="115">
        <v>48</v>
      </c>
      <c r="F79" s="114">
        <v>27</v>
      </c>
      <c r="G79" s="114">
        <v>46</v>
      </c>
      <c r="H79" s="114">
        <v>55</v>
      </c>
      <c r="I79" s="140">
        <v>42</v>
      </c>
      <c r="J79" s="115">
        <v>6</v>
      </c>
      <c r="K79" s="116">
        <v>14.285714285714286</v>
      </c>
    </row>
    <row r="80" spans="1:11" ht="14.1" customHeight="1" x14ac:dyDescent="0.2">
      <c r="A80" s="306" t="s">
        <v>319</v>
      </c>
      <c r="B80" s="307" t="s">
        <v>320</v>
      </c>
      <c r="C80" s="308"/>
      <c r="D80" s="113" t="s">
        <v>514</v>
      </c>
      <c r="E80" s="115" t="s">
        <v>514</v>
      </c>
      <c r="F80" s="114">
        <v>0</v>
      </c>
      <c r="G80" s="114" t="s">
        <v>514</v>
      </c>
      <c r="H80" s="114">
        <v>0</v>
      </c>
      <c r="I80" s="140" t="s">
        <v>514</v>
      </c>
      <c r="J80" s="115" t="s">
        <v>514</v>
      </c>
      <c r="K80" s="116" t="s">
        <v>514</v>
      </c>
    </row>
    <row r="81" spans="1:11" ht="14.1" customHeight="1" x14ac:dyDescent="0.2">
      <c r="A81" s="310" t="s">
        <v>321</v>
      </c>
      <c r="B81" s="311" t="s">
        <v>334</v>
      </c>
      <c r="C81" s="312"/>
      <c r="D81" s="125">
        <v>0.15458937198067632</v>
      </c>
      <c r="E81" s="143">
        <v>16</v>
      </c>
      <c r="F81" s="144">
        <v>18</v>
      </c>
      <c r="G81" s="144">
        <v>79</v>
      </c>
      <c r="H81" s="144">
        <v>16</v>
      </c>
      <c r="I81" s="145">
        <v>17</v>
      </c>
      <c r="J81" s="143">
        <v>-1</v>
      </c>
      <c r="K81" s="146">
        <v>-5.882352941176471</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10940</v>
      </c>
      <c r="E11" s="114">
        <v>10129</v>
      </c>
      <c r="F11" s="114">
        <v>12082</v>
      </c>
      <c r="G11" s="114">
        <v>8934</v>
      </c>
      <c r="H11" s="140">
        <v>11106</v>
      </c>
      <c r="I11" s="115">
        <v>-166</v>
      </c>
      <c r="J11" s="116">
        <v>-1.494687556275887</v>
      </c>
    </row>
    <row r="12" spans="1:15" s="110" customFormat="1" ht="24.95" customHeight="1" x14ac:dyDescent="0.2">
      <c r="A12" s="193" t="s">
        <v>132</v>
      </c>
      <c r="B12" s="194" t="s">
        <v>133</v>
      </c>
      <c r="C12" s="113">
        <v>0.54844606946983543</v>
      </c>
      <c r="D12" s="115">
        <v>60</v>
      </c>
      <c r="E12" s="114">
        <v>115</v>
      </c>
      <c r="F12" s="114">
        <v>113</v>
      </c>
      <c r="G12" s="114">
        <v>76</v>
      </c>
      <c r="H12" s="140">
        <v>49</v>
      </c>
      <c r="I12" s="115">
        <v>11</v>
      </c>
      <c r="J12" s="116">
        <v>22.448979591836736</v>
      </c>
    </row>
    <row r="13" spans="1:15" s="110" customFormat="1" ht="24.95" customHeight="1" x14ac:dyDescent="0.2">
      <c r="A13" s="193" t="s">
        <v>134</v>
      </c>
      <c r="B13" s="199" t="s">
        <v>214</v>
      </c>
      <c r="C13" s="113">
        <v>0.70383912248628888</v>
      </c>
      <c r="D13" s="115">
        <v>77</v>
      </c>
      <c r="E13" s="114">
        <v>85</v>
      </c>
      <c r="F13" s="114">
        <v>82</v>
      </c>
      <c r="G13" s="114">
        <v>72</v>
      </c>
      <c r="H13" s="140">
        <v>91</v>
      </c>
      <c r="I13" s="115">
        <v>-14</v>
      </c>
      <c r="J13" s="116">
        <v>-15.384615384615385</v>
      </c>
    </row>
    <row r="14" spans="1:15" s="287" customFormat="1" ht="24.95" customHeight="1" x14ac:dyDescent="0.2">
      <c r="A14" s="193" t="s">
        <v>215</v>
      </c>
      <c r="B14" s="199" t="s">
        <v>137</v>
      </c>
      <c r="C14" s="113">
        <v>18.491773308957953</v>
      </c>
      <c r="D14" s="115">
        <v>2023</v>
      </c>
      <c r="E14" s="114">
        <v>1722</v>
      </c>
      <c r="F14" s="114">
        <v>2294</v>
      </c>
      <c r="G14" s="114">
        <v>1576</v>
      </c>
      <c r="H14" s="140">
        <v>2364</v>
      </c>
      <c r="I14" s="115">
        <v>-341</v>
      </c>
      <c r="J14" s="116">
        <v>-14.424703891708967</v>
      </c>
      <c r="K14" s="110"/>
      <c r="L14" s="110"/>
      <c r="M14" s="110"/>
      <c r="N14" s="110"/>
      <c r="O14" s="110"/>
    </row>
    <row r="15" spans="1:15" s="110" customFormat="1" ht="24.95" customHeight="1" x14ac:dyDescent="0.2">
      <c r="A15" s="193" t="s">
        <v>216</v>
      </c>
      <c r="B15" s="199" t="s">
        <v>217</v>
      </c>
      <c r="C15" s="113">
        <v>3.9396709323583181</v>
      </c>
      <c r="D15" s="115">
        <v>431</v>
      </c>
      <c r="E15" s="114">
        <v>346</v>
      </c>
      <c r="F15" s="114">
        <v>514</v>
      </c>
      <c r="G15" s="114">
        <v>378</v>
      </c>
      <c r="H15" s="140">
        <v>467</v>
      </c>
      <c r="I15" s="115">
        <v>-36</v>
      </c>
      <c r="J15" s="116">
        <v>-7.7087794432548176</v>
      </c>
    </row>
    <row r="16" spans="1:15" s="287" customFormat="1" ht="24.95" customHeight="1" x14ac:dyDescent="0.2">
      <c r="A16" s="193" t="s">
        <v>218</v>
      </c>
      <c r="B16" s="199" t="s">
        <v>141</v>
      </c>
      <c r="C16" s="113">
        <v>11.453382084095065</v>
      </c>
      <c r="D16" s="115">
        <v>1253</v>
      </c>
      <c r="E16" s="114">
        <v>1029</v>
      </c>
      <c r="F16" s="114">
        <v>1384</v>
      </c>
      <c r="G16" s="114">
        <v>939</v>
      </c>
      <c r="H16" s="140">
        <v>1514</v>
      </c>
      <c r="I16" s="115">
        <v>-261</v>
      </c>
      <c r="J16" s="116">
        <v>-17.23910171730515</v>
      </c>
      <c r="K16" s="110"/>
      <c r="L16" s="110"/>
      <c r="M16" s="110"/>
      <c r="N16" s="110"/>
      <c r="O16" s="110"/>
    </row>
    <row r="17" spans="1:15" s="110" customFormat="1" ht="24.95" customHeight="1" x14ac:dyDescent="0.2">
      <c r="A17" s="193" t="s">
        <v>142</v>
      </c>
      <c r="B17" s="199" t="s">
        <v>220</v>
      </c>
      <c r="C17" s="113">
        <v>3.0987202925045705</v>
      </c>
      <c r="D17" s="115">
        <v>339</v>
      </c>
      <c r="E17" s="114">
        <v>347</v>
      </c>
      <c r="F17" s="114">
        <v>396</v>
      </c>
      <c r="G17" s="114">
        <v>259</v>
      </c>
      <c r="H17" s="140">
        <v>383</v>
      </c>
      <c r="I17" s="115">
        <v>-44</v>
      </c>
      <c r="J17" s="116">
        <v>-11.488250652741515</v>
      </c>
    </row>
    <row r="18" spans="1:15" s="287" customFormat="1" ht="24.95" customHeight="1" x14ac:dyDescent="0.2">
      <c r="A18" s="201" t="s">
        <v>144</v>
      </c>
      <c r="B18" s="202" t="s">
        <v>145</v>
      </c>
      <c r="C18" s="113">
        <v>6.617915904936015</v>
      </c>
      <c r="D18" s="115">
        <v>724</v>
      </c>
      <c r="E18" s="114">
        <v>713</v>
      </c>
      <c r="F18" s="114">
        <v>713</v>
      </c>
      <c r="G18" s="114">
        <v>521</v>
      </c>
      <c r="H18" s="140">
        <v>777</v>
      </c>
      <c r="I18" s="115">
        <v>-53</v>
      </c>
      <c r="J18" s="116">
        <v>-6.8211068211068211</v>
      </c>
      <c r="K18" s="110"/>
      <c r="L18" s="110"/>
      <c r="M18" s="110"/>
      <c r="N18" s="110"/>
      <c r="O18" s="110"/>
    </row>
    <row r="19" spans="1:15" s="110" customFormat="1" ht="24.95" customHeight="1" x14ac:dyDescent="0.2">
      <c r="A19" s="193" t="s">
        <v>146</v>
      </c>
      <c r="B19" s="199" t="s">
        <v>147</v>
      </c>
      <c r="C19" s="113">
        <v>16.96526508226691</v>
      </c>
      <c r="D19" s="115">
        <v>1856</v>
      </c>
      <c r="E19" s="114">
        <v>1461</v>
      </c>
      <c r="F19" s="114">
        <v>1866</v>
      </c>
      <c r="G19" s="114">
        <v>1423</v>
      </c>
      <c r="H19" s="140">
        <v>1809</v>
      </c>
      <c r="I19" s="115">
        <v>47</v>
      </c>
      <c r="J19" s="116">
        <v>2.5981205085682699</v>
      </c>
    </row>
    <row r="20" spans="1:15" s="287" customFormat="1" ht="24.95" customHeight="1" x14ac:dyDescent="0.2">
      <c r="A20" s="193" t="s">
        <v>148</v>
      </c>
      <c r="B20" s="199" t="s">
        <v>149</v>
      </c>
      <c r="C20" s="113">
        <v>8.6563071297989023</v>
      </c>
      <c r="D20" s="115">
        <v>947</v>
      </c>
      <c r="E20" s="114">
        <v>1017</v>
      </c>
      <c r="F20" s="114">
        <v>853</v>
      </c>
      <c r="G20" s="114">
        <v>706</v>
      </c>
      <c r="H20" s="140">
        <v>685</v>
      </c>
      <c r="I20" s="115">
        <v>262</v>
      </c>
      <c r="J20" s="116">
        <v>38.248175182481752</v>
      </c>
      <c r="K20" s="110"/>
      <c r="L20" s="110"/>
      <c r="M20" s="110"/>
      <c r="N20" s="110"/>
      <c r="O20" s="110"/>
    </row>
    <row r="21" spans="1:15" s="110" customFormat="1" ht="24.95" customHeight="1" x14ac:dyDescent="0.2">
      <c r="A21" s="201" t="s">
        <v>150</v>
      </c>
      <c r="B21" s="202" t="s">
        <v>151</v>
      </c>
      <c r="C21" s="113">
        <v>5.740402193784278</v>
      </c>
      <c r="D21" s="115">
        <v>628</v>
      </c>
      <c r="E21" s="114">
        <v>598</v>
      </c>
      <c r="F21" s="114">
        <v>688</v>
      </c>
      <c r="G21" s="114">
        <v>592</v>
      </c>
      <c r="H21" s="140">
        <v>635</v>
      </c>
      <c r="I21" s="115">
        <v>-7</v>
      </c>
      <c r="J21" s="116">
        <v>-1.1023622047244095</v>
      </c>
    </row>
    <row r="22" spans="1:15" s="110" customFormat="1" ht="24.95" customHeight="1" x14ac:dyDescent="0.2">
      <c r="A22" s="201" t="s">
        <v>152</v>
      </c>
      <c r="B22" s="199" t="s">
        <v>153</v>
      </c>
      <c r="C22" s="113">
        <v>1.882998171846435</v>
      </c>
      <c r="D22" s="115">
        <v>206</v>
      </c>
      <c r="E22" s="114">
        <v>133</v>
      </c>
      <c r="F22" s="114">
        <v>195</v>
      </c>
      <c r="G22" s="114">
        <v>157</v>
      </c>
      <c r="H22" s="140">
        <v>184</v>
      </c>
      <c r="I22" s="115">
        <v>22</v>
      </c>
      <c r="J22" s="116">
        <v>11.956521739130435</v>
      </c>
    </row>
    <row r="23" spans="1:15" s="110" customFormat="1" ht="24.95" customHeight="1" x14ac:dyDescent="0.2">
      <c r="A23" s="193" t="s">
        <v>154</v>
      </c>
      <c r="B23" s="199" t="s">
        <v>155</v>
      </c>
      <c r="C23" s="113">
        <v>1.4625228519195612</v>
      </c>
      <c r="D23" s="115">
        <v>160</v>
      </c>
      <c r="E23" s="114">
        <v>95</v>
      </c>
      <c r="F23" s="114">
        <v>145</v>
      </c>
      <c r="G23" s="114">
        <v>82</v>
      </c>
      <c r="H23" s="140">
        <v>166</v>
      </c>
      <c r="I23" s="115">
        <v>-6</v>
      </c>
      <c r="J23" s="116">
        <v>-3.6144578313253013</v>
      </c>
    </row>
    <row r="24" spans="1:15" s="110" customFormat="1" ht="24.95" customHeight="1" x14ac:dyDescent="0.2">
      <c r="A24" s="193" t="s">
        <v>156</v>
      </c>
      <c r="B24" s="199" t="s">
        <v>221</v>
      </c>
      <c r="C24" s="113">
        <v>5.283363802559415</v>
      </c>
      <c r="D24" s="115">
        <v>578</v>
      </c>
      <c r="E24" s="114">
        <v>472</v>
      </c>
      <c r="F24" s="114">
        <v>634</v>
      </c>
      <c r="G24" s="114">
        <v>455</v>
      </c>
      <c r="H24" s="140">
        <v>761</v>
      </c>
      <c r="I24" s="115">
        <v>-183</v>
      </c>
      <c r="J24" s="116">
        <v>-24.047306176084099</v>
      </c>
    </row>
    <row r="25" spans="1:15" s="110" customFormat="1" ht="24.95" customHeight="1" x14ac:dyDescent="0.2">
      <c r="A25" s="193" t="s">
        <v>222</v>
      </c>
      <c r="B25" s="204" t="s">
        <v>159</v>
      </c>
      <c r="C25" s="113">
        <v>6.6087751371115173</v>
      </c>
      <c r="D25" s="115">
        <v>723</v>
      </c>
      <c r="E25" s="114">
        <v>661</v>
      </c>
      <c r="F25" s="114">
        <v>610</v>
      </c>
      <c r="G25" s="114">
        <v>573</v>
      </c>
      <c r="H25" s="140">
        <v>662</v>
      </c>
      <c r="I25" s="115">
        <v>61</v>
      </c>
      <c r="J25" s="116">
        <v>9.2145015105740189</v>
      </c>
    </row>
    <row r="26" spans="1:15" s="110" customFormat="1" ht="24.95" customHeight="1" x14ac:dyDescent="0.2">
      <c r="A26" s="201">
        <v>782.78300000000002</v>
      </c>
      <c r="B26" s="203" t="s">
        <v>160</v>
      </c>
      <c r="C26" s="113">
        <v>11.435100548446069</v>
      </c>
      <c r="D26" s="115">
        <v>1251</v>
      </c>
      <c r="E26" s="114">
        <v>1610</v>
      </c>
      <c r="F26" s="114">
        <v>1411</v>
      </c>
      <c r="G26" s="114">
        <v>1299</v>
      </c>
      <c r="H26" s="140">
        <v>1230</v>
      </c>
      <c r="I26" s="115">
        <v>21</v>
      </c>
      <c r="J26" s="116">
        <v>1.7073170731707317</v>
      </c>
    </row>
    <row r="27" spans="1:15" s="110" customFormat="1" ht="24.95" customHeight="1" x14ac:dyDescent="0.2">
      <c r="A27" s="193" t="s">
        <v>161</v>
      </c>
      <c r="B27" s="199" t="s">
        <v>162</v>
      </c>
      <c r="C27" s="113">
        <v>1.8190127970749543</v>
      </c>
      <c r="D27" s="115">
        <v>199</v>
      </c>
      <c r="E27" s="114">
        <v>198</v>
      </c>
      <c r="F27" s="114">
        <v>323</v>
      </c>
      <c r="G27" s="114">
        <v>194</v>
      </c>
      <c r="H27" s="140">
        <v>268</v>
      </c>
      <c r="I27" s="115">
        <v>-69</v>
      </c>
      <c r="J27" s="116">
        <v>-25.746268656716417</v>
      </c>
    </row>
    <row r="28" spans="1:15" s="110" customFormat="1" ht="24.95" customHeight="1" x14ac:dyDescent="0.2">
      <c r="A28" s="193" t="s">
        <v>163</v>
      </c>
      <c r="B28" s="199" t="s">
        <v>164</v>
      </c>
      <c r="C28" s="113">
        <v>2.3034734917733091</v>
      </c>
      <c r="D28" s="115">
        <v>252</v>
      </c>
      <c r="E28" s="114">
        <v>209</v>
      </c>
      <c r="F28" s="114">
        <v>657</v>
      </c>
      <c r="G28" s="114">
        <v>179</v>
      </c>
      <c r="H28" s="140">
        <v>213</v>
      </c>
      <c r="I28" s="115">
        <v>39</v>
      </c>
      <c r="J28" s="116">
        <v>18.309859154929576</v>
      </c>
    </row>
    <row r="29" spans="1:15" s="110" customFormat="1" ht="24.95" customHeight="1" x14ac:dyDescent="0.2">
      <c r="A29" s="193">
        <v>86</v>
      </c>
      <c r="B29" s="199" t="s">
        <v>165</v>
      </c>
      <c r="C29" s="113">
        <v>4.6983546617915906</v>
      </c>
      <c r="D29" s="115">
        <v>514</v>
      </c>
      <c r="E29" s="114">
        <v>409</v>
      </c>
      <c r="F29" s="114">
        <v>531</v>
      </c>
      <c r="G29" s="114">
        <v>364</v>
      </c>
      <c r="H29" s="140">
        <v>475</v>
      </c>
      <c r="I29" s="115">
        <v>39</v>
      </c>
      <c r="J29" s="116">
        <v>8.2105263157894743</v>
      </c>
    </row>
    <row r="30" spans="1:15" s="110" customFormat="1" ht="24.95" customHeight="1" x14ac:dyDescent="0.2">
      <c r="A30" s="193">
        <v>87.88</v>
      </c>
      <c r="B30" s="204" t="s">
        <v>166</v>
      </c>
      <c r="C30" s="113">
        <v>3.9396709323583181</v>
      </c>
      <c r="D30" s="115">
        <v>431</v>
      </c>
      <c r="E30" s="114">
        <v>346</v>
      </c>
      <c r="F30" s="114">
        <v>581</v>
      </c>
      <c r="G30" s="114">
        <v>401</v>
      </c>
      <c r="H30" s="140">
        <v>402</v>
      </c>
      <c r="I30" s="115">
        <v>29</v>
      </c>
      <c r="J30" s="116">
        <v>7.2139303482587067</v>
      </c>
    </row>
    <row r="31" spans="1:15" s="110" customFormat="1" ht="24.95" customHeight="1" x14ac:dyDescent="0.2">
      <c r="A31" s="193" t="s">
        <v>167</v>
      </c>
      <c r="B31" s="199" t="s">
        <v>168</v>
      </c>
      <c r="C31" s="113">
        <v>2.8427787934186473</v>
      </c>
      <c r="D31" s="115">
        <v>311</v>
      </c>
      <c r="E31" s="114">
        <v>285</v>
      </c>
      <c r="F31" s="114">
        <v>386</v>
      </c>
      <c r="G31" s="114">
        <v>264</v>
      </c>
      <c r="H31" s="140">
        <v>335</v>
      </c>
      <c r="I31" s="115">
        <v>-24</v>
      </c>
      <c r="J31" s="116">
        <v>-7.1641791044776122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0.54844606946983543</v>
      </c>
      <c r="D34" s="115">
        <v>60</v>
      </c>
      <c r="E34" s="114">
        <v>115</v>
      </c>
      <c r="F34" s="114">
        <v>113</v>
      </c>
      <c r="G34" s="114">
        <v>76</v>
      </c>
      <c r="H34" s="140">
        <v>49</v>
      </c>
      <c r="I34" s="115">
        <v>11</v>
      </c>
      <c r="J34" s="116">
        <v>22.448979591836736</v>
      </c>
    </row>
    <row r="35" spans="1:10" s="110" customFormat="1" ht="24.95" customHeight="1" x14ac:dyDescent="0.2">
      <c r="A35" s="292" t="s">
        <v>171</v>
      </c>
      <c r="B35" s="293" t="s">
        <v>172</v>
      </c>
      <c r="C35" s="113">
        <v>25.813528336380255</v>
      </c>
      <c r="D35" s="115">
        <v>2824</v>
      </c>
      <c r="E35" s="114">
        <v>2520</v>
      </c>
      <c r="F35" s="114">
        <v>3089</v>
      </c>
      <c r="G35" s="114">
        <v>2169</v>
      </c>
      <c r="H35" s="140">
        <v>3232</v>
      </c>
      <c r="I35" s="115">
        <v>-408</v>
      </c>
      <c r="J35" s="116">
        <v>-12.623762376237623</v>
      </c>
    </row>
    <row r="36" spans="1:10" s="110" customFormat="1" ht="24.95" customHeight="1" x14ac:dyDescent="0.2">
      <c r="A36" s="294" t="s">
        <v>173</v>
      </c>
      <c r="B36" s="295" t="s">
        <v>174</v>
      </c>
      <c r="C36" s="125">
        <v>73.638025594149909</v>
      </c>
      <c r="D36" s="143">
        <v>8056</v>
      </c>
      <c r="E36" s="144">
        <v>7494</v>
      </c>
      <c r="F36" s="144">
        <v>8880</v>
      </c>
      <c r="G36" s="144">
        <v>6689</v>
      </c>
      <c r="H36" s="145">
        <v>7825</v>
      </c>
      <c r="I36" s="143">
        <v>231</v>
      </c>
      <c r="J36" s="146">
        <v>2.9520766773162941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10940</v>
      </c>
      <c r="F11" s="264">
        <v>10129</v>
      </c>
      <c r="G11" s="264">
        <v>12082</v>
      </c>
      <c r="H11" s="264">
        <v>8934</v>
      </c>
      <c r="I11" s="265">
        <v>11106</v>
      </c>
      <c r="J11" s="263">
        <v>-166</v>
      </c>
      <c r="K11" s="266">
        <v>-1.494687556275887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28.318098720292504</v>
      </c>
      <c r="E13" s="115">
        <v>3098</v>
      </c>
      <c r="F13" s="114">
        <v>3300</v>
      </c>
      <c r="G13" s="114">
        <v>3413</v>
      </c>
      <c r="H13" s="114">
        <v>2841</v>
      </c>
      <c r="I13" s="140">
        <v>2993</v>
      </c>
      <c r="J13" s="115">
        <v>105</v>
      </c>
      <c r="K13" s="116">
        <v>3.5081857667891749</v>
      </c>
    </row>
    <row r="14" spans="1:17" ht="15.95" customHeight="1" x14ac:dyDescent="0.2">
      <c r="A14" s="306" t="s">
        <v>230</v>
      </c>
      <c r="B14" s="307"/>
      <c r="C14" s="308"/>
      <c r="D14" s="113">
        <v>55.914076782449726</v>
      </c>
      <c r="E14" s="115">
        <v>6117</v>
      </c>
      <c r="F14" s="114">
        <v>5336</v>
      </c>
      <c r="G14" s="114">
        <v>6861</v>
      </c>
      <c r="H14" s="114">
        <v>4728</v>
      </c>
      <c r="I14" s="140">
        <v>6325</v>
      </c>
      <c r="J14" s="115">
        <v>-208</v>
      </c>
      <c r="K14" s="116">
        <v>-3.2885375494071147</v>
      </c>
    </row>
    <row r="15" spans="1:17" ht="15.95" customHeight="1" x14ac:dyDescent="0.2">
      <c r="A15" s="306" t="s">
        <v>231</v>
      </c>
      <c r="B15" s="307"/>
      <c r="C15" s="308"/>
      <c r="D15" s="113">
        <v>8.2906764168190126</v>
      </c>
      <c r="E15" s="115">
        <v>907</v>
      </c>
      <c r="F15" s="114">
        <v>846</v>
      </c>
      <c r="G15" s="114">
        <v>863</v>
      </c>
      <c r="H15" s="114">
        <v>749</v>
      </c>
      <c r="I15" s="140">
        <v>985</v>
      </c>
      <c r="J15" s="115">
        <v>-78</v>
      </c>
      <c r="K15" s="116">
        <v>-7.9187817258883246</v>
      </c>
    </row>
    <row r="16" spans="1:17" ht="15.95" customHeight="1" x14ac:dyDescent="0.2">
      <c r="A16" s="306" t="s">
        <v>232</v>
      </c>
      <c r="B16" s="307"/>
      <c r="C16" s="308"/>
      <c r="D16" s="113">
        <v>7.2120658135283362</v>
      </c>
      <c r="E16" s="115">
        <v>789</v>
      </c>
      <c r="F16" s="114">
        <v>620</v>
      </c>
      <c r="G16" s="114">
        <v>876</v>
      </c>
      <c r="H16" s="114">
        <v>601</v>
      </c>
      <c r="I16" s="140">
        <v>772</v>
      </c>
      <c r="J16" s="115">
        <v>17</v>
      </c>
      <c r="K16" s="116">
        <v>2.2020725388601035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0.45703839122486289</v>
      </c>
      <c r="E18" s="115">
        <v>50</v>
      </c>
      <c r="F18" s="114">
        <v>100</v>
      </c>
      <c r="G18" s="114">
        <v>132</v>
      </c>
      <c r="H18" s="114">
        <v>64</v>
      </c>
      <c r="I18" s="140">
        <v>54</v>
      </c>
      <c r="J18" s="115">
        <v>-4</v>
      </c>
      <c r="K18" s="116">
        <v>-7.4074074074074074</v>
      </c>
    </row>
    <row r="19" spans="1:11" ht="14.1" customHeight="1" x14ac:dyDescent="0.2">
      <c r="A19" s="306" t="s">
        <v>235</v>
      </c>
      <c r="B19" s="307" t="s">
        <v>236</v>
      </c>
      <c r="C19" s="308"/>
      <c r="D19" s="113">
        <v>0.28336380255941501</v>
      </c>
      <c r="E19" s="115">
        <v>31</v>
      </c>
      <c r="F19" s="114">
        <v>76</v>
      </c>
      <c r="G19" s="114">
        <v>89</v>
      </c>
      <c r="H19" s="114">
        <v>46</v>
      </c>
      <c r="I19" s="140">
        <v>23</v>
      </c>
      <c r="J19" s="115">
        <v>8</v>
      </c>
      <c r="K19" s="116">
        <v>34.782608695652172</v>
      </c>
    </row>
    <row r="20" spans="1:11" ht="14.1" customHeight="1" x14ac:dyDescent="0.2">
      <c r="A20" s="306">
        <v>12</v>
      </c>
      <c r="B20" s="307" t="s">
        <v>237</v>
      </c>
      <c r="C20" s="308"/>
      <c r="D20" s="113">
        <v>0.70383912248628888</v>
      </c>
      <c r="E20" s="115">
        <v>77</v>
      </c>
      <c r="F20" s="114">
        <v>149</v>
      </c>
      <c r="G20" s="114">
        <v>82</v>
      </c>
      <c r="H20" s="114">
        <v>79</v>
      </c>
      <c r="I20" s="140">
        <v>103</v>
      </c>
      <c r="J20" s="115">
        <v>-26</v>
      </c>
      <c r="K20" s="116">
        <v>-25.242718446601941</v>
      </c>
    </row>
    <row r="21" spans="1:11" ht="14.1" customHeight="1" x14ac:dyDescent="0.2">
      <c r="A21" s="306">
        <v>21</v>
      </c>
      <c r="B21" s="307" t="s">
        <v>238</v>
      </c>
      <c r="C21" s="308"/>
      <c r="D21" s="113">
        <v>0.42961608775137111</v>
      </c>
      <c r="E21" s="115">
        <v>47</v>
      </c>
      <c r="F21" s="114">
        <v>125</v>
      </c>
      <c r="G21" s="114">
        <v>47</v>
      </c>
      <c r="H21" s="114">
        <v>62</v>
      </c>
      <c r="I21" s="140">
        <v>78</v>
      </c>
      <c r="J21" s="115">
        <v>-31</v>
      </c>
      <c r="K21" s="116">
        <v>-39.743589743589745</v>
      </c>
    </row>
    <row r="22" spans="1:11" ht="14.1" customHeight="1" x14ac:dyDescent="0.2">
      <c r="A22" s="306">
        <v>22</v>
      </c>
      <c r="B22" s="307" t="s">
        <v>239</v>
      </c>
      <c r="C22" s="308"/>
      <c r="D22" s="113">
        <v>1.7458866544789762</v>
      </c>
      <c r="E22" s="115">
        <v>191</v>
      </c>
      <c r="F22" s="114">
        <v>158</v>
      </c>
      <c r="G22" s="114">
        <v>266</v>
      </c>
      <c r="H22" s="114">
        <v>150</v>
      </c>
      <c r="I22" s="140">
        <v>213</v>
      </c>
      <c r="J22" s="115">
        <v>-22</v>
      </c>
      <c r="K22" s="116">
        <v>-10.328638497652582</v>
      </c>
    </row>
    <row r="23" spans="1:11" ht="14.1" customHeight="1" x14ac:dyDescent="0.2">
      <c r="A23" s="306">
        <v>23</v>
      </c>
      <c r="B23" s="307" t="s">
        <v>240</v>
      </c>
      <c r="C23" s="308"/>
      <c r="D23" s="113">
        <v>0.50274223034734922</v>
      </c>
      <c r="E23" s="115">
        <v>55</v>
      </c>
      <c r="F23" s="114">
        <v>46</v>
      </c>
      <c r="G23" s="114">
        <v>94</v>
      </c>
      <c r="H23" s="114">
        <v>69</v>
      </c>
      <c r="I23" s="140">
        <v>84</v>
      </c>
      <c r="J23" s="115">
        <v>-29</v>
      </c>
      <c r="K23" s="116">
        <v>-34.523809523809526</v>
      </c>
    </row>
    <row r="24" spans="1:11" ht="14.1" customHeight="1" x14ac:dyDescent="0.2">
      <c r="A24" s="306">
        <v>24</v>
      </c>
      <c r="B24" s="307" t="s">
        <v>241</v>
      </c>
      <c r="C24" s="308"/>
      <c r="D24" s="113">
        <v>5</v>
      </c>
      <c r="E24" s="115">
        <v>547</v>
      </c>
      <c r="F24" s="114">
        <v>525</v>
      </c>
      <c r="G24" s="114">
        <v>591</v>
      </c>
      <c r="H24" s="114">
        <v>501</v>
      </c>
      <c r="I24" s="140">
        <v>614</v>
      </c>
      <c r="J24" s="115">
        <v>-67</v>
      </c>
      <c r="K24" s="116">
        <v>-10.912052117263844</v>
      </c>
    </row>
    <row r="25" spans="1:11" ht="14.1" customHeight="1" x14ac:dyDescent="0.2">
      <c r="A25" s="306">
        <v>25</v>
      </c>
      <c r="B25" s="307" t="s">
        <v>242</v>
      </c>
      <c r="C25" s="308"/>
      <c r="D25" s="113">
        <v>5.8226691042047536</v>
      </c>
      <c r="E25" s="115">
        <v>637</v>
      </c>
      <c r="F25" s="114">
        <v>509</v>
      </c>
      <c r="G25" s="114">
        <v>569</v>
      </c>
      <c r="H25" s="114">
        <v>397</v>
      </c>
      <c r="I25" s="140">
        <v>623</v>
      </c>
      <c r="J25" s="115">
        <v>14</v>
      </c>
      <c r="K25" s="116">
        <v>2.2471910112359552</v>
      </c>
    </row>
    <row r="26" spans="1:11" ht="14.1" customHeight="1" x14ac:dyDescent="0.2">
      <c r="A26" s="306">
        <v>26</v>
      </c>
      <c r="B26" s="307" t="s">
        <v>243</v>
      </c>
      <c r="C26" s="308"/>
      <c r="D26" s="113">
        <v>4.2687385740402197</v>
      </c>
      <c r="E26" s="115">
        <v>467</v>
      </c>
      <c r="F26" s="114">
        <v>405</v>
      </c>
      <c r="G26" s="114">
        <v>405</v>
      </c>
      <c r="H26" s="114">
        <v>291</v>
      </c>
      <c r="I26" s="140">
        <v>420</v>
      </c>
      <c r="J26" s="115">
        <v>47</v>
      </c>
      <c r="K26" s="116">
        <v>11.19047619047619</v>
      </c>
    </row>
    <row r="27" spans="1:11" ht="14.1" customHeight="1" x14ac:dyDescent="0.2">
      <c r="A27" s="306">
        <v>27</v>
      </c>
      <c r="B27" s="307" t="s">
        <v>244</v>
      </c>
      <c r="C27" s="308"/>
      <c r="D27" s="113">
        <v>2.1937842778793417</v>
      </c>
      <c r="E27" s="115">
        <v>240</v>
      </c>
      <c r="F27" s="114">
        <v>197</v>
      </c>
      <c r="G27" s="114">
        <v>228</v>
      </c>
      <c r="H27" s="114">
        <v>176</v>
      </c>
      <c r="I27" s="140">
        <v>235</v>
      </c>
      <c r="J27" s="115">
        <v>5</v>
      </c>
      <c r="K27" s="116">
        <v>2.1276595744680851</v>
      </c>
    </row>
    <row r="28" spans="1:11" ht="14.1" customHeight="1" x14ac:dyDescent="0.2">
      <c r="A28" s="306">
        <v>28</v>
      </c>
      <c r="B28" s="307" t="s">
        <v>245</v>
      </c>
      <c r="C28" s="308"/>
      <c r="D28" s="113">
        <v>0.59414990859232175</v>
      </c>
      <c r="E28" s="115">
        <v>65</v>
      </c>
      <c r="F28" s="114">
        <v>60</v>
      </c>
      <c r="G28" s="114">
        <v>89</v>
      </c>
      <c r="H28" s="114">
        <v>102</v>
      </c>
      <c r="I28" s="140">
        <v>117</v>
      </c>
      <c r="J28" s="115">
        <v>-52</v>
      </c>
      <c r="K28" s="116">
        <v>-44.444444444444443</v>
      </c>
    </row>
    <row r="29" spans="1:11" ht="14.1" customHeight="1" x14ac:dyDescent="0.2">
      <c r="A29" s="306">
        <v>29</v>
      </c>
      <c r="B29" s="307" t="s">
        <v>246</v>
      </c>
      <c r="C29" s="308"/>
      <c r="D29" s="113">
        <v>3.3729433272394882</v>
      </c>
      <c r="E29" s="115">
        <v>369</v>
      </c>
      <c r="F29" s="114">
        <v>364</v>
      </c>
      <c r="G29" s="114">
        <v>441</v>
      </c>
      <c r="H29" s="114">
        <v>343</v>
      </c>
      <c r="I29" s="140">
        <v>412</v>
      </c>
      <c r="J29" s="115">
        <v>-43</v>
      </c>
      <c r="K29" s="116">
        <v>-10.436893203883495</v>
      </c>
    </row>
    <row r="30" spans="1:11" ht="14.1" customHeight="1" x14ac:dyDescent="0.2">
      <c r="A30" s="306" t="s">
        <v>247</v>
      </c>
      <c r="B30" s="307" t="s">
        <v>248</v>
      </c>
      <c r="C30" s="308"/>
      <c r="D30" s="113">
        <v>0.88665447897623395</v>
      </c>
      <c r="E30" s="115">
        <v>97</v>
      </c>
      <c r="F30" s="114" t="s">
        <v>514</v>
      </c>
      <c r="G30" s="114">
        <v>116</v>
      </c>
      <c r="H30" s="114" t="s">
        <v>514</v>
      </c>
      <c r="I30" s="140">
        <v>105</v>
      </c>
      <c r="J30" s="115">
        <v>-8</v>
      </c>
      <c r="K30" s="116">
        <v>-7.6190476190476186</v>
      </c>
    </row>
    <row r="31" spans="1:11" ht="14.1" customHeight="1" x14ac:dyDescent="0.2">
      <c r="A31" s="306" t="s">
        <v>249</v>
      </c>
      <c r="B31" s="307" t="s">
        <v>250</v>
      </c>
      <c r="C31" s="308"/>
      <c r="D31" s="113">
        <v>2.4314442413162705</v>
      </c>
      <c r="E31" s="115">
        <v>266</v>
      </c>
      <c r="F31" s="114">
        <v>248</v>
      </c>
      <c r="G31" s="114">
        <v>319</v>
      </c>
      <c r="H31" s="114">
        <v>262</v>
      </c>
      <c r="I31" s="140">
        <v>304</v>
      </c>
      <c r="J31" s="115">
        <v>-38</v>
      </c>
      <c r="K31" s="116">
        <v>-12.5</v>
      </c>
    </row>
    <row r="32" spans="1:11" ht="14.1" customHeight="1" x14ac:dyDescent="0.2">
      <c r="A32" s="306">
        <v>31</v>
      </c>
      <c r="B32" s="307" t="s">
        <v>251</v>
      </c>
      <c r="C32" s="308"/>
      <c r="D32" s="113">
        <v>0.44789762340036565</v>
      </c>
      <c r="E32" s="115">
        <v>49</v>
      </c>
      <c r="F32" s="114">
        <v>55</v>
      </c>
      <c r="G32" s="114">
        <v>34</v>
      </c>
      <c r="H32" s="114">
        <v>42</v>
      </c>
      <c r="I32" s="140">
        <v>54</v>
      </c>
      <c r="J32" s="115">
        <v>-5</v>
      </c>
      <c r="K32" s="116">
        <v>-9.2592592592592595</v>
      </c>
    </row>
    <row r="33" spans="1:11" ht="14.1" customHeight="1" x14ac:dyDescent="0.2">
      <c r="A33" s="306">
        <v>32</v>
      </c>
      <c r="B33" s="307" t="s">
        <v>252</v>
      </c>
      <c r="C33" s="308"/>
      <c r="D33" s="113">
        <v>1.8738574040219378</v>
      </c>
      <c r="E33" s="115">
        <v>205</v>
      </c>
      <c r="F33" s="114">
        <v>206</v>
      </c>
      <c r="G33" s="114">
        <v>235</v>
      </c>
      <c r="H33" s="114">
        <v>197</v>
      </c>
      <c r="I33" s="140">
        <v>203</v>
      </c>
      <c r="J33" s="115">
        <v>2</v>
      </c>
      <c r="K33" s="116">
        <v>0.98522167487684731</v>
      </c>
    </row>
    <row r="34" spans="1:11" ht="14.1" customHeight="1" x14ac:dyDescent="0.2">
      <c r="A34" s="306">
        <v>33</v>
      </c>
      <c r="B34" s="307" t="s">
        <v>253</v>
      </c>
      <c r="C34" s="308"/>
      <c r="D34" s="113">
        <v>2.1023765996343693</v>
      </c>
      <c r="E34" s="115">
        <v>230</v>
      </c>
      <c r="F34" s="114">
        <v>422</v>
      </c>
      <c r="G34" s="114">
        <v>264</v>
      </c>
      <c r="H34" s="114">
        <v>190</v>
      </c>
      <c r="I34" s="140">
        <v>288</v>
      </c>
      <c r="J34" s="115">
        <v>-58</v>
      </c>
      <c r="K34" s="116">
        <v>-20.138888888888889</v>
      </c>
    </row>
    <row r="35" spans="1:11" ht="14.1" customHeight="1" x14ac:dyDescent="0.2">
      <c r="A35" s="306">
        <v>34</v>
      </c>
      <c r="B35" s="307" t="s">
        <v>254</v>
      </c>
      <c r="C35" s="308"/>
      <c r="D35" s="113">
        <v>1.9195612431444242</v>
      </c>
      <c r="E35" s="115">
        <v>210</v>
      </c>
      <c r="F35" s="114">
        <v>162</v>
      </c>
      <c r="G35" s="114">
        <v>175</v>
      </c>
      <c r="H35" s="114">
        <v>152</v>
      </c>
      <c r="I35" s="140">
        <v>248</v>
      </c>
      <c r="J35" s="115">
        <v>-38</v>
      </c>
      <c r="K35" s="116">
        <v>-15.32258064516129</v>
      </c>
    </row>
    <row r="36" spans="1:11" ht="14.1" customHeight="1" x14ac:dyDescent="0.2">
      <c r="A36" s="306">
        <v>41</v>
      </c>
      <c r="B36" s="307" t="s">
        <v>255</v>
      </c>
      <c r="C36" s="308"/>
      <c r="D36" s="113">
        <v>0.78610603290676417</v>
      </c>
      <c r="E36" s="115">
        <v>86</v>
      </c>
      <c r="F36" s="114">
        <v>88</v>
      </c>
      <c r="G36" s="114">
        <v>150</v>
      </c>
      <c r="H36" s="114">
        <v>84</v>
      </c>
      <c r="I36" s="140">
        <v>109</v>
      </c>
      <c r="J36" s="115">
        <v>-23</v>
      </c>
      <c r="K36" s="116">
        <v>-21.100917431192659</v>
      </c>
    </row>
    <row r="37" spans="1:11" ht="14.1" customHeight="1" x14ac:dyDescent="0.2">
      <c r="A37" s="306">
        <v>42</v>
      </c>
      <c r="B37" s="307" t="s">
        <v>256</v>
      </c>
      <c r="C37" s="308"/>
      <c r="D37" s="113">
        <v>0.14625228519195613</v>
      </c>
      <c r="E37" s="115">
        <v>16</v>
      </c>
      <c r="F37" s="114" t="s">
        <v>514</v>
      </c>
      <c r="G37" s="114" t="s">
        <v>514</v>
      </c>
      <c r="H37" s="114" t="s">
        <v>514</v>
      </c>
      <c r="I37" s="140">
        <v>9</v>
      </c>
      <c r="J37" s="115">
        <v>7</v>
      </c>
      <c r="K37" s="116">
        <v>77.777777777777771</v>
      </c>
    </row>
    <row r="38" spans="1:11" ht="14.1" customHeight="1" x14ac:dyDescent="0.2">
      <c r="A38" s="306">
        <v>43</v>
      </c>
      <c r="B38" s="307" t="s">
        <v>257</v>
      </c>
      <c r="C38" s="308"/>
      <c r="D38" s="113">
        <v>1.3802559414990858</v>
      </c>
      <c r="E38" s="115">
        <v>151</v>
      </c>
      <c r="F38" s="114">
        <v>116</v>
      </c>
      <c r="G38" s="114">
        <v>161</v>
      </c>
      <c r="H38" s="114">
        <v>132</v>
      </c>
      <c r="I38" s="140">
        <v>159</v>
      </c>
      <c r="J38" s="115">
        <v>-8</v>
      </c>
      <c r="K38" s="116">
        <v>-5.0314465408805029</v>
      </c>
    </row>
    <row r="39" spans="1:11" ht="14.1" customHeight="1" x14ac:dyDescent="0.2">
      <c r="A39" s="306">
        <v>51</v>
      </c>
      <c r="B39" s="307" t="s">
        <v>258</v>
      </c>
      <c r="C39" s="308"/>
      <c r="D39" s="113">
        <v>14.332723948811701</v>
      </c>
      <c r="E39" s="115">
        <v>1568</v>
      </c>
      <c r="F39" s="114">
        <v>1484</v>
      </c>
      <c r="G39" s="114">
        <v>1577</v>
      </c>
      <c r="H39" s="114">
        <v>1279</v>
      </c>
      <c r="I39" s="140">
        <v>1347</v>
      </c>
      <c r="J39" s="115">
        <v>221</v>
      </c>
      <c r="K39" s="116">
        <v>16.406829992576096</v>
      </c>
    </row>
    <row r="40" spans="1:11" ht="14.1" customHeight="1" x14ac:dyDescent="0.2">
      <c r="A40" s="306" t="s">
        <v>259</v>
      </c>
      <c r="B40" s="307" t="s">
        <v>260</v>
      </c>
      <c r="C40" s="308"/>
      <c r="D40" s="113">
        <v>13.217550274223035</v>
      </c>
      <c r="E40" s="115">
        <v>1446</v>
      </c>
      <c r="F40" s="114">
        <v>1375</v>
      </c>
      <c r="G40" s="114">
        <v>1452</v>
      </c>
      <c r="H40" s="114">
        <v>1207</v>
      </c>
      <c r="I40" s="140">
        <v>1228</v>
      </c>
      <c r="J40" s="115">
        <v>218</v>
      </c>
      <c r="K40" s="116">
        <v>17.752442996742673</v>
      </c>
    </row>
    <row r="41" spans="1:11" ht="14.1" customHeight="1" x14ac:dyDescent="0.2">
      <c r="A41" s="306"/>
      <c r="B41" s="307" t="s">
        <v>261</v>
      </c>
      <c r="C41" s="308"/>
      <c r="D41" s="113">
        <v>11.681901279707496</v>
      </c>
      <c r="E41" s="115">
        <v>1278</v>
      </c>
      <c r="F41" s="114">
        <v>1237</v>
      </c>
      <c r="G41" s="114">
        <v>1279</v>
      </c>
      <c r="H41" s="114">
        <v>1090</v>
      </c>
      <c r="I41" s="140">
        <v>1094</v>
      </c>
      <c r="J41" s="115">
        <v>184</v>
      </c>
      <c r="K41" s="116">
        <v>16.819012797074954</v>
      </c>
    </row>
    <row r="42" spans="1:11" ht="14.1" customHeight="1" x14ac:dyDescent="0.2">
      <c r="A42" s="306">
        <v>52</v>
      </c>
      <c r="B42" s="307" t="s">
        <v>262</v>
      </c>
      <c r="C42" s="308"/>
      <c r="D42" s="113">
        <v>5.0274223034734922</v>
      </c>
      <c r="E42" s="115">
        <v>550</v>
      </c>
      <c r="F42" s="114">
        <v>600</v>
      </c>
      <c r="G42" s="114">
        <v>529</v>
      </c>
      <c r="H42" s="114">
        <v>460</v>
      </c>
      <c r="I42" s="140">
        <v>498</v>
      </c>
      <c r="J42" s="115">
        <v>52</v>
      </c>
      <c r="K42" s="116">
        <v>10.441767068273093</v>
      </c>
    </row>
    <row r="43" spans="1:11" ht="14.1" customHeight="1" x14ac:dyDescent="0.2">
      <c r="A43" s="306" t="s">
        <v>263</v>
      </c>
      <c r="B43" s="307" t="s">
        <v>264</v>
      </c>
      <c r="C43" s="308"/>
      <c r="D43" s="113">
        <v>3.9488117001828154</v>
      </c>
      <c r="E43" s="115">
        <v>432</v>
      </c>
      <c r="F43" s="114">
        <v>383</v>
      </c>
      <c r="G43" s="114">
        <v>403</v>
      </c>
      <c r="H43" s="114">
        <v>369</v>
      </c>
      <c r="I43" s="140">
        <v>370</v>
      </c>
      <c r="J43" s="115">
        <v>62</v>
      </c>
      <c r="K43" s="116">
        <v>16.756756756756758</v>
      </c>
    </row>
    <row r="44" spans="1:11" ht="14.1" customHeight="1" x14ac:dyDescent="0.2">
      <c r="A44" s="306">
        <v>53</v>
      </c>
      <c r="B44" s="307" t="s">
        <v>265</v>
      </c>
      <c r="C44" s="308"/>
      <c r="D44" s="113">
        <v>1.2979890310786106</v>
      </c>
      <c r="E44" s="115">
        <v>142</v>
      </c>
      <c r="F44" s="114">
        <v>137</v>
      </c>
      <c r="G44" s="114">
        <v>134</v>
      </c>
      <c r="H44" s="114">
        <v>92</v>
      </c>
      <c r="I44" s="140">
        <v>134</v>
      </c>
      <c r="J44" s="115">
        <v>8</v>
      </c>
      <c r="K44" s="116">
        <v>5.9701492537313436</v>
      </c>
    </row>
    <row r="45" spans="1:11" ht="14.1" customHeight="1" x14ac:dyDescent="0.2">
      <c r="A45" s="306" t="s">
        <v>266</v>
      </c>
      <c r="B45" s="307" t="s">
        <v>267</v>
      </c>
      <c r="C45" s="308"/>
      <c r="D45" s="113">
        <v>1.2797074954296161</v>
      </c>
      <c r="E45" s="115">
        <v>140</v>
      </c>
      <c r="F45" s="114">
        <v>133</v>
      </c>
      <c r="G45" s="114">
        <v>134</v>
      </c>
      <c r="H45" s="114">
        <v>91</v>
      </c>
      <c r="I45" s="140">
        <v>131</v>
      </c>
      <c r="J45" s="115">
        <v>9</v>
      </c>
      <c r="K45" s="116">
        <v>6.8702290076335881</v>
      </c>
    </row>
    <row r="46" spans="1:11" ht="14.1" customHeight="1" x14ac:dyDescent="0.2">
      <c r="A46" s="306">
        <v>54</v>
      </c>
      <c r="B46" s="307" t="s">
        <v>268</v>
      </c>
      <c r="C46" s="308"/>
      <c r="D46" s="113">
        <v>4.0585009140767827</v>
      </c>
      <c r="E46" s="115">
        <v>444</v>
      </c>
      <c r="F46" s="114">
        <v>406</v>
      </c>
      <c r="G46" s="114">
        <v>413</v>
      </c>
      <c r="H46" s="114">
        <v>396</v>
      </c>
      <c r="I46" s="140">
        <v>400</v>
      </c>
      <c r="J46" s="115">
        <v>44</v>
      </c>
      <c r="K46" s="116">
        <v>11</v>
      </c>
    </row>
    <row r="47" spans="1:11" ht="14.1" customHeight="1" x14ac:dyDescent="0.2">
      <c r="A47" s="306">
        <v>61</v>
      </c>
      <c r="B47" s="307" t="s">
        <v>269</v>
      </c>
      <c r="C47" s="308"/>
      <c r="D47" s="113">
        <v>2.7879341864716638</v>
      </c>
      <c r="E47" s="115">
        <v>305</v>
      </c>
      <c r="F47" s="114">
        <v>312</v>
      </c>
      <c r="G47" s="114">
        <v>299</v>
      </c>
      <c r="H47" s="114">
        <v>255</v>
      </c>
      <c r="I47" s="140">
        <v>358</v>
      </c>
      <c r="J47" s="115">
        <v>-53</v>
      </c>
      <c r="K47" s="116">
        <v>-14.804469273743017</v>
      </c>
    </row>
    <row r="48" spans="1:11" ht="14.1" customHeight="1" x14ac:dyDescent="0.2">
      <c r="A48" s="306">
        <v>62</v>
      </c>
      <c r="B48" s="307" t="s">
        <v>270</v>
      </c>
      <c r="C48" s="308"/>
      <c r="D48" s="113">
        <v>7.9981718464351008</v>
      </c>
      <c r="E48" s="115">
        <v>875</v>
      </c>
      <c r="F48" s="114">
        <v>768</v>
      </c>
      <c r="G48" s="114">
        <v>1025</v>
      </c>
      <c r="H48" s="114">
        <v>717</v>
      </c>
      <c r="I48" s="140">
        <v>846</v>
      </c>
      <c r="J48" s="115">
        <v>29</v>
      </c>
      <c r="K48" s="116">
        <v>3.4278959810874703</v>
      </c>
    </row>
    <row r="49" spans="1:11" ht="14.1" customHeight="1" x14ac:dyDescent="0.2">
      <c r="A49" s="306">
        <v>63</v>
      </c>
      <c r="B49" s="307" t="s">
        <v>271</v>
      </c>
      <c r="C49" s="308"/>
      <c r="D49" s="113">
        <v>4.0127970749542961</v>
      </c>
      <c r="E49" s="115">
        <v>439</v>
      </c>
      <c r="F49" s="114">
        <v>366</v>
      </c>
      <c r="G49" s="114">
        <v>421</v>
      </c>
      <c r="H49" s="114">
        <v>361</v>
      </c>
      <c r="I49" s="140">
        <v>378</v>
      </c>
      <c r="J49" s="115">
        <v>61</v>
      </c>
      <c r="K49" s="116">
        <v>16.137566137566136</v>
      </c>
    </row>
    <row r="50" spans="1:11" ht="14.1" customHeight="1" x14ac:dyDescent="0.2">
      <c r="A50" s="306" t="s">
        <v>272</v>
      </c>
      <c r="B50" s="307" t="s">
        <v>273</v>
      </c>
      <c r="C50" s="308"/>
      <c r="D50" s="113">
        <v>0.62157221206581348</v>
      </c>
      <c r="E50" s="115">
        <v>68</v>
      </c>
      <c r="F50" s="114">
        <v>51</v>
      </c>
      <c r="G50" s="114">
        <v>71</v>
      </c>
      <c r="H50" s="114">
        <v>73</v>
      </c>
      <c r="I50" s="140">
        <v>65</v>
      </c>
      <c r="J50" s="115">
        <v>3</v>
      </c>
      <c r="K50" s="116">
        <v>4.615384615384615</v>
      </c>
    </row>
    <row r="51" spans="1:11" ht="14.1" customHeight="1" x14ac:dyDescent="0.2">
      <c r="A51" s="306" t="s">
        <v>274</v>
      </c>
      <c r="B51" s="307" t="s">
        <v>275</v>
      </c>
      <c r="C51" s="308"/>
      <c r="D51" s="113">
        <v>2.7056672760511882</v>
      </c>
      <c r="E51" s="115">
        <v>296</v>
      </c>
      <c r="F51" s="114">
        <v>288</v>
      </c>
      <c r="G51" s="114">
        <v>305</v>
      </c>
      <c r="H51" s="114">
        <v>251</v>
      </c>
      <c r="I51" s="140">
        <v>264</v>
      </c>
      <c r="J51" s="115">
        <v>32</v>
      </c>
      <c r="K51" s="116">
        <v>12.121212121212121</v>
      </c>
    </row>
    <row r="52" spans="1:11" ht="14.1" customHeight="1" x14ac:dyDescent="0.2">
      <c r="A52" s="306">
        <v>71</v>
      </c>
      <c r="B52" s="307" t="s">
        <v>276</v>
      </c>
      <c r="C52" s="308"/>
      <c r="D52" s="113">
        <v>9.5886654478976237</v>
      </c>
      <c r="E52" s="115">
        <v>1049</v>
      </c>
      <c r="F52" s="114">
        <v>824</v>
      </c>
      <c r="G52" s="114">
        <v>1060</v>
      </c>
      <c r="H52" s="114">
        <v>831</v>
      </c>
      <c r="I52" s="140">
        <v>1304</v>
      </c>
      <c r="J52" s="115">
        <v>-255</v>
      </c>
      <c r="K52" s="116">
        <v>-19.55521472392638</v>
      </c>
    </row>
    <row r="53" spans="1:11" ht="14.1" customHeight="1" x14ac:dyDescent="0.2">
      <c r="A53" s="306" t="s">
        <v>277</v>
      </c>
      <c r="B53" s="307" t="s">
        <v>278</v>
      </c>
      <c r="C53" s="308"/>
      <c r="D53" s="113">
        <v>3.9762340036563071</v>
      </c>
      <c r="E53" s="115">
        <v>435</v>
      </c>
      <c r="F53" s="114">
        <v>325</v>
      </c>
      <c r="G53" s="114">
        <v>400</v>
      </c>
      <c r="H53" s="114">
        <v>347</v>
      </c>
      <c r="I53" s="140">
        <v>569</v>
      </c>
      <c r="J53" s="115">
        <v>-134</v>
      </c>
      <c r="K53" s="116">
        <v>-23.550087873462214</v>
      </c>
    </row>
    <row r="54" spans="1:11" ht="14.1" customHeight="1" x14ac:dyDescent="0.2">
      <c r="A54" s="306" t="s">
        <v>279</v>
      </c>
      <c r="B54" s="307" t="s">
        <v>280</v>
      </c>
      <c r="C54" s="308"/>
      <c r="D54" s="113">
        <v>4.716636197440585</v>
      </c>
      <c r="E54" s="115">
        <v>516</v>
      </c>
      <c r="F54" s="114">
        <v>413</v>
      </c>
      <c r="G54" s="114">
        <v>561</v>
      </c>
      <c r="H54" s="114">
        <v>421</v>
      </c>
      <c r="I54" s="140">
        <v>624</v>
      </c>
      <c r="J54" s="115">
        <v>-108</v>
      </c>
      <c r="K54" s="116">
        <v>-17.307692307692307</v>
      </c>
    </row>
    <row r="55" spans="1:11" ht="14.1" customHeight="1" x14ac:dyDescent="0.2">
      <c r="A55" s="306">
        <v>72</v>
      </c>
      <c r="B55" s="307" t="s">
        <v>281</v>
      </c>
      <c r="C55" s="308"/>
      <c r="D55" s="113">
        <v>2.5228519195612433</v>
      </c>
      <c r="E55" s="115">
        <v>276</v>
      </c>
      <c r="F55" s="114">
        <v>205</v>
      </c>
      <c r="G55" s="114">
        <v>244</v>
      </c>
      <c r="H55" s="114">
        <v>203</v>
      </c>
      <c r="I55" s="140">
        <v>286</v>
      </c>
      <c r="J55" s="115">
        <v>-10</v>
      </c>
      <c r="K55" s="116">
        <v>-3.4965034965034967</v>
      </c>
    </row>
    <row r="56" spans="1:11" ht="14.1" customHeight="1" x14ac:dyDescent="0.2">
      <c r="A56" s="306" t="s">
        <v>282</v>
      </c>
      <c r="B56" s="307" t="s">
        <v>283</v>
      </c>
      <c r="C56" s="308"/>
      <c r="D56" s="113">
        <v>1.0968921389396709</v>
      </c>
      <c r="E56" s="115">
        <v>120</v>
      </c>
      <c r="F56" s="114">
        <v>69</v>
      </c>
      <c r="G56" s="114">
        <v>101</v>
      </c>
      <c r="H56" s="114">
        <v>69</v>
      </c>
      <c r="I56" s="140">
        <v>120</v>
      </c>
      <c r="J56" s="115">
        <v>0</v>
      </c>
      <c r="K56" s="116">
        <v>0</v>
      </c>
    </row>
    <row r="57" spans="1:11" ht="14.1" customHeight="1" x14ac:dyDescent="0.2">
      <c r="A57" s="306" t="s">
        <v>284</v>
      </c>
      <c r="B57" s="307" t="s">
        <v>285</v>
      </c>
      <c r="C57" s="308"/>
      <c r="D57" s="113">
        <v>1.0877513711151736</v>
      </c>
      <c r="E57" s="115">
        <v>119</v>
      </c>
      <c r="F57" s="114">
        <v>100</v>
      </c>
      <c r="G57" s="114">
        <v>81</v>
      </c>
      <c r="H57" s="114">
        <v>100</v>
      </c>
      <c r="I57" s="140">
        <v>114</v>
      </c>
      <c r="J57" s="115">
        <v>5</v>
      </c>
      <c r="K57" s="116">
        <v>4.3859649122807021</v>
      </c>
    </row>
    <row r="58" spans="1:11" ht="14.1" customHeight="1" x14ac:dyDescent="0.2">
      <c r="A58" s="306">
        <v>73</v>
      </c>
      <c r="B58" s="307" t="s">
        <v>286</v>
      </c>
      <c r="C58" s="308"/>
      <c r="D58" s="113">
        <v>1.0511882998171846</v>
      </c>
      <c r="E58" s="115">
        <v>115</v>
      </c>
      <c r="F58" s="114">
        <v>108</v>
      </c>
      <c r="G58" s="114">
        <v>175</v>
      </c>
      <c r="H58" s="114">
        <v>111</v>
      </c>
      <c r="I58" s="140">
        <v>143</v>
      </c>
      <c r="J58" s="115">
        <v>-28</v>
      </c>
      <c r="K58" s="116">
        <v>-19.58041958041958</v>
      </c>
    </row>
    <row r="59" spans="1:11" ht="14.1" customHeight="1" x14ac:dyDescent="0.2">
      <c r="A59" s="306" t="s">
        <v>287</v>
      </c>
      <c r="B59" s="307" t="s">
        <v>288</v>
      </c>
      <c r="C59" s="308"/>
      <c r="D59" s="113">
        <v>0.73126142595978061</v>
      </c>
      <c r="E59" s="115">
        <v>80</v>
      </c>
      <c r="F59" s="114">
        <v>73</v>
      </c>
      <c r="G59" s="114">
        <v>112</v>
      </c>
      <c r="H59" s="114">
        <v>70</v>
      </c>
      <c r="I59" s="140">
        <v>96</v>
      </c>
      <c r="J59" s="115">
        <v>-16</v>
      </c>
      <c r="K59" s="116">
        <v>-16.666666666666668</v>
      </c>
    </row>
    <row r="60" spans="1:11" ht="14.1" customHeight="1" x14ac:dyDescent="0.2">
      <c r="A60" s="306">
        <v>81</v>
      </c>
      <c r="B60" s="307" t="s">
        <v>289</v>
      </c>
      <c r="C60" s="308"/>
      <c r="D60" s="113">
        <v>5.2650822669104205</v>
      </c>
      <c r="E60" s="115">
        <v>576</v>
      </c>
      <c r="F60" s="114">
        <v>453</v>
      </c>
      <c r="G60" s="114">
        <v>591</v>
      </c>
      <c r="H60" s="114">
        <v>425</v>
      </c>
      <c r="I60" s="140">
        <v>530</v>
      </c>
      <c r="J60" s="115">
        <v>46</v>
      </c>
      <c r="K60" s="116">
        <v>8.6792452830188687</v>
      </c>
    </row>
    <row r="61" spans="1:11" ht="14.1" customHeight="1" x14ac:dyDescent="0.2">
      <c r="A61" s="306" t="s">
        <v>290</v>
      </c>
      <c r="B61" s="307" t="s">
        <v>291</v>
      </c>
      <c r="C61" s="308"/>
      <c r="D61" s="113">
        <v>2.3034734917733091</v>
      </c>
      <c r="E61" s="115">
        <v>252</v>
      </c>
      <c r="F61" s="114">
        <v>148</v>
      </c>
      <c r="G61" s="114">
        <v>286</v>
      </c>
      <c r="H61" s="114">
        <v>138</v>
      </c>
      <c r="I61" s="140">
        <v>198</v>
      </c>
      <c r="J61" s="115">
        <v>54</v>
      </c>
      <c r="K61" s="116">
        <v>27.272727272727273</v>
      </c>
    </row>
    <row r="62" spans="1:11" ht="14.1" customHeight="1" x14ac:dyDescent="0.2">
      <c r="A62" s="306" t="s">
        <v>292</v>
      </c>
      <c r="B62" s="307" t="s">
        <v>293</v>
      </c>
      <c r="C62" s="308"/>
      <c r="D62" s="113">
        <v>1.4259597806215722</v>
      </c>
      <c r="E62" s="115">
        <v>156</v>
      </c>
      <c r="F62" s="114">
        <v>195</v>
      </c>
      <c r="G62" s="114">
        <v>160</v>
      </c>
      <c r="H62" s="114">
        <v>129</v>
      </c>
      <c r="I62" s="140">
        <v>142</v>
      </c>
      <c r="J62" s="115">
        <v>14</v>
      </c>
      <c r="K62" s="116">
        <v>9.8591549295774641</v>
      </c>
    </row>
    <row r="63" spans="1:11" ht="14.1" customHeight="1" x14ac:dyDescent="0.2">
      <c r="A63" s="306"/>
      <c r="B63" s="307" t="s">
        <v>294</v>
      </c>
      <c r="C63" s="308"/>
      <c r="D63" s="113">
        <v>1.13345521023766</v>
      </c>
      <c r="E63" s="115">
        <v>124</v>
      </c>
      <c r="F63" s="114">
        <v>166</v>
      </c>
      <c r="G63" s="114">
        <v>125</v>
      </c>
      <c r="H63" s="114">
        <v>111</v>
      </c>
      <c r="I63" s="140">
        <v>116</v>
      </c>
      <c r="J63" s="115">
        <v>8</v>
      </c>
      <c r="K63" s="116">
        <v>6.8965517241379306</v>
      </c>
    </row>
    <row r="64" spans="1:11" ht="14.1" customHeight="1" x14ac:dyDescent="0.2">
      <c r="A64" s="306" t="s">
        <v>295</v>
      </c>
      <c r="B64" s="307" t="s">
        <v>296</v>
      </c>
      <c r="C64" s="308"/>
      <c r="D64" s="113">
        <v>0.47531992687385738</v>
      </c>
      <c r="E64" s="115">
        <v>52</v>
      </c>
      <c r="F64" s="114">
        <v>43</v>
      </c>
      <c r="G64" s="114">
        <v>52</v>
      </c>
      <c r="H64" s="114">
        <v>45</v>
      </c>
      <c r="I64" s="140">
        <v>65</v>
      </c>
      <c r="J64" s="115">
        <v>-13</v>
      </c>
      <c r="K64" s="116">
        <v>-20</v>
      </c>
    </row>
    <row r="65" spans="1:11" ht="14.1" customHeight="1" x14ac:dyDescent="0.2">
      <c r="A65" s="306" t="s">
        <v>297</v>
      </c>
      <c r="B65" s="307" t="s">
        <v>298</v>
      </c>
      <c r="C65" s="308"/>
      <c r="D65" s="113">
        <v>0.46617915904936014</v>
      </c>
      <c r="E65" s="115">
        <v>51</v>
      </c>
      <c r="F65" s="114">
        <v>27</v>
      </c>
      <c r="G65" s="114">
        <v>37</v>
      </c>
      <c r="H65" s="114">
        <v>39</v>
      </c>
      <c r="I65" s="140">
        <v>53</v>
      </c>
      <c r="J65" s="115">
        <v>-2</v>
      </c>
      <c r="K65" s="116">
        <v>-3.7735849056603774</v>
      </c>
    </row>
    <row r="66" spans="1:11" ht="14.1" customHeight="1" x14ac:dyDescent="0.2">
      <c r="A66" s="306">
        <v>82</v>
      </c>
      <c r="B66" s="307" t="s">
        <v>299</v>
      </c>
      <c r="C66" s="308"/>
      <c r="D66" s="113">
        <v>2.9890310786106031</v>
      </c>
      <c r="E66" s="115">
        <v>327</v>
      </c>
      <c r="F66" s="114">
        <v>266</v>
      </c>
      <c r="G66" s="114">
        <v>380</v>
      </c>
      <c r="H66" s="114">
        <v>307</v>
      </c>
      <c r="I66" s="140">
        <v>296</v>
      </c>
      <c r="J66" s="115">
        <v>31</v>
      </c>
      <c r="K66" s="116">
        <v>10.472972972972974</v>
      </c>
    </row>
    <row r="67" spans="1:11" ht="14.1" customHeight="1" x14ac:dyDescent="0.2">
      <c r="A67" s="306" t="s">
        <v>300</v>
      </c>
      <c r="B67" s="307" t="s">
        <v>301</v>
      </c>
      <c r="C67" s="308"/>
      <c r="D67" s="113">
        <v>1.7276051188299817</v>
      </c>
      <c r="E67" s="115">
        <v>189</v>
      </c>
      <c r="F67" s="114">
        <v>169</v>
      </c>
      <c r="G67" s="114">
        <v>237</v>
      </c>
      <c r="H67" s="114">
        <v>210</v>
      </c>
      <c r="I67" s="140">
        <v>168</v>
      </c>
      <c r="J67" s="115">
        <v>21</v>
      </c>
      <c r="K67" s="116">
        <v>12.5</v>
      </c>
    </row>
    <row r="68" spans="1:11" ht="14.1" customHeight="1" x14ac:dyDescent="0.2">
      <c r="A68" s="306" t="s">
        <v>302</v>
      </c>
      <c r="B68" s="307" t="s">
        <v>303</v>
      </c>
      <c r="C68" s="308"/>
      <c r="D68" s="113">
        <v>0.8318098720292505</v>
      </c>
      <c r="E68" s="115">
        <v>91</v>
      </c>
      <c r="F68" s="114">
        <v>75</v>
      </c>
      <c r="G68" s="114">
        <v>92</v>
      </c>
      <c r="H68" s="114">
        <v>71</v>
      </c>
      <c r="I68" s="140">
        <v>80</v>
      </c>
      <c r="J68" s="115">
        <v>11</v>
      </c>
      <c r="K68" s="116">
        <v>13.75</v>
      </c>
    </row>
    <row r="69" spans="1:11" ht="14.1" customHeight="1" x14ac:dyDescent="0.2">
      <c r="A69" s="306">
        <v>83</v>
      </c>
      <c r="B69" s="307" t="s">
        <v>304</v>
      </c>
      <c r="C69" s="308"/>
      <c r="D69" s="113">
        <v>2.8427787934186473</v>
      </c>
      <c r="E69" s="115">
        <v>311</v>
      </c>
      <c r="F69" s="114">
        <v>239</v>
      </c>
      <c r="G69" s="114">
        <v>732</v>
      </c>
      <c r="H69" s="114">
        <v>274</v>
      </c>
      <c r="I69" s="140">
        <v>286</v>
      </c>
      <c r="J69" s="115">
        <v>25</v>
      </c>
      <c r="K69" s="116">
        <v>8.7412587412587417</v>
      </c>
    </row>
    <row r="70" spans="1:11" ht="14.1" customHeight="1" x14ac:dyDescent="0.2">
      <c r="A70" s="306" t="s">
        <v>305</v>
      </c>
      <c r="B70" s="307" t="s">
        <v>306</v>
      </c>
      <c r="C70" s="308"/>
      <c r="D70" s="113">
        <v>2.3308957952468008</v>
      </c>
      <c r="E70" s="115">
        <v>255</v>
      </c>
      <c r="F70" s="114">
        <v>178</v>
      </c>
      <c r="G70" s="114">
        <v>667</v>
      </c>
      <c r="H70" s="114">
        <v>219</v>
      </c>
      <c r="I70" s="140">
        <v>224</v>
      </c>
      <c r="J70" s="115">
        <v>31</v>
      </c>
      <c r="K70" s="116">
        <v>13.839285714285714</v>
      </c>
    </row>
    <row r="71" spans="1:11" ht="14.1" customHeight="1" x14ac:dyDescent="0.2">
      <c r="A71" s="306"/>
      <c r="B71" s="307" t="s">
        <v>307</v>
      </c>
      <c r="C71" s="308"/>
      <c r="D71" s="113">
        <v>1.4625228519195612</v>
      </c>
      <c r="E71" s="115">
        <v>160</v>
      </c>
      <c r="F71" s="114">
        <v>105</v>
      </c>
      <c r="G71" s="114">
        <v>458</v>
      </c>
      <c r="H71" s="114">
        <v>133</v>
      </c>
      <c r="I71" s="140">
        <v>130</v>
      </c>
      <c r="J71" s="115">
        <v>30</v>
      </c>
      <c r="K71" s="116">
        <v>23.076923076923077</v>
      </c>
    </row>
    <row r="72" spans="1:11" ht="14.1" customHeight="1" x14ac:dyDescent="0.2">
      <c r="A72" s="306">
        <v>84</v>
      </c>
      <c r="B72" s="307" t="s">
        <v>308</v>
      </c>
      <c r="C72" s="308"/>
      <c r="D72" s="113">
        <v>0.8135283363802559</v>
      </c>
      <c r="E72" s="115">
        <v>89</v>
      </c>
      <c r="F72" s="114">
        <v>81</v>
      </c>
      <c r="G72" s="114">
        <v>256</v>
      </c>
      <c r="H72" s="114">
        <v>50</v>
      </c>
      <c r="I72" s="140">
        <v>77</v>
      </c>
      <c r="J72" s="115">
        <v>12</v>
      </c>
      <c r="K72" s="116">
        <v>15.584415584415584</v>
      </c>
    </row>
    <row r="73" spans="1:11" ht="14.1" customHeight="1" x14ac:dyDescent="0.2">
      <c r="A73" s="306" t="s">
        <v>309</v>
      </c>
      <c r="B73" s="307" t="s">
        <v>310</v>
      </c>
      <c r="C73" s="308"/>
      <c r="D73" s="113">
        <v>0.24680073126142596</v>
      </c>
      <c r="E73" s="115">
        <v>27</v>
      </c>
      <c r="F73" s="114">
        <v>18</v>
      </c>
      <c r="G73" s="114">
        <v>142</v>
      </c>
      <c r="H73" s="114">
        <v>7</v>
      </c>
      <c r="I73" s="140">
        <v>24</v>
      </c>
      <c r="J73" s="115">
        <v>3</v>
      </c>
      <c r="K73" s="116">
        <v>12.5</v>
      </c>
    </row>
    <row r="74" spans="1:11" ht="14.1" customHeight="1" x14ac:dyDescent="0.2">
      <c r="A74" s="306" t="s">
        <v>311</v>
      </c>
      <c r="B74" s="307" t="s">
        <v>312</v>
      </c>
      <c r="C74" s="308"/>
      <c r="D74" s="113">
        <v>0.13711151736745886</v>
      </c>
      <c r="E74" s="115">
        <v>15</v>
      </c>
      <c r="F74" s="114">
        <v>13</v>
      </c>
      <c r="G74" s="114">
        <v>43</v>
      </c>
      <c r="H74" s="114">
        <v>7</v>
      </c>
      <c r="I74" s="140">
        <v>11</v>
      </c>
      <c r="J74" s="115">
        <v>4</v>
      </c>
      <c r="K74" s="116">
        <v>36.363636363636367</v>
      </c>
    </row>
    <row r="75" spans="1:11" ht="14.1" customHeight="1" x14ac:dyDescent="0.2">
      <c r="A75" s="306" t="s">
        <v>313</v>
      </c>
      <c r="B75" s="307" t="s">
        <v>314</v>
      </c>
      <c r="C75" s="308"/>
      <c r="D75" s="113">
        <v>9.1407678244972576E-2</v>
      </c>
      <c r="E75" s="115">
        <v>10</v>
      </c>
      <c r="F75" s="114">
        <v>12</v>
      </c>
      <c r="G75" s="114">
        <v>7</v>
      </c>
      <c r="H75" s="114">
        <v>5</v>
      </c>
      <c r="I75" s="140">
        <v>8</v>
      </c>
      <c r="J75" s="115">
        <v>2</v>
      </c>
      <c r="K75" s="116">
        <v>25</v>
      </c>
    </row>
    <row r="76" spans="1:11" ht="14.1" customHeight="1" x14ac:dyDescent="0.2">
      <c r="A76" s="306">
        <v>91</v>
      </c>
      <c r="B76" s="307" t="s">
        <v>315</v>
      </c>
      <c r="C76" s="308"/>
      <c r="D76" s="113">
        <v>0</v>
      </c>
      <c r="E76" s="115">
        <v>0</v>
      </c>
      <c r="F76" s="114" t="s">
        <v>514</v>
      </c>
      <c r="G76" s="114" t="s">
        <v>514</v>
      </c>
      <c r="H76" s="114" t="s">
        <v>514</v>
      </c>
      <c r="I76" s="140" t="s">
        <v>514</v>
      </c>
      <c r="J76" s="115" t="s">
        <v>514</v>
      </c>
      <c r="K76" s="116" t="s">
        <v>514</v>
      </c>
    </row>
    <row r="77" spans="1:11" ht="14.1" customHeight="1" x14ac:dyDescent="0.2">
      <c r="A77" s="306">
        <v>92</v>
      </c>
      <c r="B77" s="307" t="s">
        <v>316</v>
      </c>
      <c r="C77" s="308"/>
      <c r="D77" s="113">
        <v>0.77696526508226693</v>
      </c>
      <c r="E77" s="115">
        <v>85</v>
      </c>
      <c r="F77" s="114">
        <v>101</v>
      </c>
      <c r="G77" s="114">
        <v>95</v>
      </c>
      <c r="H77" s="114">
        <v>90</v>
      </c>
      <c r="I77" s="140">
        <v>99</v>
      </c>
      <c r="J77" s="115">
        <v>-14</v>
      </c>
      <c r="K77" s="116">
        <v>-14.141414141414142</v>
      </c>
    </row>
    <row r="78" spans="1:11" ht="14.1" customHeight="1" x14ac:dyDescent="0.2">
      <c r="A78" s="306">
        <v>93</v>
      </c>
      <c r="B78" s="307" t="s">
        <v>317</v>
      </c>
      <c r="C78" s="308"/>
      <c r="D78" s="113">
        <v>0.15539305301645337</v>
      </c>
      <c r="E78" s="115">
        <v>17</v>
      </c>
      <c r="F78" s="114">
        <v>22</v>
      </c>
      <c r="G78" s="114">
        <v>25</v>
      </c>
      <c r="H78" s="114">
        <v>16</v>
      </c>
      <c r="I78" s="140">
        <v>22</v>
      </c>
      <c r="J78" s="115">
        <v>-5</v>
      </c>
      <c r="K78" s="116">
        <v>-22.727272727272727</v>
      </c>
    </row>
    <row r="79" spans="1:11" ht="14.1" customHeight="1" x14ac:dyDescent="0.2">
      <c r="A79" s="306">
        <v>94</v>
      </c>
      <c r="B79" s="307" t="s">
        <v>318</v>
      </c>
      <c r="C79" s="308"/>
      <c r="D79" s="113">
        <v>0.46617915904936014</v>
      </c>
      <c r="E79" s="115">
        <v>51</v>
      </c>
      <c r="F79" s="114">
        <v>36</v>
      </c>
      <c r="G79" s="114">
        <v>86</v>
      </c>
      <c r="H79" s="114">
        <v>12</v>
      </c>
      <c r="I79" s="140">
        <v>45</v>
      </c>
      <c r="J79" s="115">
        <v>6</v>
      </c>
      <c r="K79" s="116">
        <v>13.333333333333334</v>
      </c>
    </row>
    <row r="80" spans="1:11" ht="14.1" customHeight="1" x14ac:dyDescent="0.2">
      <c r="A80" s="306" t="s">
        <v>319</v>
      </c>
      <c r="B80" s="307" t="s">
        <v>320</v>
      </c>
      <c r="C80" s="308"/>
      <c r="D80" s="113">
        <v>0</v>
      </c>
      <c r="E80" s="115">
        <v>0</v>
      </c>
      <c r="F80" s="114" t="s">
        <v>514</v>
      </c>
      <c r="G80" s="114">
        <v>0</v>
      </c>
      <c r="H80" s="114">
        <v>0</v>
      </c>
      <c r="I80" s="140" t="s">
        <v>514</v>
      </c>
      <c r="J80" s="115" t="s">
        <v>514</v>
      </c>
      <c r="K80" s="116" t="s">
        <v>514</v>
      </c>
    </row>
    <row r="81" spans="1:11" ht="14.1" customHeight="1" x14ac:dyDescent="0.2">
      <c r="A81" s="310" t="s">
        <v>321</v>
      </c>
      <c r="B81" s="311" t="s">
        <v>334</v>
      </c>
      <c r="C81" s="312"/>
      <c r="D81" s="125">
        <v>0.26508226691042047</v>
      </c>
      <c r="E81" s="143">
        <v>29</v>
      </c>
      <c r="F81" s="144">
        <v>27</v>
      </c>
      <c r="G81" s="144">
        <v>69</v>
      </c>
      <c r="H81" s="144">
        <v>15</v>
      </c>
      <c r="I81" s="145">
        <v>31</v>
      </c>
      <c r="J81" s="143">
        <v>-2</v>
      </c>
      <c r="K81" s="146">
        <v>-6.4516129032258061</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125051</v>
      </c>
      <c r="C10" s="114">
        <v>70864</v>
      </c>
      <c r="D10" s="114">
        <v>54187</v>
      </c>
      <c r="E10" s="114">
        <v>99151</v>
      </c>
      <c r="F10" s="114">
        <v>24895</v>
      </c>
      <c r="G10" s="114">
        <v>17627</v>
      </c>
      <c r="H10" s="114">
        <v>31395</v>
      </c>
      <c r="I10" s="115">
        <v>40067</v>
      </c>
      <c r="J10" s="114">
        <v>27477</v>
      </c>
      <c r="K10" s="114">
        <v>12590</v>
      </c>
      <c r="L10" s="423">
        <v>9131</v>
      </c>
      <c r="M10" s="424">
        <v>9247</v>
      </c>
    </row>
    <row r="11" spans="1:13" ht="11.1" customHeight="1" x14ac:dyDescent="0.2">
      <c r="A11" s="422" t="s">
        <v>388</v>
      </c>
      <c r="B11" s="115">
        <v>126179</v>
      </c>
      <c r="C11" s="114">
        <v>71776</v>
      </c>
      <c r="D11" s="114">
        <v>54403</v>
      </c>
      <c r="E11" s="114">
        <v>100121</v>
      </c>
      <c r="F11" s="114">
        <v>25073</v>
      </c>
      <c r="G11" s="114">
        <v>17369</v>
      </c>
      <c r="H11" s="114">
        <v>32057</v>
      </c>
      <c r="I11" s="115">
        <v>40926</v>
      </c>
      <c r="J11" s="114">
        <v>27907</v>
      </c>
      <c r="K11" s="114">
        <v>13019</v>
      </c>
      <c r="L11" s="423">
        <v>8139</v>
      </c>
      <c r="M11" s="424">
        <v>7251</v>
      </c>
    </row>
    <row r="12" spans="1:13" ht="11.1" customHeight="1" x14ac:dyDescent="0.2">
      <c r="A12" s="422" t="s">
        <v>389</v>
      </c>
      <c r="B12" s="115">
        <v>129028</v>
      </c>
      <c r="C12" s="114">
        <v>73520</v>
      </c>
      <c r="D12" s="114">
        <v>55508</v>
      </c>
      <c r="E12" s="114">
        <v>102446</v>
      </c>
      <c r="F12" s="114">
        <v>25533</v>
      </c>
      <c r="G12" s="114">
        <v>18873</v>
      </c>
      <c r="H12" s="114">
        <v>32736</v>
      </c>
      <c r="I12" s="115">
        <v>41029</v>
      </c>
      <c r="J12" s="114">
        <v>27448</v>
      </c>
      <c r="K12" s="114">
        <v>13581</v>
      </c>
      <c r="L12" s="423">
        <v>13367</v>
      </c>
      <c r="M12" s="424">
        <v>10908</v>
      </c>
    </row>
    <row r="13" spans="1:13" s="110" customFormat="1" ht="11.1" customHeight="1" x14ac:dyDescent="0.2">
      <c r="A13" s="422" t="s">
        <v>390</v>
      </c>
      <c r="B13" s="115">
        <v>127936</v>
      </c>
      <c r="C13" s="114">
        <v>72367</v>
      </c>
      <c r="D13" s="114">
        <v>55569</v>
      </c>
      <c r="E13" s="114">
        <v>100902</v>
      </c>
      <c r="F13" s="114">
        <v>25988</v>
      </c>
      <c r="G13" s="114">
        <v>18230</v>
      </c>
      <c r="H13" s="114">
        <v>32945</v>
      </c>
      <c r="I13" s="115">
        <v>41013</v>
      </c>
      <c r="J13" s="114">
        <v>27396</v>
      </c>
      <c r="K13" s="114">
        <v>13617</v>
      </c>
      <c r="L13" s="423">
        <v>7834</v>
      </c>
      <c r="M13" s="424">
        <v>9276</v>
      </c>
    </row>
    <row r="14" spans="1:13" ht="15" customHeight="1" x14ac:dyDescent="0.2">
      <c r="A14" s="422" t="s">
        <v>391</v>
      </c>
      <c r="B14" s="115">
        <v>128617</v>
      </c>
      <c r="C14" s="114">
        <v>72846</v>
      </c>
      <c r="D14" s="114">
        <v>55771</v>
      </c>
      <c r="E14" s="114">
        <v>98032</v>
      </c>
      <c r="F14" s="114">
        <v>29811</v>
      </c>
      <c r="G14" s="114">
        <v>17716</v>
      </c>
      <c r="H14" s="114">
        <v>33567</v>
      </c>
      <c r="I14" s="115">
        <v>40702</v>
      </c>
      <c r="J14" s="114">
        <v>27149</v>
      </c>
      <c r="K14" s="114">
        <v>13553</v>
      </c>
      <c r="L14" s="423">
        <v>10250</v>
      </c>
      <c r="M14" s="424">
        <v>9722</v>
      </c>
    </row>
    <row r="15" spans="1:13" ht="11.1" customHeight="1" x14ac:dyDescent="0.2">
      <c r="A15" s="422" t="s">
        <v>388</v>
      </c>
      <c r="B15" s="115">
        <v>130459</v>
      </c>
      <c r="C15" s="114">
        <v>74280</v>
      </c>
      <c r="D15" s="114">
        <v>56179</v>
      </c>
      <c r="E15" s="114">
        <v>99001</v>
      </c>
      <c r="F15" s="114">
        <v>30699</v>
      </c>
      <c r="G15" s="114">
        <v>17479</v>
      </c>
      <c r="H15" s="114">
        <v>34502</v>
      </c>
      <c r="I15" s="115">
        <v>41273</v>
      </c>
      <c r="J15" s="114">
        <v>27463</v>
      </c>
      <c r="K15" s="114">
        <v>13810</v>
      </c>
      <c r="L15" s="423">
        <v>9292</v>
      </c>
      <c r="M15" s="424">
        <v>7635</v>
      </c>
    </row>
    <row r="16" spans="1:13" ht="11.1" customHeight="1" x14ac:dyDescent="0.2">
      <c r="A16" s="422" t="s">
        <v>389</v>
      </c>
      <c r="B16" s="115">
        <v>133282</v>
      </c>
      <c r="C16" s="114">
        <v>75977</v>
      </c>
      <c r="D16" s="114">
        <v>57305</v>
      </c>
      <c r="E16" s="114">
        <v>101387</v>
      </c>
      <c r="F16" s="114">
        <v>31069</v>
      </c>
      <c r="G16" s="114">
        <v>19189</v>
      </c>
      <c r="H16" s="114">
        <v>35158</v>
      </c>
      <c r="I16" s="115">
        <v>41537</v>
      </c>
      <c r="J16" s="114">
        <v>27162</v>
      </c>
      <c r="K16" s="114">
        <v>14375</v>
      </c>
      <c r="L16" s="423">
        <v>14377</v>
      </c>
      <c r="M16" s="424">
        <v>11911</v>
      </c>
    </row>
    <row r="17" spans="1:13" s="110" customFormat="1" ht="11.1" customHeight="1" x14ac:dyDescent="0.2">
      <c r="A17" s="422" t="s">
        <v>390</v>
      </c>
      <c r="B17" s="115">
        <v>132581</v>
      </c>
      <c r="C17" s="114">
        <v>75111</v>
      </c>
      <c r="D17" s="114">
        <v>57470</v>
      </c>
      <c r="E17" s="114">
        <v>101257</v>
      </c>
      <c r="F17" s="114">
        <v>31260</v>
      </c>
      <c r="G17" s="114">
        <v>18451</v>
      </c>
      <c r="H17" s="114">
        <v>35531</v>
      </c>
      <c r="I17" s="115">
        <v>41528</v>
      </c>
      <c r="J17" s="114">
        <v>27113</v>
      </c>
      <c r="K17" s="114">
        <v>14415</v>
      </c>
      <c r="L17" s="423">
        <v>7813</v>
      </c>
      <c r="M17" s="424">
        <v>8744</v>
      </c>
    </row>
    <row r="18" spans="1:13" ht="15" customHeight="1" x14ac:dyDescent="0.2">
      <c r="A18" s="422" t="s">
        <v>392</v>
      </c>
      <c r="B18" s="115">
        <v>132866</v>
      </c>
      <c r="C18" s="114">
        <v>75260</v>
      </c>
      <c r="D18" s="114">
        <v>57606</v>
      </c>
      <c r="E18" s="114">
        <v>100691</v>
      </c>
      <c r="F18" s="114">
        <v>32064</v>
      </c>
      <c r="G18" s="114">
        <v>18129</v>
      </c>
      <c r="H18" s="114">
        <v>36080</v>
      </c>
      <c r="I18" s="115">
        <v>40821</v>
      </c>
      <c r="J18" s="114">
        <v>26674</v>
      </c>
      <c r="K18" s="114">
        <v>14147</v>
      </c>
      <c r="L18" s="423">
        <v>10641</v>
      </c>
      <c r="M18" s="424">
        <v>10803</v>
      </c>
    </row>
    <row r="19" spans="1:13" ht="11.1" customHeight="1" x14ac:dyDescent="0.2">
      <c r="A19" s="422" t="s">
        <v>388</v>
      </c>
      <c r="B19" s="115">
        <v>133307</v>
      </c>
      <c r="C19" s="114">
        <v>75588</v>
      </c>
      <c r="D19" s="114">
        <v>57719</v>
      </c>
      <c r="E19" s="114">
        <v>100792</v>
      </c>
      <c r="F19" s="114">
        <v>32416</v>
      </c>
      <c r="G19" s="114">
        <v>17621</v>
      </c>
      <c r="H19" s="114">
        <v>36832</v>
      </c>
      <c r="I19" s="115">
        <v>41393</v>
      </c>
      <c r="J19" s="114">
        <v>26909</v>
      </c>
      <c r="K19" s="114">
        <v>14484</v>
      </c>
      <c r="L19" s="423">
        <v>7907</v>
      </c>
      <c r="M19" s="424">
        <v>7419</v>
      </c>
    </row>
    <row r="20" spans="1:13" ht="11.1" customHeight="1" x14ac:dyDescent="0.2">
      <c r="A20" s="422" t="s">
        <v>389</v>
      </c>
      <c r="B20" s="115">
        <v>135635</v>
      </c>
      <c r="C20" s="114">
        <v>76971</v>
      </c>
      <c r="D20" s="114">
        <v>58664</v>
      </c>
      <c r="E20" s="114">
        <v>102802</v>
      </c>
      <c r="F20" s="114">
        <v>32686</v>
      </c>
      <c r="G20" s="114">
        <v>19096</v>
      </c>
      <c r="H20" s="114">
        <v>37395</v>
      </c>
      <c r="I20" s="115">
        <v>41452</v>
      </c>
      <c r="J20" s="114">
        <v>26897</v>
      </c>
      <c r="K20" s="114">
        <v>14555</v>
      </c>
      <c r="L20" s="423">
        <v>13874</v>
      </c>
      <c r="M20" s="424">
        <v>11856</v>
      </c>
    </row>
    <row r="21" spans="1:13" s="110" customFormat="1" ht="11.1" customHeight="1" x14ac:dyDescent="0.2">
      <c r="A21" s="422" t="s">
        <v>390</v>
      </c>
      <c r="B21" s="115">
        <v>134748</v>
      </c>
      <c r="C21" s="114">
        <v>75974</v>
      </c>
      <c r="D21" s="114">
        <v>58774</v>
      </c>
      <c r="E21" s="114">
        <v>101910</v>
      </c>
      <c r="F21" s="114">
        <v>32818</v>
      </c>
      <c r="G21" s="114">
        <v>18355</v>
      </c>
      <c r="H21" s="114">
        <v>37808</v>
      </c>
      <c r="I21" s="115">
        <v>42555</v>
      </c>
      <c r="J21" s="114">
        <v>27314</v>
      </c>
      <c r="K21" s="114">
        <v>15241</v>
      </c>
      <c r="L21" s="423">
        <v>7772</v>
      </c>
      <c r="M21" s="424">
        <v>9529</v>
      </c>
    </row>
    <row r="22" spans="1:13" ht="15" customHeight="1" x14ac:dyDescent="0.2">
      <c r="A22" s="422" t="s">
        <v>393</v>
      </c>
      <c r="B22" s="115">
        <v>134376</v>
      </c>
      <c r="C22" s="114">
        <v>75746</v>
      </c>
      <c r="D22" s="114">
        <v>58630</v>
      </c>
      <c r="E22" s="114">
        <v>101367</v>
      </c>
      <c r="F22" s="114">
        <v>32803</v>
      </c>
      <c r="G22" s="114">
        <v>17682</v>
      </c>
      <c r="H22" s="114">
        <v>38311</v>
      </c>
      <c r="I22" s="115">
        <v>41882</v>
      </c>
      <c r="J22" s="114">
        <v>26943</v>
      </c>
      <c r="K22" s="114">
        <v>14939</v>
      </c>
      <c r="L22" s="423">
        <v>8804</v>
      </c>
      <c r="M22" s="424">
        <v>9298</v>
      </c>
    </row>
    <row r="23" spans="1:13" ht="11.1" customHeight="1" x14ac:dyDescent="0.2">
      <c r="A23" s="422" t="s">
        <v>388</v>
      </c>
      <c r="B23" s="115">
        <v>131225</v>
      </c>
      <c r="C23" s="114">
        <v>73788</v>
      </c>
      <c r="D23" s="114">
        <v>57437</v>
      </c>
      <c r="E23" s="114">
        <v>99140</v>
      </c>
      <c r="F23" s="114">
        <v>31835</v>
      </c>
      <c r="G23" s="114">
        <v>16784</v>
      </c>
      <c r="H23" s="114">
        <v>38290</v>
      </c>
      <c r="I23" s="115">
        <v>41576</v>
      </c>
      <c r="J23" s="114">
        <v>26581</v>
      </c>
      <c r="K23" s="114">
        <v>14995</v>
      </c>
      <c r="L23" s="423">
        <v>7485</v>
      </c>
      <c r="M23" s="424">
        <v>7732</v>
      </c>
    </row>
    <row r="24" spans="1:13" ht="11.1" customHeight="1" x14ac:dyDescent="0.2">
      <c r="A24" s="422" t="s">
        <v>389</v>
      </c>
      <c r="B24" s="115">
        <v>133310</v>
      </c>
      <c r="C24" s="114">
        <v>74914</v>
      </c>
      <c r="D24" s="114">
        <v>58396</v>
      </c>
      <c r="E24" s="114">
        <v>100243</v>
      </c>
      <c r="F24" s="114">
        <v>32117</v>
      </c>
      <c r="G24" s="114">
        <v>18046</v>
      </c>
      <c r="H24" s="114">
        <v>38866</v>
      </c>
      <c r="I24" s="115">
        <v>41739</v>
      </c>
      <c r="J24" s="114">
        <v>26450</v>
      </c>
      <c r="K24" s="114">
        <v>15289</v>
      </c>
      <c r="L24" s="423">
        <v>12044</v>
      </c>
      <c r="M24" s="424">
        <v>10173</v>
      </c>
    </row>
    <row r="25" spans="1:13" s="110" customFormat="1" ht="11.1" customHeight="1" x14ac:dyDescent="0.2">
      <c r="A25" s="422" t="s">
        <v>390</v>
      </c>
      <c r="B25" s="115">
        <v>131629</v>
      </c>
      <c r="C25" s="114">
        <v>73343</v>
      </c>
      <c r="D25" s="114">
        <v>58286</v>
      </c>
      <c r="E25" s="114">
        <v>98471</v>
      </c>
      <c r="F25" s="114">
        <v>32196</v>
      </c>
      <c r="G25" s="114">
        <v>17218</v>
      </c>
      <c r="H25" s="114">
        <v>38976</v>
      </c>
      <c r="I25" s="115">
        <v>41503</v>
      </c>
      <c r="J25" s="114">
        <v>26391</v>
      </c>
      <c r="K25" s="114">
        <v>15112</v>
      </c>
      <c r="L25" s="423">
        <v>6648</v>
      </c>
      <c r="M25" s="424">
        <v>8551</v>
      </c>
    </row>
    <row r="26" spans="1:13" ht="15" customHeight="1" x14ac:dyDescent="0.2">
      <c r="A26" s="422" t="s">
        <v>394</v>
      </c>
      <c r="B26" s="115">
        <v>131620</v>
      </c>
      <c r="C26" s="114">
        <v>73435</v>
      </c>
      <c r="D26" s="114">
        <v>58185</v>
      </c>
      <c r="E26" s="114">
        <v>98361</v>
      </c>
      <c r="F26" s="114">
        <v>32324</v>
      </c>
      <c r="G26" s="114">
        <v>16759</v>
      </c>
      <c r="H26" s="114">
        <v>39471</v>
      </c>
      <c r="I26" s="115">
        <v>41219</v>
      </c>
      <c r="J26" s="114">
        <v>26163</v>
      </c>
      <c r="K26" s="114">
        <v>15056</v>
      </c>
      <c r="L26" s="423">
        <v>9347</v>
      </c>
      <c r="M26" s="424">
        <v>9008</v>
      </c>
    </row>
    <row r="27" spans="1:13" ht="11.1" customHeight="1" x14ac:dyDescent="0.2">
      <c r="A27" s="422" t="s">
        <v>388</v>
      </c>
      <c r="B27" s="115">
        <v>132331</v>
      </c>
      <c r="C27" s="114">
        <v>73834</v>
      </c>
      <c r="D27" s="114">
        <v>58497</v>
      </c>
      <c r="E27" s="114">
        <v>98652</v>
      </c>
      <c r="F27" s="114">
        <v>32786</v>
      </c>
      <c r="G27" s="114">
        <v>16323</v>
      </c>
      <c r="H27" s="114">
        <v>40224</v>
      </c>
      <c r="I27" s="115">
        <v>41982</v>
      </c>
      <c r="J27" s="114">
        <v>26691</v>
      </c>
      <c r="K27" s="114">
        <v>15291</v>
      </c>
      <c r="L27" s="423">
        <v>7471</v>
      </c>
      <c r="M27" s="424">
        <v>6958</v>
      </c>
    </row>
    <row r="28" spans="1:13" ht="11.1" customHeight="1" x14ac:dyDescent="0.2">
      <c r="A28" s="422" t="s">
        <v>389</v>
      </c>
      <c r="B28" s="115">
        <v>134060</v>
      </c>
      <c r="C28" s="114">
        <v>74620</v>
      </c>
      <c r="D28" s="114">
        <v>59440</v>
      </c>
      <c r="E28" s="114">
        <v>100576</v>
      </c>
      <c r="F28" s="114">
        <v>33418</v>
      </c>
      <c r="G28" s="114">
        <v>17620</v>
      </c>
      <c r="H28" s="114">
        <v>40726</v>
      </c>
      <c r="I28" s="115">
        <v>42238</v>
      </c>
      <c r="J28" s="114">
        <v>26505</v>
      </c>
      <c r="K28" s="114">
        <v>15733</v>
      </c>
      <c r="L28" s="423">
        <v>12552</v>
      </c>
      <c r="M28" s="424">
        <v>10970</v>
      </c>
    </row>
    <row r="29" spans="1:13" s="110" customFormat="1" ht="11.1" customHeight="1" x14ac:dyDescent="0.2">
      <c r="A29" s="422" t="s">
        <v>390</v>
      </c>
      <c r="B29" s="115">
        <v>132542</v>
      </c>
      <c r="C29" s="114">
        <v>73306</v>
      </c>
      <c r="D29" s="114">
        <v>59236</v>
      </c>
      <c r="E29" s="114">
        <v>99097</v>
      </c>
      <c r="F29" s="114">
        <v>33423</v>
      </c>
      <c r="G29" s="114">
        <v>16951</v>
      </c>
      <c r="H29" s="114">
        <v>40778</v>
      </c>
      <c r="I29" s="115">
        <v>41913</v>
      </c>
      <c r="J29" s="114">
        <v>26284</v>
      </c>
      <c r="K29" s="114">
        <v>15629</v>
      </c>
      <c r="L29" s="423">
        <v>6848</v>
      </c>
      <c r="M29" s="424">
        <v>8485</v>
      </c>
    </row>
    <row r="30" spans="1:13" ht="15" customHeight="1" x14ac:dyDescent="0.2">
      <c r="A30" s="422" t="s">
        <v>395</v>
      </c>
      <c r="B30" s="115">
        <v>132965</v>
      </c>
      <c r="C30" s="114">
        <v>73454</v>
      </c>
      <c r="D30" s="114">
        <v>59511</v>
      </c>
      <c r="E30" s="114">
        <v>98915</v>
      </c>
      <c r="F30" s="114">
        <v>34035</v>
      </c>
      <c r="G30" s="114">
        <v>16366</v>
      </c>
      <c r="H30" s="114">
        <v>41386</v>
      </c>
      <c r="I30" s="115">
        <v>40376</v>
      </c>
      <c r="J30" s="114">
        <v>25251</v>
      </c>
      <c r="K30" s="114">
        <v>15125</v>
      </c>
      <c r="L30" s="423">
        <v>10127</v>
      </c>
      <c r="M30" s="424">
        <v>9641</v>
      </c>
    </row>
    <row r="31" spans="1:13" ht="11.1" customHeight="1" x14ac:dyDescent="0.2">
      <c r="A31" s="422" t="s">
        <v>388</v>
      </c>
      <c r="B31" s="115">
        <v>133788</v>
      </c>
      <c r="C31" s="114">
        <v>74155</v>
      </c>
      <c r="D31" s="114">
        <v>59633</v>
      </c>
      <c r="E31" s="114">
        <v>99298</v>
      </c>
      <c r="F31" s="114">
        <v>34479</v>
      </c>
      <c r="G31" s="114">
        <v>16018</v>
      </c>
      <c r="H31" s="114">
        <v>42121</v>
      </c>
      <c r="I31" s="115">
        <v>40971</v>
      </c>
      <c r="J31" s="114">
        <v>25654</v>
      </c>
      <c r="K31" s="114">
        <v>15317</v>
      </c>
      <c r="L31" s="423">
        <v>8168</v>
      </c>
      <c r="M31" s="424">
        <v>7466</v>
      </c>
    </row>
    <row r="32" spans="1:13" ht="11.1" customHeight="1" x14ac:dyDescent="0.2">
      <c r="A32" s="422" t="s">
        <v>389</v>
      </c>
      <c r="B32" s="115">
        <v>135811</v>
      </c>
      <c r="C32" s="114">
        <v>75262</v>
      </c>
      <c r="D32" s="114">
        <v>60549</v>
      </c>
      <c r="E32" s="114">
        <v>100824</v>
      </c>
      <c r="F32" s="114">
        <v>34982</v>
      </c>
      <c r="G32" s="114">
        <v>17245</v>
      </c>
      <c r="H32" s="114">
        <v>42606</v>
      </c>
      <c r="I32" s="115">
        <v>40882</v>
      </c>
      <c r="J32" s="114">
        <v>25202</v>
      </c>
      <c r="K32" s="114">
        <v>15680</v>
      </c>
      <c r="L32" s="423">
        <v>12664</v>
      </c>
      <c r="M32" s="424">
        <v>10975</v>
      </c>
    </row>
    <row r="33" spans="1:13" s="110" customFormat="1" ht="11.1" customHeight="1" x14ac:dyDescent="0.2">
      <c r="A33" s="422" t="s">
        <v>390</v>
      </c>
      <c r="B33" s="115">
        <v>134570</v>
      </c>
      <c r="C33" s="114">
        <v>73961</v>
      </c>
      <c r="D33" s="114">
        <v>60609</v>
      </c>
      <c r="E33" s="114">
        <v>99283</v>
      </c>
      <c r="F33" s="114">
        <v>35283</v>
      </c>
      <c r="G33" s="114">
        <v>16636</v>
      </c>
      <c r="H33" s="114">
        <v>42743</v>
      </c>
      <c r="I33" s="115">
        <v>40881</v>
      </c>
      <c r="J33" s="114">
        <v>25291</v>
      </c>
      <c r="K33" s="114">
        <v>15590</v>
      </c>
      <c r="L33" s="423">
        <v>7425</v>
      </c>
      <c r="M33" s="424">
        <v>8713</v>
      </c>
    </row>
    <row r="34" spans="1:13" ht="15" customHeight="1" x14ac:dyDescent="0.2">
      <c r="A34" s="422" t="s">
        <v>396</v>
      </c>
      <c r="B34" s="115">
        <v>134883</v>
      </c>
      <c r="C34" s="114">
        <v>74167</v>
      </c>
      <c r="D34" s="114">
        <v>60716</v>
      </c>
      <c r="E34" s="114">
        <v>99272</v>
      </c>
      <c r="F34" s="114">
        <v>35609</v>
      </c>
      <c r="G34" s="114">
        <v>16151</v>
      </c>
      <c r="H34" s="114">
        <v>43348</v>
      </c>
      <c r="I34" s="115">
        <v>40667</v>
      </c>
      <c r="J34" s="114">
        <v>25008</v>
      </c>
      <c r="K34" s="114">
        <v>15659</v>
      </c>
      <c r="L34" s="423">
        <v>10209</v>
      </c>
      <c r="M34" s="424">
        <v>9905</v>
      </c>
    </row>
    <row r="35" spans="1:13" ht="11.1" customHeight="1" x14ac:dyDescent="0.2">
      <c r="A35" s="422" t="s">
        <v>388</v>
      </c>
      <c r="B35" s="115">
        <v>135762</v>
      </c>
      <c r="C35" s="114">
        <v>74827</v>
      </c>
      <c r="D35" s="114">
        <v>60935</v>
      </c>
      <c r="E35" s="114">
        <v>99706</v>
      </c>
      <c r="F35" s="114">
        <v>36056</v>
      </c>
      <c r="G35" s="114">
        <v>15810</v>
      </c>
      <c r="H35" s="114">
        <v>44157</v>
      </c>
      <c r="I35" s="115">
        <v>41345</v>
      </c>
      <c r="J35" s="114">
        <v>25517</v>
      </c>
      <c r="K35" s="114">
        <v>15828</v>
      </c>
      <c r="L35" s="423">
        <v>8195</v>
      </c>
      <c r="M35" s="424">
        <v>7500</v>
      </c>
    </row>
    <row r="36" spans="1:13" ht="11.1" customHeight="1" x14ac:dyDescent="0.2">
      <c r="A36" s="422" t="s">
        <v>389</v>
      </c>
      <c r="B36" s="115">
        <v>138224</v>
      </c>
      <c r="C36" s="114">
        <v>76375</v>
      </c>
      <c r="D36" s="114">
        <v>61849</v>
      </c>
      <c r="E36" s="114">
        <v>101808</v>
      </c>
      <c r="F36" s="114">
        <v>36416</v>
      </c>
      <c r="G36" s="114">
        <v>17147</v>
      </c>
      <c r="H36" s="114">
        <v>44812</v>
      </c>
      <c r="I36" s="115">
        <v>41488</v>
      </c>
      <c r="J36" s="114">
        <v>25204</v>
      </c>
      <c r="K36" s="114">
        <v>16284</v>
      </c>
      <c r="L36" s="423">
        <v>13292</v>
      </c>
      <c r="M36" s="424">
        <v>11322</v>
      </c>
    </row>
    <row r="37" spans="1:13" s="110" customFormat="1" ht="11.1" customHeight="1" x14ac:dyDescent="0.2">
      <c r="A37" s="422" t="s">
        <v>390</v>
      </c>
      <c r="B37" s="115">
        <v>137497</v>
      </c>
      <c r="C37" s="114">
        <v>75570</v>
      </c>
      <c r="D37" s="114">
        <v>61927</v>
      </c>
      <c r="E37" s="114">
        <v>100852</v>
      </c>
      <c r="F37" s="114">
        <v>36645</v>
      </c>
      <c r="G37" s="114">
        <v>16666</v>
      </c>
      <c r="H37" s="114">
        <v>44921</v>
      </c>
      <c r="I37" s="115">
        <v>41195</v>
      </c>
      <c r="J37" s="114">
        <v>25049</v>
      </c>
      <c r="K37" s="114">
        <v>16146</v>
      </c>
      <c r="L37" s="423">
        <v>7382</v>
      </c>
      <c r="M37" s="424">
        <v>8254</v>
      </c>
    </row>
    <row r="38" spans="1:13" ht="15" customHeight="1" x14ac:dyDescent="0.2">
      <c r="A38" s="425" t="s">
        <v>397</v>
      </c>
      <c r="B38" s="115">
        <v>138140</v>
      </c>
      <c r="C38" s="114">
        <v>76223</v>
      </c>
      <c r="D38" s="114">
        <v>61917</v>
      </c>
      <c r="E38" s="114">
        <v>101318</v>
      </c>
      <c r="F38" s="114">
        <v>36822</v>
      </c>
      <c r="G38" s="114">
        <v>16256</v>
      </c>
      <c r="H38" s="114">
        <v>45396</v>
      </c>
      <c r="I38" s="115">
        <v>41145</v>
      </c>
      <c r="J38" s="114">
        <v>25020</v>
      </c>
      <c r="K38" s="114">
        <v>16125</v>
      </c>
      <c r="L38" s="423">
        <v>13896</v>
      </c>
      <c r="M38" s="424">
        <v>13295</v>
      </c>
    </row>
    <row r="39" spans="1:13" ht="11.1" customHeight="1" x14ac:dyDescent="0.2">
      <c r="A39" s="422" t="s">
        <v>388</v>
      </c>
      <c r="B39" s="115">
        <v>139482</v>
      </c>
      <c r="C39" s="114">
        <v>77236</v>
      </c>
      <c r="D39" s="114">
        <v>62246</v>
      </c>
      <c r="E39" s="114">
        <v>102151</v>
      </c>
      <c r="F39" s="114">
        <v>37331</v>
      </c>
      <c r="G39" s="114">
        <v>16005</v>
      </c>
      <c r="H39" s="114">
        <v>46275</v>
      </c>
      <c r="I39" s="115">
        <v>41642</v>
      </c>
      <c r="J39" s="114">
        <v>25209</v>
      </c>
      <c r="K39" s="114">
        <v>16433</v>
      </c>
      <c r="L39" s="423">
        <v>8837</v>
      </c>
      <c r="M39" s="424">
        <v>8018</v>
      </c>
    </row>
    <row r="40" spans="1:13" ht="11.1" customHeight="1" x14ac:dyDescent="0.2">
      <c r="A40" s="425" t="s">
        <v>389</v>
      </c>
      <c r="B40" s="115">
        <v>141521</v>
      </c>
      <c r="C40" s="114">
        <v>78445</v>
      </c>
      <c r="D40" s="114">
        <v>63076</v>
      </c>
      <c r="E40" s="114">
        <v>104050</v>
      </c>
      <c r="F40" s="114">
        <v>37471</v>
      </c>
      <c r="G40" s="114">
        <v>17406</v>
      </c>
      <c r="H40" s="114">
        <v>46636</v>
      </c>
      <c r="I40" s="115">
        <v>41873</v>
      </c>
      <c r="J40" s="114">
        <v>24954</v>
      </c>
      <c r="K40" s="114">
        <v>16919</v>
      </c>
      <c r="L40" s="423">
        <v>14168</v>
      </c>
      <c r="M40" s="424">
        <v>12230</v>
      </c>
    </row>
    <row r="41" spans="1:13" s="110" customFormat="1" ht="11.1" customHeight="1" x14ac:dyDescent="0.2">
      <c r="A41" s="422" t="s">
        <v>390</v>
      </c>
      <c r="B41" s="115">
        <v>140761</v>
      </c>
      <c r="C41" s="114">
        <v>77834</v>
      </c>
      <c r="D41" s="114">
        <v>62927</v>
      </c>
      <c r="E41" s="114">
        <v>103112</v>
      </c>
      <c r="F41" s="114">
        <v>37649</v>
      </c>
      <c r="G41" s="114">
        <v>17099</v>
      </c>
      <c r="H41" s="114">
        <v>46718</v>
      </c>
      <c r="I41" s="115">
        <v>41548</v>
      </c>
      <c r="J41" s="114">
        <v>24787</v>
      </c>
      <c r="K41" s="114">
        <v>16761</v>
      </c>
      <c r="L41" s="423">
        <v>8680</v>
      </c>
      <c r="M41" s="424">
        <v>9589</v>
      </c>
    </row>
    <row r="42" spans="1:13" ht="15" customHeight="1" x14ac:dyDescent="0.2">
      <c r="A42" s="422" t="s">
        <v>398</v>
      </c>
      <c r="B42" s="115">
        <v>141214</v>
      </c>
      <c r="C42" s="114">
        <v>78207</v>
      </c>
      <c r="D42" s="114">
        <v>63007</v>
      </c>
      <c r="E42" s="114">
        <v>103162</v>
      </c>
      <c r="F42" s="114">
        <v>38052</v>
      </c>
      <c r="G42" s="114">
        <v>16510</v>
      </c>
      <c r="H42" s="114">
        <v>47337</v>
      </c>
      <c r="I42" s="115">
        <v>41074</v>
      </c>
      <c r="J42" s="114">
        <v>24372</v>
      </c>
      <c r="K42" s="114">
        <v>16702</v>
      </c>
      <c r="L42" s="423">
        <v>11328</v>
      </c>
      <c r="M42" s="424">
        <v>10887</v>
      </c>
    </row>
    <row r="43" spans="1:13" ht="11.1" customHeight="1" x14ac:dyDescent="0.2">
      <c r="A43" s="422" t="s">
        <v>388</v>
      </c>
      <c r="B43" s="115">
        <v>142557</v>
      </c>
      <c r="C43" s="114">
        <v>79236</v>
      </c>
      <c r="D43" s="114">
        <v>63321</v>
      </c>
      <c r="E43" s="114">
        <v>104051</v>
      </c>
      <c r="F43" s="114">
        <v>38506</v>
      </c>
      <c r="G43" s="114">
        <v>16258</v>
      </c>
      <c r="H43" s="114">
        <v>48247</v>
      </c>
      <c r="I43" s="115">
        <v>41865</v>
      </c>
      <c r="J43" s="114">
        <v>24756</v>
      </c>
      <c r="K43" s="114">
        <v>17109</v>
      </c>
      <c r="L43" s="423">
        <v>11697</v>
      </c>
      <c r="M43" s="424">
        <v>10674</v>
      </c>
    </row>
    <row r="44" spans="1:13" ht="11.1" customHeight="1" x14ac:dyDescent="0.2">
      <c r="A44" s="422" t="s">
        <v>389</v>
      </c>
      <c r="B44" s="115">
        <v>144936</v>
      </c>
      <c r="C44" s="114">
        <v>80675</v>
      </c>
      <c r="D44" s="114">
        <v>64261</v>
      </c>
      <c r="E44" s="114">
        <v>106200</v>
      </c>
      <c r="F44" s="114">
        <v>38736</v>
      </c>
      <c r="G44" s="114">
        <v>17675</v>
      </c>
      <c r="H44" s="114">
        <v>48656</v>
      </c>
      <c r="I44" s="115">
        <v>41704</v>
      </c>
      <c r="J44" s="114">
        <v>24239</v>
      </c>
      <c r="K44" s="114">
        <v>17465</v>
      </c>
      <c r="L44" s="423">
        <v>14321</v>
      </c>
      <c r="M44" s="424">
        <v>12473</v>
      </c>
    </row>
    <row r="45" spans="1:13" s="110" customFormat="1" ht="11.1" customHeight="1" x14ac:dyDescent="0.2">
      <c r="A45" s="422" t="s">
        <v>390</v>
      </c>
      <c r="B45" s="115">
        <v>143708</v>
      </c>
      <c r="C45" s="114">
        <v>79725</v>
      </c>
      <c r="D45" s="114">
        <v>63983</v>
      </c>
      <c r="E45" s="114">
        <v>104987</v>
      </c>
      <c r="F45" s="114">
        <v>38721</v>
      </c>
      <c r="G45" s="114">
        <v>17224</v>
      </c>
      <c r="H45" s="114">
        <v>48599</v>
      </c>
      <c r="I45" s="115">
        <v>41389</v>
      </c>
      <c r="J45" s="114">
        <v>23991</v>
      </c>
      <c r="K45" s="114">
        <v>17398</v>
      </c>
      <c r="L45" s="423">
        <v>8465</v>
      </c>
      <c r="M45" s="424">
        <v>9565</v>
      </c>
    </row>
    <row r="46" spans="1:13" ht="15" customHeight="1" x14ac:dyDescent="0.2">
      <c r="A46" s="422" t="s">
        <v>399</v>
      </c>
      <c r="B46" s="115">
        <v>144142</v>
      </c>
      <c r="C46" s="114">
        <v>80173</v>
      </c>
      <c r="D46" s="114">
        <v>63969</v>
      </c>
      <c r="E46" s="114">
        <v>104980</v>
      </c>
      <c r="F46" s="114">
        <v>39162</v>
      </c>
      <c r="G46" s="114">
        <v>16795</v>
      </c>
      <c r="H46" s="114">
        <v>49054</v>
      </c>
      <c r="I46" s="115">
        <v>41083</v>
      </c>
      <c r="J46" s="114">
        <v>23717</v>
      </c>
      <c r="K46" s="114">
        <v>17366</v>
      </c>
      <c r="L46" s="423">
        <v>11447</v>
      </c>
      <c r="M46" s="424">
        <v>11106</v>
      </c>
    </row>
    <row r="47" spans="1:13" ht="11.1" customHeight="1" x14ac:dyDescent="0.2">
      <c r="A47" s="422" t="s">
        <v>388</v>
      </c>
      <c r="B47" s="115">
        <v>144783</v>
      </c>
      <c r="C47" s="114">
        <v>80578</v>
      </c>
      <c r="D47" s="114">
        <v>64205</v>
      </c>
      <c r="E47" s="114">
        <v>105136</v>
      </c>
      <c r="F47" s="114">
        <v>39647</v>
      </c>
      <c r="G47" s="114">
        <v>16389</v>
      </c>
      <c r="H47" s="114">
        <v>49646</v>
      </c>
      <c r="I47" s="115">
        <v>41557</v>
      </c>
      <c r="J47" s="114">
        <v>23780</v>
      </c>
      <c r="K47" s="114">
        <v>17777</v>
      </c>
      <c r="L47" s="423">
        <v>9336</v>
      </c>
      <c r="M47" s="424">
        <v>8934</v>
      </c>
    </row>
    <row r="48" spans="1:13" ht="11.1" customHeight="1" x14ac:dyDescent="0.2">
      <c r="A48" s="422" t="s">
        <v>389</v>
      </c>
      <c r="B48" s="115">
        <v>147126</v>
      </c>
      <c r="C48" s="114">
        <v>81807</v>
      </c>
      <c r="D48" s="114">
        <v>65319</v>
      </c>
      <c r="E48" s="114">
        <v>106834</v>
      </c>
      <c r="F48" s="114">
        <v>40292</v>
      </c>
      <c r="G48" s="114">
        <v>17796</v>
      </c>
      <c r="H48" s="114">
        <v>50232</v>
      </c>
      <c r="I48" s="115">
        <v>41395</v>
      </c>
      <c r="J48" s="114">
        <v>23334</v>
      </c>
      <c r="K48" s="114">
        <v>18061</v>
      </c>
      <c r="L48" s="423">
        <v>13877</v>
      </c>
      <c r="M48" s="424">
        <v>12082</v>
      </c>
    </row>
    <row r="49" spans="1:17" s="110" customFormat="1" ht="11.1" customHeight="1" x14ac:dyDescent="0.2">
      <c r="A49" s="422" t="s">
        <v>390</v>
      </c>
      <c r="B49" s="115">
        <v>145794</v>
      </c>
      <c r="C49" s="114">
        <v>80551</v>
      </c>
      <c r="D49" s="114">
        <v>65243</v>
      </c>
      <c r="E49" s="114">
        <v>105308</v>
      </c>
      <c r="F49" s="114">
        <v>40486</v>
      </c>
      <c r="G49" s="114">
        <v>17270</v>
      </c>
      <c r="H49" s="114">
        <v>50015</v>
      </c>
      <c r="I49" s="115">
        <v>41381</v>
      </c>
      <c r="J49" s="114">
        <v>23375</v>
      </c>
      <c r="K49" s="114">
        <v>18006</v>
      </c>
      <c r="L49" s="423">
        <v>8630</v>
      </c>
      <c r="M49" s="424">
        <v>10129</v>
      </c>
    </row>
    <row r="50" spans="1:17" ht="15" customHeight="1" x14ac:dyDescent="0.2">
      <c r="A50" s="422" t="s">
        <v>400</v>
      </c>
      <c r="B50" s="143">
        <v>145425</v>
      </c>
      <c r="C50" s="144">
        <v>80465</v>
      </c>
      <c r="D50" s="144">
        <v>64960</v>
      </c>
      <c r="E50" s="144">
        <v>105028</v>
      </c>
      <c r="F50" s="144">
        <v>40397</v>
      </c>
      <c r="G50" s="144">
        <v>16620</v>
      </c>
      <c r="H50" s="144">
        <v>50251</v>
      </c>
      <c r="I50" s="143">
        <v>40235</v>
      </c>
      <c r="J50" s="144">
        <v>22763</v>
      </c>
      <c r="K50" s="144">
        <v>17472</v>
      </c>
      <c r="L50" s="426">
        <v>10350</v>
      </c>
      <c r="M50" s="427">
        <v>10940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0.8900944901555411</v>
      </c>
      <c r="C6" s="480">
        <f>'Tabelle 3.3'!J11</f>
        <v>-2.0641141104593141</v>
      </c>
      <c r="D6" s="481">
        <f t="shared" ref="D6:E9" si="0">IF(OR(AND(B6&gt;=-50,B6&lt;=50),ISNUMBER(B6)=FALSE),B6,"")</f>
        <v>0.8900944901555411</v>
      </c>
      <c r="E6" s="481">
        <f t="shared" si="0"/>
        <v>-2.0641141104593141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0.8900944901555411</v>
      </c>
      <c r="C14" s="480">
        <f>'Tabelle 3.3'!J11</f>
        <v>-2.0641141104593141</v>
      </c>
      <c r="D14" s="481">
        <f>IF(OR(AND(B14&gt;=-50,B14&lt;=50),ISNUMBER(B14)=FALSE),B14,"")</f>
        <v>0.8900944901555411</v>
      </c>
      <c r="E14" s="481">
        <f>IF(OR(AND(C14&gt;=-50,C14&lt;=50),ISNUMBER(C14)=FALSE),C14,"")</f>
        <v>-2.0641141104593141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2.5477707006369426</v>
      </c>
      <c r="C15" s="480">
        <f>'Tabelle 3.3'!J12</f>
        <v>9.5238095238095237</v>
      </c>
      <c r="D15" s="481">
        <f t="shared" ref="D15:E45" si="3">IF(OR(AND(B15&gt;=-50,B15&lt;=50),ISNUMBER(B15)=FALSE),B15,"")</f>
        <v>2.5477707006369426</v>
      </c>
      <c r="E15" s="481">
        <f t="shared" si="3"/>
        <v>9.5238095238095237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4.9582463465553239</v>
      </c>
      <c r="C16" s="480">
        <f>'Tabelle 3.3'!J13</f>
        <v>-7.5</v>
      </c>
      <c r="D16" s="481">
        <f t="shared" si="3"/>
        <v>4.9582463465553239</v>
      </c>
      <c r="E16" s="481">
        <f t="shared" si="3"/>
        <v>-7.5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-2.0077592442408436</v>
      </c>
      <c r="C17" s="480">
        <f>'Tabelle 3.3'!J14</f>
        <v>-6.1876653775697132</v>
      </c>
      <c r="D17" s="481">
        <f t="shared" si="3"/>
        <v>-2.0077592442408436</v>
      </c>
      <c r="E17" s="481">
        <f t="shared" si="3"/>
        <v>-6.1876653775697132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-1.8221574344023324</v>
      </c>
      <c r="C18" s="480">
        <f>'Tabelle 3.3'!J15</f>
        <v>0</v>
      </c>
      <c r="D18" s="481">
        <f t="shared" si="3"/>
        <v>-1.8221574344023324</v>
      </c>
      <c r="E18" s="481">
        <f t="shared" si="3"/>
        <v>0</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-2.0838126540673789</v>
      </c>
      <c r="C19" s="480">
        <f>'Tabelle 3.3'!J16</f>
        <v>-10.412413229889751</v>
      </c>
      <c r="D19" s="481">
        <f t="shared" si="3"/>
        <v>-2.0838126540673789</v>
      </c>
      <c r="E19" s="481">
        <f t="shared" si="3"/>
        <v>-10.412413229889751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-1.8829455504917247</v>
      </c>
      <c r="C20" s="480">
        <f>'Tabelle 3.3'!J17</f>
        <v>-10.698689956331878</v>
      </c>
      <c r="D20" s="481">
        <f t="shared" si="3"/>
        <v>-1.8829455504917247</v>
      </c>
      <c r="E20" s="481">
        <f t="shared" si="3"/>
        <v>-10.698689956331878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2.2634939059779455</v>
      </c>
      <c r="C21" s="480">
        <f>'Tabelle 3.3'!J18</f>
        <v>1.4771048744460857</v>
      </c>
      <c r="D21" s="481">
        <f t="shared" si="3"/>
        <v>2.2634939059779455</v>
      </c>
      <c r="E21" s="481">
        <f t="shared" si="3"/>
        <v>1.4771048744460857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3.1691022964509394</v>
      </c>
      <c r="C22" s="480">
        <f>'Tabelle 3.3'!J19</f>
        <v>-0.28698522026115653</v>
      </c>
      <c r="D22" s="481">
        <f t="shared" si="3"/>
        <v>3.1691022964509394</v>
      </c>
      <c r="E22" s="481">
        <f t="shared" si="3"/>
        <v>-0.28698522026115653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2.1466442519074098</v>
      </c>
      <c r="C23" s="480">
        <f>'Tabelle 3.3'!J20</f>
        <v>-9.2935040303461349</v>
      </c>
      <c r="D23" s="481">
        <f t="shared" si="3"/>
        <v>2.1466442519074098</v>
      </c>
      <c r="E23" s="481">
        <f t="shared" si="3"/>
        <v>-9.2935040303461349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-2.0838899278653487</v>
      </c>
      <c r="C24" s="480">
        <f>'Tabelle 3.3'!J21</f>
        <v>-7.410474021941627</v>
      </c>
      <c r="D24" s="481">
        <f t="shared" si="3"/>
        <v>-2.0838899278653487</v>
      </c>
      <c r="E24" s="481">
        <f t="shared" si="3"/>
        <v>-7.410474021941627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8.2440765985069788</v>
      </c>
      <c r="C25" s="480">
        <f>'Tabelle 3.3'!J22</f>
        <v>14.217252396166135</v>
      </c>
      <c r="D25" s="481">
        <f t="shared" si="3"/>
        <v>8.2440765985069788</v>
      </c>
      <c r="E25" s="481">
        <f t="shared" si="3"/>
        <v>14.217252396166135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-1.0716925351071693</v>
      </c>
      <c r="C26" s="480">
        <f>'Tabelle 3.3'!J23</f>
        <v>-2.6525198938992043</v>
      </c>
      <c r="D26" s="481">
        <f t="shared" si="3"/>
        <v>-1.0716925351071693</v>
      </c>
      <c r="E26" s="481">
        <f t="shared" si="3"/>
        <v>-2.6525198938992043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3.8573671226732453</v>
      </c>
      <c r="C27" s="480">
        <f>'Tabelle 3.3'!J24</f>
        <v>-3.6074270557029178</v>
      </c>
      <c r="D27" s="481">
        <f t="shared" si="3"/>
        <v>3.8573671226732453</v>
      </c>
      <c r="E27" s="481">
        <f t="shared" si="3"/>
        <v>-3.6074270557029178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3.668261562998405</v>
      </c>
      <c r="C28" s="480">
        <f>'Tabelle 3.3'!J25</f>
        <v>2.2222222222222223</v>
      </c>
      <c r="D28" s="481">
        <f t="shared" si="3"/>
        <v>3.668261562998405</v>
      </c>
      <c r="E28" s="481">
        <f t="shared" si="3"/>
        <v>2.2222222222222223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-13.290208762128785</v>
      </c>
      <c r="C29" s="480">
        <f>'Tabelle 3.3'!J26</f>
        <v>0.3003003003003003</v>
      </c>
      <c r="D29" s="481">
        <f t="shared" si="3"/>
        <v>-13.290208762128785</v>
      </c>
      <c r="E29" s="481">
        <f t="shared" si="3"/>
        <v>0.3003003003003003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2.5915580384854127</v>
      </c>
      <c r="C30" s="480">
        <f>'Tabelle 3.3'!J27</f>
        <v>-0.68259385665529015</v>
      </c>
      <c r="D30" s="481">
        <f t="shared" si="3"/>
        <v>2.5915580384854127</v>
      </c>
      <c r="E30" s="481">
        <f t="shared" si="3"/>
        <v>-0.68259385665529015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1.397990388816077</v>
      </c>
      <c r="C31" s="480">
        <f>'Tabelle 3.3'!J28</f>
        <v>-2.5149700598802394</v>
      </c>
      <c r="D31" s="481">
        <f t="shared" si="3"/>
        <v>1.397990388816077</v>
      </c>
      <c r="E31" s="481">
        <f t="shared" si="3"/>
        <v>-2.5149700598802394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2.8047595920349684</v>
      </c>
      <c r="C32" s="480">
        <f>'Tabelle 3.3'!J29</f>
        <v>-0.13280212483399734</v>
      </c>
      <c r="D32" s="481">
        <f t="shared" si="3"/>
        <v>2.8047595920349684</v>
      </c>
      <c r="E32" s="481">
        <f t="shared" si="3"/>
        <v>-0.13280212483399734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1.8894440974391005</v>
      </c>
      <c r="C33" s="480">
        <f>'Tabelle 3.3'!J30</f>
        <v>2.4981631153563555</v>
      </c>
      <c r="D33" s="481">
        <f t="shared" si="3"/>
        <v>1.8894440974391005</v>
      </c>
      <c r="E33" s="481">
        <f t="shared" si="3"/>
        <v>2.4981631153563555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5.1428571428571432</v>
      </c>
      <c r="C34" s="480">
        <f>'Tabelle 3.3'!J31</f>
        <v>-1.586083397288309</v>
      </c>
      <c r="D34" s="481">
        <f t="shared" si="3"/>
        <v>5.1428571428571432</v>
      </c>
      <c r="E34" s="481">
        <f t="shared" si="3"/>
        <v>-1.586083397288309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2.5477707006369426</v>
      </c>
      <c r="C37" s="480">
        <f>'Tabelle 3.3'!J34</f>
        <v>9.5238095238095237</v>
      </c>
      <c r="D37" s="481">
        <f t="shared" si="3"/>
        <v>2.5477707006369426</v>
      </c>
      <c r="E37" s="481">
        <f t="shared" si="3"/>
        <v>9.5238095238095237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-1.1147914663247498</v>
      </c>
      <c r="C38" s="480">
        <f>'Tabelle 3.3'!J35</f>
        <v>-4.0645879732739418</v>
      </c>
      <c r="D38" s="481">
        <f t="shared" si="3"/>
        <v>-1.1147914663247498</v>
      </c>
      <c r="E38" s="481">
        <f t="shared" si="3"/>
        <v>-4.0645879732739418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2.1668956043956045</v>
      </c>
      <c r="C39" s="480">
        <f>'Tabelle 3.3'!J36</f>
        <v>-1.7561121049493142</v>
      </c>
      <c r="D39" s="481">
        <f t="shared" si="3"/>
        <v>2.1668956043956045</v>
      </c>
      <c r="E39" s="481">
        <f t="shared" si="3"/>
        <v>-1.7561121049493142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2.1668956043956045</v>
      </c>
      <c r="C45" s="480">
        <f>'Tabelle 3.3'!J36</f>
        <v>-1.7561121049493142</v>
      </c>
      <c r="D45" s="481">
        <f t="shared" si="3"/>
        <v>2.1668956043956045</v>
      </c>
      <c r="E45" s="481">
        <f t="shared" si="3"/>
        <v>-1.7561121049493142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131620</v>
      </c>
      <c r="C51" s="487">
        <v>26163</v>
      </c>
      <c r="D51" s="487">
        <v>15056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132331</v>
      </c>
      <c r="C52" s="487">
        <v>26691</v>
      </c>
      <c r="D52" s="487">
        <v>15291</v>
      </c>
      <c r="E52" s="488">
        <f t="shared" ref="E52:G70" si="11">IF($A$51=37802,IF(COUNTBLANK(B$51:B$70)&gt;0,#N/A,B52/B$51*100),IF(COUNTBLANK(B$51:B$75)&gt;0,#N/A,B52/B$51*100))</f>
        <v>100.54019146026441</v>
      </c>
      <c r="F52" s="488">
        <f t="shared" si="11"/>
        <v>102.01811718839582</v>
      </c>
      <c r="G52" s="488">
        <f t="shared" si="11"/>
        <v>101.56083953241233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134060</v>
      </c>
      <c r="C53" s="487">
        <v>26505</v>
      </c>
      <c r="D53" s="487">
        <v>15733</v>
      </c>
      <c r="E53" s="488">
        <f t="shared" si="11"/>
        <v>101.85382160765842</v>
      </c>
      <c r="F53" s="488">
        <f t="shared" si="11"/>
        <v>101.30718954248366</v>
      </c>
      <c r="G53" s="488">
        <f t="shared" si="11"/>
        <v>104.49654622741764</v>
      </c>
      <c r="H53" s="489">
        <f>IF(ISERROR(L53)=TRUE,IF(MONTH(A53)=MONTH(MAX(A$51:A$75)),A53,""),"")</f>
        <v>41883</v>
      </c>
      <c r="I53" s="488">
        <f t="shared" si="12"/>
        <v>101.85382160765842</v>
      </c>
      <c r="J53" s="488">
        <f t="shared" si="10"/>
        <v>101.30718954248366</v>
      </c>
      <c r="K53" s="488">
        <f t="shared" si="10"/>
        <v>104.49654622741764</v>
      </c>
      <c r="L53" s="488" t="e">
        <f t="shared" si="13"/>
        <v>#N/A</v>
      </c>
    </row>
    <row r="54" spans="1:14" ht="15" customHeight="1" x14ac:dyDescent="0.2">
      <c r="A54" s="490" t="s">
        <v>463</v>
      </c>
      <c r="B54" s="487">
        <v>132542</v>
      </c>
      <c r="C54" s="487">
        <v>26284</v>
      </c>
      <c r="D54" s="487">
        <v>15629</v>
      </c>
      <c r="E54" s="488">
        <f t="shared" si="11"/>
        <v>100.70050144354961</v>
      </c>
      <c r="F54" s="488">
        <f t="shared" si="11"/>
        <v>100.46248518900738</v>
      </c>
      <c r="G54" s="488">
        <f t="shared" si="11"/>
        <v>103.8057917109458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132965</v>
      </c>
      <c r="C55" s="487">
        <v>25251</v>
      </c>
      <c r="D55" s="487">
        <v>15125</v>
      </c>
      <c r="E55" s="488">
        <f t="shared" si="11"/>
        <v>101.02188117307401</v>
      </c>
      <c r="F55" s="488">
        <f t="shared" si="11"/>
        <v>96.514161220043576</v>
      </c>
      <c r="G55" s="488">
        <f t="shared" si="11"/>
        <v>100.45828905419766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133788</v>
      </c>
      <c r="C56" s="487">
        <v>25654</v>
      </c>
      <c r="D56" s="487">
        <v>15317</v>
      </c>
      <c r="E56" s="488">
        <f t="shared" si="11"/>
        <v>101.64716608418173</v>
      </c>
      <c r="F56" s="488">
        <f t="shared" si="11"/>
        <v>98.054504452853266</v>
      </c>
      <c r="G56" s="488">
        <f t="shared" si="11"/>
        <v>101.7335281615303</v>
      </c>
      <c r="H56" s="489" t="str">
        <f t="shared" si="14"/>
        <v/>
      </c>
      <c r="I56" s="488" t="str">
        <f t="shared" si="12"/>
        <v/>
      </c>
      <c r="J56" s="488" t="str">
        <f t="shared" si="10"/>
        <v/>
      </c>
      <c r="K56" s="488" t="str">
        <f t="shared" si="10"/>
        <v/>
      </c>
      <c r="L56" s="488" t="e">
        <f t="shared" si="13"/>
        <v>#N/A</v>
      </c>
    </row>
    <row r="57" spans="1:14" ht="15" customHeight="1" x14ac:dyDescent="0.2">
      <c r="A57" s="490">
        <v>42248</v>
      </c>
      <c r="B57" s="487">
        <v>135811</v>
      </c>
      <c r="C57" s="487">
        <v>25202</v>
      </c>
      <c r="D57" s="487">
        <v>15680</v>
      </c>
      <c r="E57" s="488">
        <f t="shared" si="11"/>
        <v>103.1841665400395</v>
      </c>
      <c r="F57" s="488">
        <f t="shared" si="11"/>
        <v>96.326873829453803</v>
      </c>
      <c r="G57" s="488">
        <f t="shared" si="11"/>
        <v>104.14452709883105</v>
      </c>
      <c r="H57" s="489">
        <f t="shared" si="14"/>
        <v>42248</v>
      </c>
      <c r="I57" s="488">
        <f t="shared" si="12"/>
        <v>103.1841665400395</v>
      </c>
      <c r="J57" s="488">
        <f t="shared" si="10"/>
        <v>96.326873829453803</v>
      </c>
      <c r="K57" s="488">
        <f t="shared" si="10"/>
        <v>104.14452709883105</v>
      </c>
      <c r="L57" s="488" t="e">
        <f t="shared" si="13"/>
        <v>#N/A</v>
      </c>
    </row>
    <row r="58" spans="1:14" ht="15" customHeight="1" x14ac:dyDescent="0.2">
      <c r="A58" s="490" t="s">
        <v>466</v>
      </c>
      <c r="B58" s="487">
        <v>134570</v>
      </c>
      <c r="C58" s="487">
        <v>25291</v>
      </c>
      <c r="D58" s="487">
        <v>15590</v>
      </c>
      <c r="E58" s="488">
        <f t="shared" si="11"/>
        <v>102.24130071417719</v>
      </c>
      <c r="F58" s="488">
        <f t="shared" si="11"/>
        <v>96.667048885831136</v>
      </c>
      <c r="G58" s="488">
        <f t="shared" si="11"/>
        <v>103.54675876726887</v>
      </c>
      <c r="H58" s="489" t="str">
        <f t="shared" si="14"/>
        <v/>
      </c>
      <c r="I58" s="488" t="str">
        <f t="shared" si="12"/>
        <v/>
      </c>
      <c r="J58" s="488" t="str">
        <f t="shared" si="10"/>
        <v/>
      </c>
      <c r="K58" s="488" t="str">
        <f t="shared" si="10"/>
        <v/>
      </c>
      <c r="L58" s="488" t="e">
        <f t="shared" si="13"/>
        <v>#N/A</v>
      </c>
    </row>
    <row r="59" spans="1:14" ht="15" customHeight="1" x14ac:dyDescent="0.2">
      <c r="A59" s="490" t="s">
        <v>467</v>
      </c>
      <c r="B59" s="487">
        <v>134883</v>
      </c>
      <c r="C59" s="487">
        <v>25008</v>
      </c>
      <c r="D59" s="487">
        <v>15659</v>
      </c>
      <c r="E59" s="488">
        <f t="shared" si="11"/>
        <v>102.47910651876614</v>
      </c>
      <c r="F59" s="488">
        <f t="shared" si="11"/>
        <v>95.585368650384126</v>
      </c>
      <c r="G59" s="488">
        <f t="shared" si="11"/>
        <v>104.00504782146653</v>
      </c>
      <c r="H59" s="489" t="str">
        <f t="shared" si="14"/>
        <v/>
      </c>
      <c r="I59" s="488" t="str">
        <f t="shared" si="12"/>
        <v/>
      </c>
      <c r="J59" s="488" t="str">
        <f t="shared" si="10"/>
        <v/>
      </c>
      <c r="K59" s="488" t="str">
        <f t="shared" si="10"/>
        <v/>
      </c>
      <c r="L59" s="488" t="e">
        <f t="shared" si="13"/>
        <v>#N/A</v>
      </c>
    </row>
    <row r="60" spans="1:14" ht="15" customHeight="1" x14ac:dyDescent="0.2">
      <c r="A60" s="490" t="s">
        <v>468</v>
      </c>
      <c r="B60" s="487">
        <v>135762</v>
      </c>
      <c r="C60" s="487">
        <v>25517</v>
      </c>
      <c r="D60" s="487">
        <v>15828</v>
      </c>
      <c r="E60" s="488">
        <f t="shared" si="11"/>
        <v>103.14693815529554</v>
      </c>
      <c r="F60" s="488">
        <f t="shared" si="11"/>
        <v>97.53086419753086</v>
      </c>
      <c r="G60" s="488">
        <f t="shared" si="11"/>
        <v>105.12752391073326</v>
      </c>
      <c r="H60" s="489" t="str">
        <f t="shared" si="14"/>
        <v/>
      </c>
      <c r="I60" s="488" t="str">
        <f t="shared" si="12"/>
        <v/>
      </c>
      <c r="J60" s="488" t="str">
        <f t="shared" si="10"/>
        <v/>
      </c>
      <c r="K60" s="488" t="str">
        <f t="shared" si="10"/>
        <v/>
      </c>
      <c r="L60" s="488" t="e">
        <f t="shared" si="13"/>
        <v>#N/A</v>
      </c>
    </row>
    <row r="61" spans="1:14" ht="15" customHeight="1" x14ac:dyDescent="0.2">
      <c r="A61" s="490">
        <v>42614</v>
      </c>
      <c r="B61" s="487">
        <v>138224</v>
      </c>
      <c r="C61" s="487">
        <v>25204</v>
      </c>
      <c r="D61" s="487">
        <v>16284</v>
      </c>
      <c r="E61" s="488">
        <f t="shared" si="11"/>
        <v>105.01747454794103</v>
      </c>
      <c r="F61" s="488">
        <f t="shared" si="11"/>
        <v>96.334518212743191</v>
      </c>
      <c r="G61" s="488">
        <f t="shared" si="11"/>
        <v>108.15621679064824</v>
      </c>
      <c r="H61" s="489">
        <f t="shared" si="14"/>
        <v>42614</v>
      </c>
      <c r="I61" s="488">
        <f t="shared" si="12"/>
        <v>105.01747454794103</v>
      </c>
      <c r="J61" s="488">
        <f t="shared" si="10"/>
        <v>96.334518212743191</v>
      </c>
      <c r="K61" s="488">
        <f t="shared" si="10"/>
        <v>108.15621679064824</v>
      </c>
      <c r="L61" s="488" t="e">
        <f t="shared" si="13"/>
        <v>#N/A</v>
      </c>
    </row>
    <row r="62" spans="1:14" ht="15" customHeight="1" x14ac:dyDescent="0.2">
      <c r="A62" s="490" t="s">
        <v>469</v>
      </c>
      <c r="B62" s="487">
        <v>137497</v>
      </c>
      <c r="C62" s="487">
        <v>25049</v>
      </c>
      <c r="D62" s="487">
        <v>16146</v>
      </c>
      <c r="E62" s="488">
        <f t="shared" si="11"/>
        <v>104.46512688041332</v>
      </c>
      <c r="F62" s="488">
        <f t="shared" si="11"/>
        <v>95.742078507816387</v>
      </c>
      <c r="G62" s="488">
        <f t="shared" si="11"/>
        <v>107.23963868225293</v>
      </c>
      <c r="H62" s="489" t="str">
        <f t="shared" si="14"/>
        <v/>
      </c>
      <c r="I62" s="488" t="str">
        <f t="shared" si="12"/>
        <v/>
      </c>
      <c r="J62" s="488" t="str">
        <f t="shared" si="10"/>
        <v/>
      </c>
      <c r="K62" s="488" t="str">
        <f t="shared" si="10"/>
        <v/>
      </c>
      <c r="L62" s="488" t="e">
        <f t="shared" si="13"/>
        <v>#N/A</v>
      </c>
    </row>
    <row r="63" spans="1:14" ht="15" customHeight="1" x14ac:dyDescent="0.2">
      <c r="A63" s="490" t="s">
        <v>470</v>
      </c>
      <c r="B63" s="487">
        <v>138140</v>
      </c>
      <c r="C63" s="487">
        <v>25020</v>
      </c>
      <c r="D63" s="487">
        <v>16125</v>
      </c>
      <c r="E63" s="488">
        <f t="shared" si="11"/>
        <v>104.95365445980853</v>
      </c>
      <c r="F63" s="488">
        <f t="shared" si="11"/>
        <v>95.631234950120401</v>
      </c>
      <c r="G63" s="488">
        <f t="shared" si="11"/>
        <v>107.10015940488842</v>
      </c>
      <c r="H63" s="489" t="str">
        <f t="shared" si="14"/>
        <v/>
      </c>
      <c r="I63" s="488" t="str">
        <f t="shared" si="12"/>
        <v/>
      </c>
      <c r="J63" s="488" t="str">
        <f t="shared" si="10"/>
        <v/>
      </c>
      <c r="K63" s="488" t="str">
        <f t="shared" si="10"/>
        <v/>
      </c>
      <c r="L63" s="488" t="e">
        <f t="shared" si="13"/>
        <v>#N/A</v>
      </c>
    </row>
    <row r="64" spans="1:14" ht="15" customHeight="1" x14ac:dyDescent="0.2">
      <c r="A64" s="490" t="s">
        <v>471</v>
      </c>
      <c r="B64" s="487">
        <v>139482</v>
      </c>
      <c r="C64" s="487">
        <v>25209</v>
      </c>
      <c r="D64" s="487">
        <v>16433</v>
      </c>
      <c r="E64" s="488">
        <f t="shared" si="11"/>
        <v>105.97325634402065</v>
      </c>
      <c r="F64" s="488">
        <f t="shared" si="11"/>
        <v>96.353629170966641</v>
      </c>
      <c r="G64" s="488">
        <f t="shared" si="11"/>
        <v>109.14585547290116</v>
      </c>
      <c r="H64" s="489" t="str">
        <f t="shared" si="14"/>
        <v/>
      </c>
      <c r="I64" s="488" t="str">
        <f t="shared" si="12"/>
        <v/>
      </c>
      <c r="J64" s="488" t="str">
        <f t="shared" si="10"/>
        <v/>
      </c>
      <c r="K64" s="488" t="str">
        <f t="shared" si="10"/>
        <v/>
      </c>
      <c r="L64" s="488" t="e">
        <f t="shared" si="13"/>
        <v>#N/A</v>
      </c>
    </row>
    <row r="65" spans="1:12" ht="15" customHeight="1" x14ac:dyDescent="0.2">
      <c r="A65" s="490">
        <v>42979</v>
      </c>
      <c r="B65" s="487">
        <v>141521</v>
      </c>
      <c r="C65" s="487">
        <v>24954</v>
      </c>
      <c r="D65" s="487">
        <v>16919</v>
      </c>
      <c r="E65" s="488">
        <f t="shared" si="11"/>
        <v>107.52241300714178</v>
      </c>
      <c r="F65" s="488">
        <f t="shared" si="11"/>
        <v>95.378970301570916</v>
      </c>
      <c r="G65" s="488">
        <f t="shared" si="11"/>
        <v>112.37380446333687</v>
      </c>
      <c r="H65" s="489">
        <f t="shared" si="14"/>
        <v>42979</v>
      </c>
      <c r="I65" s="488">
        <f t="shared" si="12"/>
        <v>107.52241300714178</v>
      </c>
      <c r="J65" s="488">
        <f t="shared" si="10"/>
        <v>95.378970301570916</v>
      </c>
      <c r="K65" s="488">
        <f t="shared" si="10"/>
        <v>112.37380446333687</v>
      </c>
      <c r="L65" s="488" t="e">
        <f t="shared" si="13"/>
        <v>#N/A</v>
      </c>
    </row>
    <row r="66" spans="1:12" ht="15" customHeight="1" x14ac:dyDescent="0.2">
      <c r="A66" s="490" t="s">
        <v>472</v>
      </c>
      <c r="B66" s="487">
        <v>140761</v>
      </c>
      <c r="C66" s="487">
        <v>24787</v>
      </c>
      <c r="D66" s="487">
        <v>16761</v>
      </c>
      <c r="E66" s="488">
        <f t="shared" si="11"/>
        <v>106.94499316213341</v>
      </c>
      <c r="F66" s="488">
        <f t="shared" si="11"/>
        <v>94.740664296907852</v>
      </c>
      <c r="G66" s="488">
        <f t="shared" si="11"/>
        <v>111.32438894792773</v>
      </c>
      <c r="H66" s="489" t="str">
        <f t="shared" si="14"/>
        <v/>
      </c>
      <c r="I66" s="488" t="str">
        <f t="shared" si="12"/>
        <v/>
      </c>
      <c r="J66" s="488" t="str">
        <f t="shared" si="10"/>
        <v/>
      </c>
      <c r="K66" s="488" t="str">
        <f t="shared" si="10"/>
        <v/>
      </c>
      <c r="L66" s="488" t="e">
        <f t="shared" si="13"/>
        <v>#N/A</v>
      </c>
    </row>
    <row r="67" spans="1:12" ht="15" customHeight="1" x14ac:dyDescent="0.2">
      <c r="A67" s="490" t="s">
        <v>473</v>
      </c>
      <c r="B67" s="487">
        <v>141214</v>
      </c>
      <c r="C67" s="487">
        <v>24372</v>
      </c>
      <c r="D67" s="487">
        <v>16702</v>
      </c>
      <c r="E67" s="488">
        <f t="shared" si="11"/>
        <v>107.28916578027656</v>
      </c>
      <c r="F67" s="488">
        <f t="shared" si="11"/>
        <v>93.154454764361887</v>
      </c>
      <c r="G67" s="488">
        <f t="shared" si="11"/>
        <v>110.93251859723698</v>
      </c>
      <c r="H67" s="489" t="str">
        <f t="shared" si="14"/>
        <v/>
      </c>
      <c r="I67" s="488" t="str">
        <f t="shared" si="12"/>
        <v/>
      </c>
      <c r="J67" s="488" t="str">
        <f t="shared" si="12"/>
        <v/>
      </c>
      <c r="K67" s="488" t="str">
        <f t="shared" si="12"/>
        <v/>
      </c>
      <c r="L67" s="488" t="e">
        <f t="shared" si="13"/>
        <v>#N/A</v>
      </c>
    </row>
    <row r="68" spans="1:12" ht="15" customHeight="1" x14ac:dyDescent="0.2">
      <c r="A68" s="490" t="s">
        <v>474</v>
      </c>
      <c r="B68" s="487">
        <v>142557</v>
      </c>
      <c r="C68" s="487">
        <v>24756</v>
      </c>
      <c r="D68" s="487">
        <v>17109</v>
      </c>
      <c r="E68" s="488">
        <f t="shared" si="11"/>
        <v>108.30952742744265</v>
      </c>
      <c r="F68" s="488">
        <f t="shared" si="11"/>
        <v>94.622176355922477</v>
      </c>
      <c r="G68" s="488">
        <f t="shared" si="11"/>
        <v>113.63575982996812</v>
      </c>
      <c r="H68" s="489" t="str">
        <f t="shared" si="14"/>
        <v/>
      </c>
      <c r="I68" s="488" t="str">
        <f t="shared" si="12"/>
        <v/>
      </c>
      <c r="J68" s="488" t="str">
        <f t="shared" si="12"/>
        <v/>
      </c>
      <c r="K68" s="488" t="str">
        <f t="shared" si="12"/>
        <v/>
      </c>
      <c r="L68" s="488" t="e">
        <f t="shared" si="13"/>
        <v>#N/A</v>
      </c>
    </row>
    <row r="69" spans="1:12" ht="15" customHeight="1" x14ac:dyDescent="0.2">
      <c r="A69" s="490">
        <v>43344</v>
      </c>
      <c r="B69" s="487">
        <v>144936</v>
      </c>
      <c r="C69" s="487">
        <v>24239</v>
      </c>
      <c r="D69" s="487">
        <v>17465</v>
      </c>
      <c r="E69" s="488">
        <f t="shared" si="11"/>
        <v>110.11700349490958</v>
      </c>
      <c r="F69" s="488">
        <f t="shared" si="11"/>
        <v>92.646103275618245</v>
      </c>
      <c r="G69" s="488">
        <f t="shared" si="11"/>
        <v>116.00026567481403</v>
      </c>
      <c r="H69" s="489">
        <f t="shared" si="14"/>
        <v>43344</v>
      </c>
      <c r="I69" s="488">
        <f t="shared" si="12"/>
        <v>110.11700349490958</v>
      </c>
      <c r="J69" s="488">
        <f t="shared" si="12"/>
        <v>92.646103275618245</v>
      </c>
      <c r="K69" s="488">
        <f t="shared" si="12"/>
        <v>116.00026567481403</v>
      </c>
      <c r="L69" s="488" t="e">
        <f t="shared" si="13"/>
        <v>#N/A</v>
      </c>
    </row>
    <row r="70" spans="1:12" ht="15" customHeight="1" x14ac:dyDescent="0.2">
      <c r="A70" s="490" t="s">
        <v>475</v>
      </c>
      <c r="B70" s="487">
        <v>143708</v>
      </c>
      <c r="C70" s="487">
        <v>23991</v>
      </c>
      <c r="D70" s="487">
        <v>17398</v>
      </c>
      <c r="E70" s="488">
        <f t="shared" si="11"/>
        <v>109.1840145874487</v>
      </c>
      <c r="F70" s="488">
        <f t="shared" si="11"/>
        <v>91.698199747735359</v>
      </c>
      <c r="G70" s="488">
        <f t="shared" si="11"/>
        <v>115.55526036131776</v>
      </c>
      <c r="H70" s="489" t="str">
        <f t="shared" si="14"/>
        <v/>
      </c>
      <c r="I70" s="488" t="str">
        <f t="shared" si="12"/>
        <v/>
      </c>
      <c r="J70" s="488" t="str">
        <f t="shared" si="12"/>
        <v/>
      </c>
      <c r="K70" s="488" t="str">
        <f t="shared" si="12"/>
        <v/>
      </c>
      <c r="L70" s="488" t="e">
        <f t="shared" si="13"/>
        <v>#N/A</v>
      </c>
    </row>
    <row r="71" spans="1:12" ht="15" customHeight="1" x14ac:dyDescent="0.2">
      <c r="A71" s="490" t="s">
        <v>476</v>
      </c>
      <c r="B71" s="487">
        <v>144142</v>
      </c>
      <c r="C71" s="487">
        <v>23717</v>
      </c>
      <c r="D71" s="487">
        <v>17366</v>
      </c>
      <c r="E71" s="491">
        <f t="shared" ref="E71:G75" si="15">IF($A$51=37802,IF(COUNTBLANK(B$51:B$70)&gt;0,#N/A,IF(ISBLANK(B71)=FALSE,B71/B$51*100,#N/A)),IF(COUNTBLANK(B$51:B$75)&gt;0,#N/A,B71/B$51*100))</f>
        <v>109.51375170946665</v>
      </c>
      <c r="F71" s="491">
        <f t="shared" si="15"/>
        <v>90.650919237090548</v>
      </c>
      <c r="G71" s="491">
        <f t="shared" si="15"/>
        <v>115.34272051009565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144783</v>
      </c>
      <c r="C72" s="487">
        <v>23780</v>
      </c>
      <c r="D72" s="487">
        <v>17777</v>
      </c>
      <c r="E72" s="491">
        <f t="shared" si="15"/>
        <v>110.00075976295396</v>
      </c>
      <c r="F72" s="491">
        <f t="shared" si="15"/>
        <v>90.891717310705957</v>
      </c>
      <c r="G72" s="491">
        <f t="shared" si="15"/>
        <v>118.07252922422956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147126</v>
      </c>
      <c r="C73" s="487">
        <v>23334</v>
      </c>
      <c r="D73" s="487">
        <v>18061</v>
      </c>
      <c r="E73" s="491">
        <f t="shared" si="15"/>
        <v>111.7808843640784</v>
      </c>
      <c r="F73" s="491">
        <f t="shared" si="15"/>
        <v>89.187019837174645</v>
      </c>
      <c r="G73" s="491">
        <f t="shared" si="15"/>
        <v>119.95882040382573</v>
      </c>
      <c r="H73" s="492">
        <f>IF(A$51=37802,IF(ISERROR(L73)=TRUE,IF(ISBLANK(A73)=FALSE,IF(MONTH(A73)=MONTH(MAX(A$51:A$75)),A73,""),""),""),IF(ISERROR(L73)=TRUE,IF(MONTH(A73)=MONTH(MAX(A$51:A$75)),A73,""),""))</f>
        <v>43709</v>
      </c>
      <c r="I73" s="488">
        <f t="shared" si="12"/>
        <v>111.7808843640784</v>
      </c>
      <c r="J73" s="488">
        <f t="shared" si="12"/>
        <v>89.187019837174645</v>
      </c>
      <c r="K73" s="488">
        <f t="shared" si="12"/>
        <v>119.95882040382573</v>
      </c>
      <c r="L73" s="488" t="e">
        <f t="shared" si="13"/>
        <v>#N/A</v>
      </c>
    </row>
    <row r="74" spans="1:12" ht="15" customHeight="1" x14ac:dyDescent="0.2">
      <c r="A74" s="490" t="s">
        <v>478</v>
      </c>
      <c r="B74" s="487">
        <v>145794</v>
      </c>
      <c r="C74" s="487">
        <v>23375</v>
      </c>
      <c r="D74" s="487">
        <v>18006</v>
      </c>
      <c r="E74" s="491">
        <f t="shared" si="15"/>
        <v>110.76888010940587</v>
      </c>
      <c r="F74" s="491">
        <f t="shared" si="15"/>
        <v>89.343729694606893</v>
      </c>
      <c r="G74" s="491">
        <f t="shared" si="15"/>
        <v>119.59351753453772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145425</v>
      </c>
      <c r="C75" s="493">
        <v>22763</v>
      </c>
      <c r="D75" s="493">
        <v>17472</v>
      </c>
      <c r="E75" s="491">
        <f t="shared" si="15"/>
        <v>110.48852757939522</v>
      </c>
      <c r="F75" s="491">
        <f t="shared" si="15"/>
        <v>87.004548408057175</v>
      </c>
      <c r="G75" s="491">
        <f t="shared" si="15"/>
        <v>116.04675876726887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111.7808843640784</v>
      </c>
      <c r="J77" s="488">
        <f>IF(J75&lt;&gt;"",J75,IF(J74&lt;&gt;"",J74,IF(J73&lt;&gt;"",J73,IF(J72&lt;&gt;"",J72,IF(J71&lt;&gt;"",J71,IF(J70&lt;&gt;"",J70,""))))))</f>
        <v>89.187019837174645</v>
      </c>
      <c r="K77" s="488">
        <f>IF(K75&lt;&gt;"",K75,IF(K74&lt;&gt;"",K74,IF(K73&lt;&gt;"",K73,IF(K72&lt;&gt;"",K72,IF(K71&lt;&gt;"",K71,IF(K70&lt;&gt;"",K70,""))))))</f>
        <v>119.95882040382573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+11,8%</v>
      </c>
      <c r="J79" s="488" t="str">
        <f>"GeB - ausschließlich: "&amp;IF(J77&gt;100,"+","")&amp;TEXT(J77-100,"0,0")&amp;"%"</f>
        <v>GeB - ausschließlich: -10,8%</v>
      </c>
      <c r="K79" s="488" t="str">
        <f>"GeB - im Nebenjob: "&amp;IF(K77&gt;100,"+","")&amp;TEXT(K77-100,"0,0")&amp;"%"</f>
        <v>GeB - im Nebenjob: +20,0%</v>
      </c>
    </row>
    <row r="81" spans="9:9" ht="15" customHeight="1" x14ac:dyDescent="0.2">
      <c r="I81" s="488" t="str">
        <f>IF(ISERROR(HLOOKUP(1,I$78:K$79,2,FALSE)),"",HLOOKUP(1,I$78:K$79,2,FALSE))</f>
        <v>GeB - im Nebenjob: +20,0%</v>
      </c>
    </row>
    <row r="82" spans="9:9" ht="15" customHeight="1" x14ac:dyDescent="0.2">
      <c r="I82" s="488" t="str">
        <f>IF(ISERROR(HLOOKUP(2,I$78:K$79,2,FALSE)),"",HLOOKUP(2,I$78:K$79,2,FALSE))</f>
        <v>SvB: +11,8%</v>
      </c>
    </row>
    <row r="83" spans="9:9" ht="15" customHeight="1" x14ac:dyDescent="0.2">
      <c r="I83" s="488" t="str">
        <f>IF(ISERROR(HLOOKUP(3,I$78:K$79,2,FALSE)),"",HLOOKUP(3,I$78:K$79,2,FALSE))</f>
        <v>GeB - ausschließlich: -10,8%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145425</v>
      </c>
      <c r="E12" s="114">
        <v>145794</v>
      </c>
      <c r="F12" s="114">
        <v>147126</v>
      </c>
      <c r="G12" s="114">
        <v>144783</v>
      </c>
      <c r="H12" s="114">
        <v>144142</v>
      </c>
      <c r="I12" s="115">
        <v>1283</v>
      </c>
      <c r="J12" s="116">
        <v>0.8900944901555411</v>
      </c>
      <c r="N12" s="117"/>
    </row>
    <row r="13" spans="1:15" s="110" customFormat="1" ht="13.5" customHeight="1" x14ac:dyDescent="0.2">
      <c r="A13" s="118" t="s">
        <v>105</v>
      </c>
      <c r="B13" s="119" t="s">
        <v>106</v>
      </c>
      <c r="C13" s="113">
        <v>55.330926594464501</v>
      </c>
      <c r="D13" s="114">
        <v>80465</v>
      </c>
      <c r="E13" s="114">
        <v>80551</v>
      </c>
      <c r="F13" s="114">
        <v>81807</v>
      </c>
      <c r="G13" s="114">
        <v>80578</v>
      </c>
      <c r="H13" s="114">
        <v>80173</v>
      </c>
      <c r="I13" s="115">
        <v>292</v>
      </c>
      <c r="J13" s="116">
        <v>0.3642123907051002</v>
      </c>
    </row>
    <row r="14" spans="1:15" s="110" customFormat="1" ht="13.5" customHeight="1" x14ac:dyDescent="0.2">
      <c r="A14" s="120"/>
      <c r="B14" s="119" t="s">
        <v>107</v>
      </c>
      <c r="C14" s="113">
        <v>44.669073405535499</v>
      </c>
      <c r="D14" s="114">
        <v>64960</v>
      </c>
      <c r="E14" s="114">
        <v>65243</v>
      </c>
      <c r="F14" s="114">
        <v>65319</v>
      </c>
      <c r="G14" s="114">
        <v>64205</v>
      </c>
      <c r="H14" s="114">
        <v>63969</v>
      </c>
      <c r="I14" s="115">
        <v>991</v>
      </c>
      <c r="J14" s="116">
        <v>1.5491878878831935</v>
      </c>
    </row>
    <row r="15" spans="1:15" s="110" customFormat="1" ht="13.5" customHeight="1" x14ac:dyDescent="0.2">
      <c r="A15" s="118" t="s">
        <v>105</v>
      </c>
      <c r="B15" s="121" t="s">
        <v>108</v>
      </c>
      <c r="C15" s="113">
        <v>11.428571428571429</v>
      </c>
      <c r="D15" s="114">
        <v>16620</v>
      </c>
      <c r="E15" s="114">
        <v>17270</v>
      </c>
      <c r="F15" s="114">
        <v>17796</v>
      </c>
      <c r="G15" s="114">
        <v>16389</v>
      </c>
      <c r="H15" s="114">
        <v>16795</v>
      </c>
      <c r="I15" s="115">
        <v>-175</v>
      </c>
      <c r="J15" s="116">
        <v>-1.0419767788032153</v>
      </c>
    </row>
    <row r="16" spans="1:15" s="110" customFormat="1" ht="13.5" customHeight="1" x14ac:dyDescent="0.2">
      <c r="A16" s="118"/>
      <c r="B16" s="121" t="s">
        <v>109</v>
      </c>
      <c r="C16" s="113">
        <v>66.839951865222616</v>
      </c>
      <c r="D16" s="114">
        <v>97202</v>
      </c>
      <c r="E16" s="114">
        <v>97329</v>
      </c>
      <c r="F16" s="114">
        <v>98179</v>
      </c>
      <c r="G16" s="114">
        <v>97864</v>
      </c>
      <c r="H16" s="114">
        <v>97400</v>
      </c>
      <c r="I16" s="115">
        <v>-198</v>
      </c>
      <c r="J16" s="116">
        <v>-0.20328542094455851</v>
      </c>
    </row>
    <row r="17" spans="1:10" s="110" customFormat="1" ht="13.5" customHeight="1" x14ac:dyDescent="0.2">
      <c r="A17" s="118"/>
      <c r="B17" s="121" t="s">
        <v>110</v>
      </c>
      <c r="C17" s="113">
        <v>20.672511603919546</v>
      </c>
      <c r="D17" s="114">
        <v>30063</v>
      </c>
      <c r="E17" s="114">
        <v>29651</v>
      </c>
      <c r="F17" s="114">
        <v>29623</v>
      </c>
      <c r="G17" s="114">
        <v>29031</v>
      </c>
      <c r="H17" s="114">
        <v>28502</v>
      </c>
      <c r="I17" s="115">
        <v>1561</v>
      </c>
      <c r="J17" s="116">
        <v>5.4768086450073676</v>
      </c>
    </row>
    <row r="18" spans="1:10" s="110" customFormat="1" ht="13.5" customHeight="1" x14ac:dyDescent="0.2">
      <c r="A18" s="120"/>
      <c r="B18" s="121" t="s">
        <v>111</v>
      </c>
      <c r="C18" s="113">
        <v>1.0589651022864019</v>
      </c>
      <c r="D18" s="114">
        <v>1540</v>
      </c>
      <c r="E18" s="114">
        <v>1544</v>
      </c>
      <c r="F18" s="114">
        <v>1528</v>
      </c>
      <c r="G18" s="114">
        <v>1499</v>
      </c>
      <c r="H18" s="114">
        <v>1445</v>
      </c>
      <c r="I18" s="115">
        <v>95</v>
      </c>
      <c r="J18" s="116">
        <v>6.5743944636678204</v>
      </c>
    </row>
    <row r="19" spans="1:10" s="110" customFormat="1" ht="13.5" customHeight="1" x14ac:dyDescent="0.2">
      <c r="A19" s="120"/>
      <c r="B19" s="121" t="s">
        <v>112</v>
      </c>
      <c r="C19" s="113">
        <v>0.28399518652226236</v>
      </c>
      <c r="D19" s="114">
        <v>413</v>
      </c>
      <c r="E19" s="114">
        <v>401</v>
      </c>
      <c r="F19" s="114">
        <v>427</v>
      </c>
      <c r="G19" s="114">
        <v>382</v>
      </c>
      <c r="H19" s="114">
        <v>378</v>
      </c>
      <c r="I19" s="115">
        <v>35</v>
      </c>
      <c r="J19" s="116">
        <v>9.2592592592592595</v>
      </c>
    </row>
    <row r="20" spans="1:10" s="110" customFormat="1" ht="13.5" customHeight="1" x14ac:dyDescent="0.2">
      <c r="A20" s="118" t="s">
        <v>113</v>
      </c>
      <c r="B20" s="122" t="s">
        <v>114</v>
      </c>
      <c r="C20" s="113">
        <v>72.221419975932605</v>
      </c>
      <c r="D20" s="114">
        <v>105028</v>
      </c>
      <c r="E20" s="114">
        <v>105308</v>
      </c>
      <c r="F20" s="114">
        <v>106834</v>
      </c>
      <c r="G20" s="114">
        <v>105136</v>
      </c>
      <c r="H20" s="114">
        <v>104980</v>
      </c>
      <c r="I20" s="115">
        <v>48</v>
      </c>
      <c r="J20" s="116">
        <v>4.5722994856163081E-2</v>
      </c>
    </row>
    <row r="21" spans="1:10" s="110" customFormat="1" ht="13.5" customHeight="1" x14ac:dyDescent="0.2">
      <c r="A21" s="120"/>
      <c r="B21" s="122" t="s">
        <v>115</v>
      </c>
      <c r="C21" s="113">
        <v>27.778580024067388</v>
      </c>
      <c r="D21" s="114">
        <v>40397</v>
      </c>
      <c r="E21" s="114">
        <v>40486</v>
      </c>
      <c r="F21" s="114">
        <v>40292</v>
      </c>
      <c r="G21" s="114">
        <v>39647</v>
      </c>
      <c r="H21" s="114">
        <v>39162</v>
      </c>
      <c r="I21" s="115">
        <v>1235</v>
      </c>
      <c r="J21" s="116">
        <v>3.1535672335427201</v>
      </c>
    </row>
    <row r="22" spans="1:10" s="110" customFormat="1" ht="13.5" customHeight="1" x14ac:dyDescent="0.2">
      <c r="A22" s="118" t="s">
        <v>113</v>
      </c>
      <c r="B22" s="122" t="s">
        <v>116</v>
      </c>
      <c r="C22" s="113">
        <v>86.392986075296548</v>
      </c>
      <c r="D22" s="114">
        <v>125637</v>
      </c>
      <c r="E22" s="114">
        <v>126350</v>
      </c>
      <c r="F22" s="114">
        <v>127268</v>
      </c>
      <c r="G22" s="114">
        <v>125420</v>
      </c>
      <c r="H22" s="114">
        <v>125240</v>
      </c>
      <c r="I22" s="115">
        <v>397</v>
      </c>
      <c r="J22" s="116">
        <v>0.31699137655701054</v>
      </c>
    </row>
    <row r="23" spans="1:10" s="110" customFormat="1" ht="13.5" customHeight="1" x14ac:dyDescent="0.2">
      <c r="A23" s="123"/>
      <c r="B23" s="124" t="s">
        <v>117</v>
      </c>
      <c r="C23" s="125">
        <v>13.564380264741276</v>
      </c>
      <c r="D23" s="114">
        <v>19726</v>
      </c>
      <c r="E23" s="114">
        <v>19387</v>
      </c>
      <c r="F23" s="114">
        <v>19796</v>
      </c>
      <c r="G23" s="114">
        <v>19297</v>
      </c>
      <c r="H23" s="114">
        <v>18836</v>
      </c>
      <c r="I23" s="115">
        <v>890</v>
      </c>
      <c r="J23" s="116">
        <v>4.7249946910172014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40235</v>
      </c>
      <c r="E26" s="114">
        <v>41381</v>
      </c>
      <c r="F26" s="114">
        <v>41395</v>
      </c>
      <c r="G26" s="114">
        <v>41557</v>
      </c>
      <c r="H26" s="140">
        <v>41083</v>
      </c>
      <c r="I26" s="115">
        <v>-848</v>
      </c>
      <c r="J26" s="116">
        <v>-2.0641141104593141</v>
      </c>
    </row>
    <row r="27" spans="1:10" s="110" customFormat="1" ht="13.5" customHeight="1" x14ac:dyDescent="0.2">
      <c r="A27" s="118" t="s">
        <v>105</v>
      </c>
      <c r="B27" s="119" t="s">
        <v>106</v>
      </c>
      <c r="C27" s="113">
        <v>40.275879209643342</v>
      </c>
      <c r="D27" s="115">
        <v>16205</v>
      </c>
      <c r="E27" s="114">
        <v>16531</v>
      </c>
      <c r="F27" s="114">
        <v>16592</v>
      </c>
      <c r="G27" s="114">
        <v>16646</v>
      </c>
      <c r="H27" s="140">
        <v>16403</v>
      </c>
      <c r="I27" s="115">
        <v>-198</v>
      </c>
      <c r="J27" s="116">
        <v>-1.2070962628787416</v>
      </c>
    </row>
    <row r="28" spans="1:10" s="110" customFormat="1" ht="13.5" customHeight="1" x14ac:dyDescent="0.2">
      <c r="A28" s="120"/>
      <c r="B28" s="119" t="s">
        <v>107</v>
      </c>
      <c r="C28" s="113">
        <v>59.724120790356658</v>
      </c>
      <c r="D28" s="115">
        <v>24030</v>
      </c>
      <c r="E28" s="114">
        <v>24850</v>
      </c>
      <c r="F28" s="114">
        <v>24803</v>
      </c>
      <c r="G28" s="114">
        <v>24911</v>
      </c>
      <c r="H28" s="140">
        <v>24680</v>
      </c>
      <c r="I28" s="115">
        <v>-650</v>
      </c>
      <c r="J28" s="116">
        <v>-2.6337115072933548</v>
      </c>
    </row>
    <row r="29" spans="1:10" s="110" customFormat="1" ht="13.5" customHeight="1" x14ac:dyDescent="0.2">
      <c r="A29" s="118" t="s">
        <v>105</v>
      </c>
      <c r="B29" s="121" t="s">
        <v>108</v>
      </c>
      <c r="C29" s="113">
        <v>13.980365353547906</v>
      </c>
      <c r="D29" s="115">
        <v>5625</v>
      </c>
      <c r="E29" s="114">
        <v>5801</v>
      </c>
      <c r="F29" s="114">
        <v>5871</v>
      </c>
      <c r="G29" s="114">
        <v>5986</v>
      </c>
      <c r="H29" s="140">
        <v>5872</v>
      </c>
      <c r="I29" s="115">
        <v>-247</v>
      </c>
      <c r="J29" s="116">
        <v>-4.2064032697547686</v>
      </c>
    </row>
    <row r="30" spans="1:10" s="110" customFormat="1" ht="13.5" customHeight="1" x14ac:dyDescent="0.2">
      <c r="A30" s="118"/>
      <c r="B30" s="121" t="s">
        <v>109</v>
      </c>
      <c r="C30" s="113">
        <v>50.376537840188888</v>
      </c>
      <c r="D30" s="115">
        <v>20269</v>
      </c>
      <c r="E30" s="114">
        <v>20986</v>
      </c>
      <c r="F30" s="114">
        <v>20960</v>
      </c>
      <c r="G30" s="114">
        <v>21106</v>
      </c>
      <c r="H30" s="140">
        <v>20967</v>
      </c>
      <c r="I30" s="115">
        <v>-698</v>
      </c>
      <c r="J30" s="116">
        <v>-3.3290408737539945</v>
      </c>
    </row>
    <row r="31" spans="1:10" s="110" customFormat="1" ht="13.5" customHeight="1" x14ac:dyDescent="0.2">
      <c r="A31" s="118"/>
      <c r="B31" s="121" t="s">
        <v>110</v>
      </c>
      <c r="C31" s="113">
        <v>20.08698893997763</v>
      </c>
      <c r="D31" s="115">
        <v>8082</v>
      </c>
      <c r="E31" s="114">
        <v>8210</v>
      </c>
      <c r="F31" s="114">
        <v>8245</v>
      </c>
      <c r="G31" s="114">
        <v>8219</v>
      </c>
      <c r="H31" s="140">
        <v>8174</v>
      </c>
      <c r="I31" s="115">
        <v>-92</v>
      </c>
      <c r="J31" s="116">
        <v>-1.1255199412772205</v>
      </c>
    </row>
    <row r="32" spans="1:10" s="110" customFormat="1" ht="13.5" customHeight="1" x14ac:dyDescent="0.2">
      <c r="A32" s="120"/>
      <c r="B32" s="121" t="s">
        <v>111</v>
      </c>
      <c r="C32" s="113">
        <v>15.556107866285572</v>
      </c>
      <c r="D32" s="115">
        <v>6259</v>
      </c>
      <c r="E32" s="114">
        <v>6384</v>
      </c>
      <c r="F32" s="114">
        <v>6319</v>
      </c>
      <c r="G32" s="114">
        <v>6246</v>
      </c>
      <c r="H32" s="140">
        <v>6070</v>
      </c>
      <c r="I32" s="115">
        <v>189</v>
      </c>
      <c r="J32" s="116">
        <v>3.113673805601318</v>
      </c>
    </row>
    <row r="33" spans="1:10" s="110" customFormat="1" ht="13.5" customHeight="1" x14ac:dyDescent="0.2">
      <c r="A33" s="120"/>
      <c r="B33" s="121" t="s">
        <v>112</v>
      </c>
      <c r="C33" s="113">
        <v>1.6279358767242451</v>
      </c>
      <c r="D33" s="115">
        <v>655</v>
      </c>
      <c r="E33" s="114">
        <v>670</v>
      </c>
      <c r="F33" s="114">
        <v>674</v>
      </c>
      <c r="G33" s="114">
        <v>581</v>
      </c>
      <c r="H33" s="140">
        <v>545</v>
      </c>
      <c r="I33" s="115">
        <v>110</v>
      </c>
      <c r="J33" s="116">
        <v>20.183486238532112</v>
      </c>
    </row>
    <row r="34" spans="1:10" s="110" customFormat="1" ht="13.5" customHeight="1" x14ac:dyDescent="0.2">
      <c r="A34" s="118" t="s">
        <v>113</v>
      </c>
      <c r="B34" s="122" t="s">
        <v>116</v>
      </c>
      <c r="C34" s="113">
        <v>85.778551012799795</v>
      </c>
      <c r="D34" s="115">
        <v>34513</v>
      </c>
      <c r="E34" s="114">
        <v>35619</v>
      </c>
      <c r="F34" s="114">
        <v>35855</v>
      </c>
      <c r="G34" s="114">
        <v>36002</v>
      </c>
      <c r="H34" s="140">
        <v>35561</v>
      </c>
      <c r="I34" s="115">
        <v>-1048</v>
      </c>
      <c r="J34" s="116">
        <v>-2.9470487331627346</v>
      </c>
    </row>
    <row r="35" spans="1:10" s="110" customFormat="1" ht="13.5" customHeight="1" x14ac:dyDescent="0.2">
      <c r="A35" s="118"/>
      <c r="B35" s="119" t="s">
        <v>117</v>
      </c>
      <c r="C35" s="113">
        <v>14.017646327824034</v>
      </c>
      <c r="D35" s="115">
        <v>5640</v>
      </c>
      <c r="E35" s="114">
        <v>5678</v>
      </c>
      <c r="F35" s="114">
        <v>5466</v>
      </c>
      <c r="G35" s="114">
        <v>5473</v>
      </c>
      <c r="H35" s="140">
        <v>5459</v>
      </c>
      <c r="I35" s="115">
        <v>181</v>
      </c>
      <c r="J35" s="116">
        <v>3.3156255724491666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22763</v>
      </c>
      <c r="E37" s="114">
        <v>23375</v>
      </c>
      <c r="F37" s="114">
        <v>23334</v>
      </c>
      <c r="G37" s="114">
        <v>23780</v>
      </c>
      <c r="H37" s="140">
        <v>23717</v>
      </c>
      <c r="I37" s="115">
        <v>-954</v>
      </c>
      <c r="J37" s="116">
        <v>-4.0224311675169711</v>
      </c>
    </row>
    <row r="38" spans="1:10" s="110" customFormat="1" ht="13.5" customHeight="1" x14ac:dyDescent="0.2">
      <c r="A38" s="118" t="s">
        <v>105</v>
      </c>
      <c r="B38" s="119" t="s">
        <v>106</v>
      </c>
      <c r="C38" s="113">
        <v>34.999780345297189</v>
      </c>
      <c r="D38" s="115">
        <v>7967</v>
      </c>
      <c r="E38" s="114">
        <v>8139</v>
      </c>
      <c r="F38" s="114">
        <v>8074</v>
      </c>
      <c r="G38" s="114">
        <v>8246</v>
      </c>
      <c r="H38" s="140">
        <v>8191</v>
      </c>
      <c r="I38" s="115">
        <v>-224</v>
      </c>
      <c r="J38" s="116">
        <v>-2.7347088267610791</v>
      </c>
    </row>
    <row r="39" spans="1:10" s="110" customFormat="1" ht="13.5" customHeight="1" x14ac:dyDescent="0.2">
      <c r="A39" s="120"/>
      <c r="B39" s="119" t="s">
        <v>107</v>
      </c>
      <c r="C39" s="113">
        <v>65.000219654702803</v>
      </c>
      <c r="D39" s="115">
        <v>14796</v>
      </c>
      <c r="E39" s="114">
        <v>15236</v>
      </c>
      <c r="F39" s="114">
        <v>15260</v>
      </c>
      <c r="G39" s="114">
        <v>15534</v>
      </c>
      <c r="H39" s="140">
        <v>15526</v>
      </c>
      <c r="I39" s="115">
        <v>-730</v>
      </c>
      <c r="J39" s="116">
        <v>-4.7017905448924386</v>
      </c>
    </row>
    <row r="40" spans="1:10" s="110" customFormat="1" ht="13.5" customHeight="1" x14ac:dyDescent="0.2">
      <c r="A40" s="118" t="s">
        <v>105</v>
      </c>
      <c r="B40" s="121" t="s">
        <v>108</v>
      </c>
      <c r="C40" s="113">
        <v>16.175372314721258</v>
      </c>
      <c r="D40" s="115">
        <v>3682</v>
      </c>
      <c r="E40" s="114">
        <v>3750</v>
      </c>
      <c r="F40" s="114">
        <v>3780</v>
      </c>
      <c r="G40" s="114">
        <v>4046</v>
      </c>
      <c r="H40" s="140">
        <v>3915</v>
      </c>
      <c r="I40" s="115">
        <v>-233</v>
      </c>
      <c r="J40" s="116">
        <v>-5.9514687100893999</v>
      </c>
    </row>
    <row r="41" spans="1:10" s="110" customFormat="1" ht="13.5" customHeight="1" x14ac:dyDescent="0.2">
      <c r="A41" s="118"/>
      <c r="B41" s="121" t="s">
        <v>109</v>
      </c>
      <c r="C41" s="113">
        <v>34.66590519703027</v>
      </c>
      <c r="D41" s="115">
        <v>7891</v>
      </c>
      <c r="E41" s="114">
        <v>8209</v>
      </c>
      <c r="F41" s="114">
        <v>8155</v>
      </c>
      <c r="G41" s="114">
        <v>8361</v>
      </c>
      <c r="H41" s="140">
        <v>8546</v>
      </c>
      <c r="I41" s="115">
        <v>-655</v>
      </c>
      <c r="J41" s="116">
        <v>-7.6644043997191664</v>
      </c>
    </row>
    <row r="42" spans="1:10" s="110" customFormat="1" ht="13.5" customHeight="1" x14ac:dyDescent="0.2">
      <c r="A42" s="118"/>
      <c r="B42" s="121" t="s">
        <v>110</v>
      </c>
      <c r="C42" s="113">
        <v>22.347669463603214</v>
      </c>
      <c r="D42" s="115">
        <v>5087</v>
      </c>
      <c r="E42" s="114">
        <v>5204</v>
      </c>
      <c r="F42" s="114">
        <v>5238</v>
      </c>
      <c r="G42" s="114">
        <v>5277</v>
      </c>
      <c r="H42" s="140">
        <v>5324</v>
      </c>
      <c r="I42" s="115">
        <v>-237</v>
      </c>
      <c r="J42" s="116">
        <v>-4.4515401953418481</v>
      </c>
    </row>
    <row r="43" spans="1:10" s="110" customFormat="1" ht="13.5" customHeight="1" x14ac:dyDescent="0.2">
      <c r="A43" s="120"/>
      <c r="B43" s="121" t="s">
        <v>111</v>
      </c>
      <c r="C43" s="113">
        <v>26.811053024645258</v>
      </c>
      <c r="D43" s="115">
        <v>6103</v>
      </c>
      <c r="E43" s="114">
        <v>6212</v>
      </c>
      <c r="F43" s="114">
        <v>6161</v>
      </c>
      <c r="G43" s="114">
        <v>6096</v>
      </c>
      <c r="H43" s="140">
        <v>5932</v>
      </c>
      <c r="I43" s="115">
        <v>171</v>
      </c>
      <c r="J43" s="116">
        <v>2.882670262980445</v>
      </c>
    </row>
    <row r="44" spans="1:10" s="110" customFormat="1" ht="13.5" customHeight="1" x14ac:dyDescent="0.2">
      <c r="A44" s="120"/>
      <c r="B44" s="121" t="s">
        <v>112</v>
      </c>
      <c r="C44" s="113">
        <v>2.6841804683038264</v>
      </c>
      <c r="D44" s="115">
        <v>611</v>
      </c>
      <c r="E44" s="114">
        <v>620</v>
      </c>
      <c r="F44" s="114">
        <v>626</v>
      </c>
      <c r="G44" s="114">
        <v>543</v>
      </c>
      <c r="H44" s="140">
        <v>506</v>
      </c>
      <c r="I44" s="115">
        <v>105</v>
      </c>
      <c r="J44" s="116">
        <v>20.750988142292488</v>
      </c>
    </row>
    <row r="45" spans="1:10" s="110" customFormat="1" ht="13.5" customHeight="1" x14ac:dyDescent="0.2">
      <c r="A45" s="118" t="s">
        <v>113</v>
      </c>
      <c r="B45" s="122" t="s">
        <v>116</v>
      </c>
      <c r="C45" s="113">
        <v>87.093089663049682</v>
      </c>
      <c r="D45" s="115">
        <v>19825</v>
      </c>
      <c r="E45" s="114">
        <v>20418</v>
      </c>
      <c r="F45" s="114">
        <v>20520</v>
      </c>
      <c r="G45" s="114">
        <v>20890</v>
      </c>
      <c r="H45" s="140">
        <v>20786</v>
      </c>
      <c r="I45" s="115">
        <v>-961</v>
      </c>
      <c r="J45" s="116">
        <v>-4.6233041470220337</v>
      </c>
    </row>
    <row r="46" spans="1:10" s="110" customFormat="1" ht="13.5" customHeight="1" x14ac:dyDescent="0.2">
      <c r="A46" s="118"/>
      <c r="B46" s="119" t="s">
        <v>117</v>
      </c>
      <c r="C46" s="113">
        <v>12.551069718402671</v>
      </c>
      <c r="D46" s="115">
        <v>2857</v>
      </c>
      <c r="E46" s="114">
        <v>2875</v>
      </c>
      <c r="F46" s="114">
        <v>2742</v>
      </c>
      <c r="G46" s="114">
        <v>2810</v>
      </c>
      <c r="H46" s="140">
        <v>2870</v>
      </c>
      <c r="I46" s="115">
        <v>-13</v>
      </c>
      <c r="J46" s="116">
        <v>-0.45296167247386759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17472</v>
      </c>
      <c r="E48" s="114">
        <v>18006</v>
      </c>
      <c r="F48" s="114">
        <v>18061</v>
      </c>
      <c r="G48" s="114">
        <v>17777</v>
      </c>
      <c r="H48" s="140">
        <v>17366</v>
      </c>
      <c r="I48" s="115">
        <v>106</v>
      </c>
      <c r="J48" s="116">
        <v>0.61038811470689858</v>
      </c>
    </row>
    <row r="49" spans="1:12" s="110" customFormat="1" ht="13.5" customHeight="1" x14ac:dyDescent="0.2">
      <c r="A49" s="118" t="s">
        <v>105</v>
      </c>
      <c r="B49" s="119" t="s">
        <v>106</v>
      </c>
      <c r="C49" s="113">
        <v>47.149725274725277</v>
      </c>
      <c r="D49" s="115">
        <v>8238</v>
      </c>
      <c r="E49" s="114">
        <v>8392</v>
      </c>
      <c r="F49" s="114">
        <v>8518</v>
      </c>
      <c r="G49" s="114">
        <v>8400</v>
      </c>
      <c r="H49" s="140">
        <v>8212</v>
      </c>
      <c r="I49" s="115">
        <v>26</v>
      </c>
      <c r="J49" s="116">
        <v>0.31660983925962005</v>
      </c>
    </row>
    <row r="50" spans="1:12" s="110" customFormat="1" ht="13.5" customHeight="1" x14ac:dyDescent="0.2">
      <c r="A50" s="120"/>
      <c r="B50" s="119" t="s">
        <v>107</v>
      </c>
      <c r="C50" s="113">
        <v>52.850274725274723</v>
      </c>
      <c r="D50" s="115">
        <v>9234</v>
      </c>
      <c r="E50" s="114">
        <v>9614</v>
      </c>
      <c r="F50" s="114">
        <v>9543</v>
      </c>
      <c r="G50" s="114">
        <v>9377</v>
      </c>
      <c r="H50" s="140">
        <v>9154</v>
      </c>
      <c r="I50" s="115">
        <v>80</v>
      </c>
      <c r="J50" s="116">
        <v>0.87393489185055717</v>
      </c>
    </row>
    <row r="51" spans="1:12" s="110" customFormat="1" ht="13.5" customHeight="1" x14ac:dyDescent="0.2">
      <c r="A51" s="118" t="s">
        <v>105</v>
      </c>
      <c r="B51" s="121" t="s">
        <v>108</v>
      </c>
      <c r="C51" s="113">
        <v>11.120650183150182</v>
      </c>
      <c r="D51" s="115">
        <v>1943</v>
      </c>
      <c r="E51" s="114">
        <v>2051</v>
      </c>
      <c r="F51" s="114">
        <v>2091</v>
      </c>
      <c r="G51" s="114">
        <v>1940</v>
      </c>
      <c r="H51" s="140">
        <v>1957</v>
      </c>
      <c r="I51" s="115">
        <v>-14</v>
      </c>
      <c r="J51" s="116">
        <v>-0.71538068472151251</v>
      </c>
    </row>
    <row r="52" spans="1:12" s="110" customFormat="1" ht="13.5" customHeight="1" x14ac:dyDescent="0.2">
      <c r="A52" s="118"/>
      <c r="B52" s="121" t="s">
        <v>109</v>
      </c>
      <c r="C52" s="113">
        <v>70.844780219780219</v>
      </c>
      <c r="D52" s="115">
        <v>12378</v>
      </c>
      <c r="E52" s="114">
        <v>12777</v>
      </c>
      <c r="F52" s="114">
        <v>12805</v>
      </c>
      <c r="G52" s="114">
        <v>12745</v>
      </c>
      <c r="H52" s="140">
        <v>12421</v>
      </c>
      <c r="I52" s="115">
        <v>-43</v>
      </c>
      <c r="J52" s="116">
        <v>-0.34618790757587958</v>
      </c>
    </row>
    <row r="53" spans="1:12" s="110" customFormat="1" ht="13.5" customHeight="1" x14ac:dyDescent="0.2">
      <c r="A53" s="118"/>
      <c r="B53" s="121" t="s">
        <v>110</v>
      </c>
      <c r="C53" s="113">
        <v>17.141712454212453</v>
      </c>
      <c r="D53" s="115">
        <v>2995</v>
      </c>
      <c r="E53" s="114">
        <v>3006</v>
      </c>
      <c r="F53" s="114">
        <v>3007</v>
      </c>
      <c r="G53" s="114">
        <v>2942</v>
      </c>
      <c r="H53" s="140">
        <v>2850</v>
      </c>
      <c r="I53" s="115">
        <v>145</v>
      </c>
      <c r="J53" s="116">
        <v>5.0877192982456139</v>
      </c>
    </row>
    <row r="54" spans="1:12" s="110" customFormat="1" ht="13.5" customHeight="1" x14ac:dyDescent="0.2">
      <c r="A54" s="120"/>
      <c r="B54" s="121" t="s">
        <v>111</v>
      </c>
      <c r="C54" s="113">
        <v>0.8928571428571429</v>
      </c>
      <c r="D54" s="115">
        <v>156</v>
      </c>
      <c r="E54" s="114">
        <v>172</v>
      </c>
      <c r="F54" s="114">
        <v>158</v>
      </c>
      <c r="G54" s="114">
        <v>150</v>
      </c>
      <c r="H54" s="140">
        <v>138</v>
      </c>
      <c r="I54" s="115">
        <v>18</v>
      </c>
      <c r="J54" s="116">
        <v>13.043478260869565</v>
      </c>
    </row>
    <row r="55" spans="1:12" s="110" customFormat="1" ht="13.5" customHeight="1" x14ac:dyDescent="0.2">
      <c r="A55" s="120"/>
      <c r="B55" s="121" t="s">
        <v>112</v>
      </c>
      <c r="C55" s="113">
        <v>0.25183150183150182</v>
      </c>
      <c r="D55" s="115">
        <v>44</v>
      </c>
      <c r="E55" s="114">
        <v>50</v>
      </c>
      <c r="F55" s="114">
        <v>48</v>
      </c>
      <c r="G55" s="114">
        <v>38</v>
      </c>
      <c r="H55" s="140">
        <v>39</v>
      </c>
      <c r="I55" s="115">
        <v>5</v>
      </c>
      <c r="J55" s="116">
        <v>12.820512820512821</v>
      </c>
    </row>
    <row r="56" spans="1:12" s="110" customFormat="1" ht="13.5" customHeight="1" x14ac:dyDescent="0.2">
      <c r="A56" s="118" t="s">
        <v>113</v>
      </c>
      <c r="B56" s="122" t="s">
        <v>116</v>
      </c>
      <c r="C56" s="113">
        <v>84.065934065934073</v>
      </c>
      <c r="D56" s="115">
        <v>14688</v>
      </c>
      <c r="E56" s="114">
        <v>15201</v>
      </c>
      <c r="F56" s="114">
        <v>15335</v>
      </c>
      <c r="G56" s="114">
        <v>15112</v>
      </c>
      <c r="H56" s="140">
        <v>14775</v>
      </c>
      <c r="I56" s="115">
        <v>-87</v>
      </c>
      <c r="J56" s="116">
        <v>-0.58883248730964466</v>
      </c>
    </row>
    <row r="57" spans="1:12" s="110" customFormat="1" ht="13.5" customHeight="1" x14ac:dyDescent="0.2">
      <c r="A57" s="142"/>
      <c r="B57" s="124" t="s">
        <v>117</v>
      </c>
      <c r="C57" s="125">
        <v>15.928342490842491</v>
      </c>
      <c r="D57" s="143">
        <v>2783</v>
      </c>
      <c r="E57" s="144">
        <v>2803</v>
      </c>
      <c r="F57" s="144">
        <v>2724</v>
      </c>
      <c r="G57" s="144">
        <v>2663</v>
      </c>
      <c r="H57" s="145">
        <v>2589</v>
      </c>
      <c r="I57" s="143">
        <v>194</v>
      </c>
      <c r="J57" s="146">
        <v>7.4932406334492079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145425</v>
      </c>
      <c r="E12" s="236">
        <v>145794</v>
      </c>
      <c r="F12" s="114">
        <v>147126</v>
      </c>
      <c r="G12" s="114">
        <v>144783</v>
      </c>
      <c r="H12" s="140">
        <v>144142</v>
      </c>
      <c r="I12" s="115">
        <v>1283</v>
      </c>
      <c r="J12" s="116">
        <v>0.8900944901555411</v>
      </c>
    </row>
    <row r="13" spans="1:15" s="110" customFormat="1" ht="12" customHeight="1" x14ac:dyDescent="0.2">
      <c r="A13" s="118" t="s">
        <v>105</v>
      </c>
      <c r="B13" s="119" t="s">
        <v>106</v>
      </c>
      <c r="C13" s="113">
        <v>55.330926594464501</v>
      </c>
      <c r="D13" s="115">
        <v>80465</v>
      </c>
      <c r="E13" s="114">
        <v>80551</v>
      </c>
      <c r="F13" s="114">
        <v>81807</v>
      </c>
      <c r="G13" s="114">
        <v>80578</v>
      </c>
      <c r="H13" s="140">
        <v>80173</v>
      </c>
      <c r="I13" s="115">
        <v>292</v>
      </c>
      <c r="J13" s="116">
        <v>0.3642123907051002</v>
      </c>
    </row>
    <row r="14" spans="1:15" s="110" customFormat="1" ht="12" customHeight="1" x14ac:dyDescent="0.2">
      <c r="A14" s="118"/>
      <c r="B14" s="119" t="s">
        <v>107</v>
      </c>
      <c r="C14" s="113">
        <v>44.669073405535499</v>
      </c>
      <c r="D14" s="115">
        <v>64960</v>
      </c>
      <c r="E14" s="114">
        <v>65243</v>
      </c>
      <c r="F14" s="114">
        <v>65319</v>
      </c>
      <c r="G14" s="114">
        <v>64205</v>
      </c>
      <c r="H14" s="140">
        <v>63969</v>
      </c>
      <c r="I14" s="115">
        <v>991</v>
      </c>
      <c r="J14" s="116">
        <v>1.5491878878831935</v>
      </c>
    </row>
    <row r="15" spans="1:15" s="110" customFormat="1" ht="12" customHeight="1" x14ac:dyDescent="0.2">
      <c r="A15" s="118" t="s">
        <v>105</v>
      </c>
      <c r="B15" s="121" t="s">
        <v>108</v>
      </c>
      <c r="C15" s="113">
        <v>11.428571428571429</v>
      </c>
      <c r="D15" s="115">
        <v>16620</v>
      </c>
      <c r="E15" s="114">
        <v>17270</v>
      </c>
      <c r="F15" s="114">
        <v>17796</v>
      </c>
      <c r="G15" s="114">
        <v>16389</v>
      </c>
      <c r="H15" s="140">
        <v>16795</v>
      </c>
      <c r="I15" s="115">
        <v>-175</v>
      </c>
      <c r="J15" s="116">
        <v>-1.0419767788032153</v>
      </c>
    </row>
    <row r="16" spans="1:15" s="110" customFormat="1" ht="12" customHeight="1" x14ac:dyDescent="0.2">
      <c r="A16" s="118"/>
      <c r="B16" s="121" t="s">
        <v>109</v>
      </c>
      <c r="C16" s="113">
        <v>66.839951865222616</v>
      </c>
      <c r="D16" s="115">
        <v>97202</v>
      </c>
      <c r="E16" s="114">
        <v>97329</v>
      </c>
      <c r="F16" s="114">
        <v>98179</v>
      </c>
      <c r="G16" s="114">
        <v>97864</v>
      </c>
      <c r="H16" s="140">
        <v>97400</v>
      </c>
      <c r="I16" s="115">
        <v>-198</v>
      </c>
      <c r="J16" s="116">
        <v>-0.20328542094455851</v>
      </c>
    </row>
    <row r="17" spans="1:10" s="110" customFormat="1" ht="12" customHeight="1" x14ac:dyDescent="0.2">
      <c r="A17" s="118"/>
      <c r="B17" s="121" t="s">
        <v>110</v>
      </c>
      <c r="C17" s="113">
        <v>20.672511603919546</v>
      </c>
      <c r="D17" s="115">
        <v>30063</v>
      </c>
      <c r="E17" s="114">
        <v>29651</v>
      </c>
      <c r="F17" s="114">
        <v>29623</v>
      </c>
      <c r="G17" s="114">
        <v>29031</v>
      </c>
      <c r="H17" s="140">
        <v>28502</v>
      </c>
      <c r="I17" s="115">
        <v>1561</v>
      </c>
      <c r="J17" s="116">
        <v>5.4768086450073676</v>
      </c>
    </row>
    <row r="18" spans="1:10" s="110" customFormat="1" ht="12" customHeight="1" x14ac:dyDescent="0.2">
      <c r="A18" s="120"/>
      <c r="B18" s="121" t="s">
        <v>111</v>
      </c>
      <c r="C18" s="113">
        <v>1.0589651022864019</v>
      </c>
      <c r="D18" s="115">
        <v>1540</v>
      </c>
      <c r="E18" s="114">
        <v>1544</v>
      </c>
      <c r="F18" s="114">
        <v>1528</v>
      </c>
      <c r="G18" s="114">
        <v>1499</v>
      </c>
      <c r="H18" s="140">
        <v>1445</v>
      </c>
      <c r="I18" s="115">
        <v>95</v>
      </c>
      <c r="J18" s="116">
        <v>6.5743944636678204</v>
      </c>
    </row>
    <row r="19" spans="1:10" s="110" customFormat="1" ht="12" customHeight="1" x14ac:dyDescent="0.2">
      <c r="A19" s="120"/>
      <c r="B19" s="121" t="s">
        <v>112</v>
      </c>
      <c r="C19" s="113">
        <v>0.28399518652226236</v>
      </c>
      <c r="D19" s="115">
        <v>413</v>
      </c>
      <c r="E19" s="114">
        <v>401</v>
      </c>
      <c r="F19" s="114">
        <v>427</v>
      </c>
      <c r="G19" s="114">
        <v>382</v>
      </c>
      <c r="H19" s="140">
        <v>378</v>
      </c>
      <c r="I19" s="115">
        <v>35</v>
      </c>
      <c r="J19" s="116">
        <v>9.2592592592592595</v>
      </c>
    </row>
    <row r="20" spans="1:10" s="110" customFormat="1" ht="12" customHeight="1" x14ac:dyDescent="0.2">
      <c r="A20" s="118" t="s">
        <v>113</v>
      </c>
      <c r="B20" s="119" t="s">
        <v>181</v>
      </c>
      <c r="C20" s="113">
        <v>72.221419975932605</v>
      </c>
      <c r="D20" s="115">
        <v>105028</v>
      </c>
      <c r="E20" s="114">
        <v>105308</v>
      </c>
      <c r="F20" s="114">
        <v>106834</v>
      </c>
      <c r="G20" s="114">
        <v>105136</v>
      </c>
      <c r="H20" s="140">
        <v>104980</v>
      </c>
      <c r="I20" s="115">
        <v>48</v>
      </c>
      <c r="J20" s="116">
        <v>4.5722994856163081E-2</v>
      </c>
    </row>
    <row r="21" spans="1:10" s="110" customFormat="1" ht="12" customHeight="1" x14ac:dyDescent="0.2">
      <c r="A21" s="118"/>
      <c r="B21" s="119" t="s">
        <v>182</v>
      </c>
      <c r="C21" s="113">
        <v>27.778580024067388</v>
      </c>
      <c r="D21" s="115">
        <v>40397</v>
      </c>
      <c r="E21" s="114">
        <v>40486</v>
      </c>
      <c r="F21" s="114">
        <v>40292</v>
      </c>
      <c r="G21" s="114">
        <v>39647</v>
      </c>
      <c r="H21" s="140">
        <v>39162</v>
      </c>
      <c r="I21" s="115">
        <v>1235</v>
      </c>
      <c r="J21" s="116">
        <v>3.1535672335427201</v>
      </c>
    </row>
    <row r="22" spans="1:10" s="110" customFormat="1" ht="12" customHeight="1" x14ac:dyDescent="0.2">
      <c r="A22" s="118" t="s">
        <v>113</v>
      </c>
      <c r="B22" s="119" t="s">
        <v>116</v>
      </c>
      <c r="C22" s="113">
        <v>86.392986075296548</v>
      </c>
      <c r="D22" s="115">
        <v>125637</v>
      </c>
      <c r="E22" s="114">
        <v>126350</v>
      </c>
      <c r="F22" s="114">
        <v>127268</v>
      </c>
      <c r="G22" s="114">
        <v>125420</v>
      </c>
      <c r="H22" s="140">
        <v>125240</v>
      </c>
      <c r="I22" s="115">
        <v>397</v>
      </c>
      <c r="J22" s="116">
        <v>0.31699137655701054</v>
      </c>
    </row>
    <row r="23" spans="1:10" s="110" customFormat="1" ht="12" customHeight="1" x14ac:dyDescent="0.2">
      <c r="A23" s="118"/>
      <c r="B23" s="119" t="s">
        <v>117</v>
      </c>
      <c r="C23" s="113">
        <v>13.564380264741276</v>
      </c>
      <c r="D23" s="115">
        <v>19726</v>
      </c>
      <c r="E23" s="114">
        <v>19387</v>
      </c>
      <c r="F23" s="114">
        <v>19796</v>
      </c>
      <c r="G23" s="114">
        <v>19297</v>
      </c>
      <c r="H23" s="140">
        <v>18836</v>
      </c>
      <c r="I23" s="115">
        <v>890</v>
      </c>
      <c r="J23" s="116">
        <v>4.7249946910172014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157376</v>
      </c>
      <c r="E64" s="236">
        <v>157898</v>
      </c>
      <c r="F64" s="236">
        <v>158840</v>
      </c>
      <c r="G64" s="236">
        <v>156639</v>
      </c>
      <c r="H64" s="140">
        <v>156414</v>
      </c>
      <c r="I64" s="115">
        <v>962</v>
      </c>
      <c r="J64" s="116">
        <v>0.61503445983096139</v>
      </c>
    </row>
    <row r="65" spans="1:12" s="110" customFormat="1" ht="12" customHeight="1" x14ac:dyDescent="0.2">
      <c r="A65" s="118" t="s">
        <v>105</v>
      </c>
      <c r="B65" s="119" t="s">
        <v>106</v>
      </c>
      <c r="C65" s="113">
        <v>54.758667141114273</v>
      </c>
      <c r="D65" s="235">
        <v>86177</v>
      </c>
      <c r="E65" s="236">
        <v>86503</v>
      </c>
      <c r="F65" s="236">
        <v>87410</v>
      </c>
      <c r="G65" s="236">
        <v>86241</v>
      </c>
      <c r="H65" s="140">
        <v>86068</v>
      </c>
      <c r="I65" s="115">
        <v>109</v>
      </c>
      <c r="J65" s="116">
        <v>0.1266440488915741</v>
      </c>
    </row>
    <row r="66" spans="1:12" s="110" customFormat="1" ht="12" customHeight="1" x14ac:dyDescent="0.2">
      <c r="A66" s="118"/>
      <c r="B66" s="119" t="s">
        <v>107</v>
      </c>
      <c r="C66" s="113">
        <v>45.241332858885727</v>
      </c>
      <c r="D66" s="235">
        <v>71199</v>
      </c>
      <c r="E66" s="236">
        <v>71395</v>
      </c>
      <c r="F66" s="236">
        <v>71430</v>
      </c>
      <c r="G66" s="236">
        <v>70398</v>
      </c>
      <c r="H66" s="140">
        <v>70346</v>
      </c>
      <c r="I66" s="115">
        <v>853</v>
      </c>
      <c r="J66" s="116">
        <v>1.2125778295851932</v>
      </c>
    </row>
    <row r="67" spans="1:12" s="110" customFormat="1" ht="12" customHeight="1" x14ac:dyDescent="0.2">
      <c r="A67" s="118" t="s">
        <v>105</v>
      </c>
      <c r="B67" s="121" t="s">
        <v>108</v>
      </c>
      <c r="C67" s="113">
        <v>11.206918462789751</v>
      </c>
      <c r="D67" s="235">
        <v>17637</v>
      </c>
      <c r="E67" s="236">
        <v>18367</v>
      </c>
      <c r="F67" s="236">
        <v>18837</v>
      </c>
      <c r="G67" s="236">
        <v>17425</v>
      </c>
      <c r="H67" s="140">
        <v>17926</v>
      </c>
      <c r="I67" s="115">
        <v>-289</v>
      </c>
      <c r="J67" s="116">
        <v>-1.6121834207296664</v>
      </c>
    </row>
    <row r="68" spans="1:12" s="110" customFormat="1" ht="12" customHeight="1" x14ac:dyDescent="0.2">
      <c r="A68" s="118"/>
      <c r="B68" s="121" t="s">
        <v>109</v>
      </c>
      <c r="C68" s="113">
        <v>67.054697031313538</v>
      </c>
      <c r="D68" s="235">
        <v>105528</v>
      </c>
      <c r="E68" s="236">
        <v>105666</v>
      </c>
      <c r="F68" s="236">
        <v>106282</v>
      </c>
      <c r="G68" s="236">
        <v>106084</v>
      </c>
      <c r="H68" s="140">
        <v>106000</v>
      </c>
      <c r="I68" s="115">
        <v>-472</v>
      </c>
      <c r="J68" s="116">
        <v>-0.44528301886792454</v>
      </c>
    </row>
    <row r="69" spans="1:12" s="110" customFormat="1" ht="12" customHeight="1" x14ac:dyDescent="0.2">
      <c r="A69" s="118"/>
      <c r="B69" s="121" t="s">
        <v>110</v>
      </c>
      <c r="C69" s="113">
        <v>20.743315372102479</v>
      </c>
      <c r="D69" s="235">
        <v>32645</v>
      </c>
      <c r="E69" s="236">
        <v>32285</v>
      </c>
      <c r="F69" s="236">
        <v>32161</v>
      </c>
      <c r="G69" s="236">
        <v>31605</v>
      </c>
      <c r="H69" s="140">
        <v>31041</v>
      </c>
      <c r="I69" s="115">
        <v>1604</v>
      </c>
      <c r="J69" s="116">
        <v>5.1673592989916566</v>
      </c>
    </row>
    <row r="70" spans="1:12" s="110" customFormat="1" ht="12" customHeight="1" x14ac:dyDescent="0.2">
      <c r="A70" s="120"/>
      <c r="B70" s="121" t="s">
        <v>111</v>
      </c>
      <c r="C70" s="113">
        <v>0.99506913379422535</v>
      </c>
      <c r="D70" s="235">
        <v>1566</v>
      </c>
      <c r="E70" s="236">
        <v>1580</v>
      </c>
      <c r="F70" s="236">
        <v>1560</v>
      </c>
      <c r="G70" s="236">
        <v>1525</v>
      </c>
      <c r="H70" s="140">
        <v>1447</v>
      </c>
      <c r="I70" s="115">
        <v>119</v>
      </c>
      <c r="J70" s="116">
        <v>8.2239115411195574</v>
      </c>
    </row>
    <row r="71" spans="1:12" s="110" customFormat="1" ht="12" customHeight="1" x14ac:dyDescent="0.2">
      <c r="A71" s="120"/>
      <c r="B71" s="121" t="s">
        <v>112</v>
      </c>
      <c r="C71" s="113">
        <v>0.27068930459536394</v>
      </c>
      <c r="D71" s="235">
        <v>426</v>
      </c>
      <c r="E71" s="236">
        <v>426</v>
      </c>
      <c r="F71" s="236">
        <v>448</v>
      </c>
      <c r="G71" s="236">
        <v>402</v>
      </c>
      <c r="H71" s="140">
        <v>388</v>
      </c>
      <c r="I71" s="115">
        <v>38</v>
      </c>
      <c r="J71" s="116">
        <v>9.7938144329896915</v>
      </c>
    </row>
    <row r="72" spans="1:12" s="110" customFormat="1" ht="12" customHeight="1" x14ac:dyDescent="0.2">
      <c r="A72" s="118" t="s">
        <v>113</v>
      </c>
      <c r="B72" s="119" t="s">
        <v>181</v>
      </c>
      <c r="C72" s="113">
        <v>72.462764335095571</v>
      </c>
      <c r="D72" s="235">
        <v>114039</v>
      </c>
      <c r="E72" s="236">
        <v>114604</v>
      </c>
      <c r="F72" s="236">
        <v>115743</v>
      </c>
      <c r="G72" s="236">
        <v>114070</v>
      </c>
      <c r="H72" s="140">
        <v>114259</v>
      </c>
      <c r="I72" s="115">
        <v>-220</v>
      </c>
      <c r="J72" s="116">
        <v>-0.1925450073954787</v>
      </c>
    </row>
    <row r="73" spans="1:12" s="110" customFormat="1" ht="12" customHeight="1" x14ac:dyDescent="0.2">
      <c r="A73" s="118"/>
      <c r="B73" s="119" t="s">
        <v>182</v>
      </c>
      <c r="C73" s="113">
        <v>27.537235664904433</v>
      </c>
      <c r="D73" s="115">
        <v>43337</v>
      </c>
      <c r="E73" s="114">
        <v>43294</v>
      </c>
      <c r="F73" s="114">
        <v>43097</v>
      </c>
      <c r="G73" s="114">
        <v>42569</v>
      </c>
      <c r="H73" s="140">
        <v>42155</v>
      </c>
      <c r="I73" s="115">
        <v>1182</v>
      </c>
      <c r="J73" s="116">
        <v>2.8039378484165578</v>
      </c>
    </row>
    <row r="74" spans="1:12" s="110" customFormat="1" ht="12" customHeight="1" x14ac:dyDescent="0.2">
      <c r="A74" s="118" t="s">
        <v>113</v>
      </c>
      <c r="B74" s="119" t="s">
        <v>116</v>
      </c>
      <c r="C74" s="113">
        <v>88.364807848718996</v>
      </c>
      <c r="D74" s="115">
        <v>139065</v>
      </c>
      <c r="E74" s="114">
        <v>139830</v>
      </c>
      <c r="F74" s="114">
        <v>140572</v>
      </c>
      <c r="G74" s="114">
        <v>138778</v>
      </c>
      <c r="H74" s="140">
        <v>138838</v>
      </c>
      <c r="I74" s="115">
        <v>227</v>
      </c>
      <c r="J74" s="116">
        <v>0.16349990636569239</v>
      </c>
    </row>
    <row r="75" spans="1:12" s="110" customFormat="1" ht="12" customHeight="1" x14ac:dyDescent="0.2">
      <c r="A75" s="142"/>
      <c r="B75" s="124" t="s">
        <v>117</v>
      </c>
      <c r="C75" s="125">
        <v>11.596431476209842</v>
      </c>
      <c r="D75" s="143">
        <v>18250</v>
      </c>
      <c r="E75" s="144">
        <v>18011</v>
      </c>
      <c r="F75" s="144">
        <v>18210</v>
      </c>
      <c r="G75" s="144">
        <v>17795</v>
      </c>
      <c r="H75" s="145">
        <v>17516</v>
      </c>
      <c r="I75" s="143">
        <v>734</v>
      </c>
      <c r="J75" s="146">
        <v>4.1904544416533458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145425</v>
      </c>
      <c r="G11" s="114">
        <v>145794</v>
      </c>
      <c r="H11" s="114">
        <v>147126</v>
      </c>
      <c r="I11" s="114">
        <v>144783</v>
      </c>
      <c r="J11" s="140">
        <v>144142</v>
      </c>
      <c r="K11" s="114">
        <v>1283</v>
      </c>
      <c r="L11" s="116">
        <v>0.8900944901555411</v>
      </c>
    </row>
    <row r="12" spans="1:17" s="110" customFormat="1" ht="24.95" customHeight="1" x14ac:dyDescent="0.2">
      <c r="A12" s="604" t="s">
        <v>185</v>
      </c>
      <c r="B12" s="605"/>
      <c r="C12" s="605"/>
      <c r="D12" s="606"/>
      <c r="E12" s="113">
        <v>55.330926594464501</v>
      </c>
      <c r="F12" s="115">
        <v>80465</v>
      </c>
      <c r="G12" s="114">
        <v>80551</v>
      </c>
      <c r="H12" s="114">
        <v>81807</v>
      </c>
      <c r="I12" s="114">
        <v>80578</v>
      </c>
      <c r="J12" s="140">
        <v>80173</v>
      </c>
      <c r="K12" s="114">
        <v>292</v>
      </c>
      <c r="L12" s="116">
        <v>0.3642123907051002</v>
      </c>
    </row>
    <row r="13" spans="1:17" s="110" customFormat="1" ht="15" customHeight="1" x14ac:dyDescent="0.2">
      <c r="A13" s="120"/>
      <c r="B13" s="612" t="s">
        <v>107</v>
      </c>
      <c r="C13" s="612"/>
      <c r="E13" s="113">
        <v>44.669073405535499</v>
      </c>
      <c r="F13" s="115">
        <v>64960</v>
      </c>
      <c r="G13" s="114">
        <v>65243</v>
      </c>
      <c r="H13" s="114">
        <v>65319</v>
      </c>
      <c r="I13" s="114">
        <v>64205</v>
      </c>
      <c r="J13" s="140">
        <v>63969</v>
      </c>
      <c r="K13" s="114">
        <v>991</v>
      </c>
      <c r="L13" s="116">
        <v>1.5491878878831935</v>
      </c>
    </row>
    <row r="14" spans="1:17" s="110" customFormat="1" ht="24.95" customHeight="1" x14ac:dyDescent="0.2">
      <c r="A14" s="604" t="s">
        <v>186</v>
      </c>
      <c r="B14" s="605"/>
      <c r="C14" s="605"/>
      <c r="D14" s="606"/>
      <c r="E14" s="113">
        <v>11.428571428571429</v>
      </c>
      <c r="F14" s="115">
        <v>16620</v>
      </c>
      <c r="G14" s="114">
        <v>17270</v>
      </c>
      <c r="H14" s="114">
        <v>17796</v>
      </c>
      <c r="I14" s="114">
        <v>16389</v>
      </c>
      <c r="J14" s="140">
        <v>16795</v>
      </c>
      <c r="K14" s="114">
        <v>-175</v>
      </c>
      <c r="L14" s="116">
        <v>-1.0419767788032153</v>
      </c>
    </row>
    <row r="15" spans="1:17" s="110" customFormat="1" ht="15" customHeight="1" x14ac:dyDescent="0.2">
      <c r="A15" s="120"/>
      <c r="B15" s="119"/>
      <c r="C15" s="258" t="s">
        <v>106</v>
      </c>
      <c r="E15" s="113">
        <v>57.503008423586039</v>
      </c>
      <c r="F15" s="115">
        <v>9557</v>
      </c>
      <c r="G15" s="114">
        <v>9895</v>
      </c>
      <c r="H15" s="114">
        <v>10315</v>
      </c>
      <c r="I15" s="114">
        <v>9459</v>
      </c>
      <c r="J15" s="140">
        <v>9679</v>
      </c>
      <c r="K15" s="114">
        <v>-122</v>
      </c>
      <c r="L15" s="116">
        <v>-1.2604607914040706</v>
      </c>
    </row>
    <row r="16" spans="1:17" s="110" customFormat="1" ht="15" customHeight="1" x14ac:dyDescent="0.2">
      <c r="A16" s="120"/>
      <c r="B16" s="119"/>
      <c r="C16" s="258" t="s">
        <v>107</v>
      </c>
      <c r="E16" s="113">
        <v>42.496991576413961</v>
      </c>
      <c r="F16" s="115">
        <v>7063</v>
      </c>
      <c r="G16" s="114">
        <v>7375</v>
      </c>
      <c r="H16" s="114">
        <v>7481</v>
      </c>
      <c r="I16" s="114">
        <v>6930</v>
      </c>
      <c r="J16" s="140">
        <v>7116</v>
      </c>
      <c r="K16" s="114">
        <v>-53</v>
      </c>
      <c r="L16" s="116">
        <v>-0.74480044969083758</v>
      </c>
    </row>
    <row r="17" spans="1:12" s="110" customFormat="1" ht="15" customHeight="1" x14ac:dyDescent="0.2">
      <c r="A17" s="120"/>
      <c r="B17" s="121" t="s">
        <v>109</v>
      </c>
      <c r="C17" s="258"/>
      <c r="E17" s="113">
        <v>66.839951865222616</v>
      </c>
      <c r="F17" s="115">
        <v>97202</v>
      </c>
      <c r="G17" s="114">
        <v>97329</v>
      </c>
      <c r="H17" s="114">
        <v>98179</v>
      </c>
      <c r="I17" s="114">
        <v>97864</v>
      </c>
      <c r="J17" s="140">
        <v>97400</v>
      </c>
      <c r="K17" s="114">
        <v>-198</v>
      </c>
      <c r="L17" s="116">
        <v>-0.20328542094455851</v>
      </c>
    </row>
    <row r="18" spans="1:12" s="110" customFormat="1" ht="15" customHeight="1" x14ac:dyDescent="0.2">
      <c r="A18" s="120"/>
      <c r="B18" s="119"/>
      <c r="C18" s="258" t="s">
        <v>106</v>
      </c>
      <c r="E18" s="113">
        <v>55.041048538095922</v>
      </c>
      <c r="F18" s="115">
        <v>53501</v>
      </c>
      <c r="G18" s="114">
        <v>53472</v>
      </c>
      <c r="H18" s="114">
        <v>54235</v>
      </c>
      <c r="I18" s="114">
        <v>54191</v>
      </c>
      <c r="J18" s="140">
        <v>53878</v>
      </c>
      <c r="K18" s="114">
        <v>-377</v>
      </c>
      <c r="L18" s="116">
        <v>-0.69972901740970339</v>
      </c>
    </row>
    <row r="19" spans="1:12" s="110" customFormat="1" ht="15" customHeight="1" x14ac:dyDescent="0.2">
      <c r="A19" s="120"/>
      <c r="B19" s="119"/>
      <c r="C19" s="258" t="s">
        <v>107</v>
      </c>
      <c r="E19" s="113">
        <v>44.958951461904078</v>
      </c>
      <c r="F19" s="115">
        <v>43701</v>
      </c>
      <c r="G19" s="114">
        <v>43857</v>
      </c>
      <c r="H19" s="114">
        <v>43944</v>
      </c>
      <c r="I19" s="114">
        <v>43673</v>
      </c>
      <c r="J19" s="140">
        <v>43522</v>
      </c>
      <c r="K19" s="114">
        <v>179</v>
      </c>
      <c r="L19" s="116">
        <v>0.41128624603648728</v>
      </c>
    </row>
    <row r="20" spans="1:12" s="110" customFormat="1" ht="15" customHeight="1" x14ac:dyDescent="0.2">
      <c r="A20" s="120"/>
      <c r="B20" s="121" t="s">
        <v>110</v>
      </c>
      <c r="C20" s="258"/>
      <c r="E20" s="113">
        <v>20.672511603919546</v>
      </c>
      <c r="F20" s="115">
        <v>30063</v>
      </c>
      <c r="G20" s="114">
        <v>29651</v>
      </c>
      <c r="H20" s="114">
        <v>29623</v>
      </c>
      <c r="I20" s="114">
        <v>29031</v>
      </c>
      <c r="J20" s="140">
        <v>28502</v>
      </c>
      <c r="K20" s="114">
        <v>1561</v>
      </c>
      <c r="L20" s="116">
        <v>5.4768086450073676</v>
      </c>
    </row>
    <row r="21" spans="1:12" s="110" customFormat="1" ht="15" customHeight="1" x14ac:dyDescent="0.2">
      <c r="A21" s="120"/>
      <c r="B21" s="119"/>
      <c r="C21" s="258" t="s">
        <v>106</v>
      </c>
      <c r="E21" s="113">
        <v>54.701792901573363</v>
      </c>
      <c r="F21" s="115">
        <v>16445</v>
      </c>
      <c r="G21" s="114">
        <v>16224</v>
      </c>
      <c r="H21" s="114">
        <v>16290</v>
      </c>
      <c r="I21" s="114">
        <v>15997</v>
      </c>
      <c r="J21" s="140">
        <v>15689</v>
      </c>
      <c r="K21" s="114">
        <v>756</v>
      </c>
      <c r="L21" s="116">
        <v>4.8186627573459111</v>
      </c>
    </row>
    <row r="22" spans="1:12" s="110" customFormat="1" ht="15" customHeight="1" x14ac:dyDescent="0.2">
      <c r="A22" s="120"/>
      <c r="B22" s="119"/>
      <c r="C22" s="258" t="s">
        <v>107</v>
      </c>
      <c r="E22" s="113">
        <v>45.298207098426637</v>
      </c>
      <c r="F22" s="115">
        <v>13618</v>
      </c>
      <c r="G22" s="114">
        <v>13427</v>
      </c>
      <c r="H22" s="114">
        <v>13333</v>
      </c>
      <c r="I22" s="114">
        <v>13034</v>
      </c>
      <c r="J22" s="140">
        <v>12813</v>
      </c>
      <c r="K22" s="114">
        <v>805</v>
      </c>
      <c r="L22" s="116">
        <v>6.2826816514477484</v>
      </c>
    </row>
    <row r="23" spans="1:12" s="110" customFormat="1" ht="15" customHeight="1" x14ac:dyDescent="0.2">
      <c r="A23" s="120"/>
      <c r="B23" s="121" t="s">
        <v>111</v>
      </c>
      <c r="C23" s="258"/>
      <c r="E23" s="113">
        <v>1.0589651022864019</v>
      </c>
      <c r="F23" s="115">
        <v>1540</v>
      </c>
      <c r="G23" s="114">
        <v>1544</v>
      </c>
      <c r="H23" s="114">
        <v>1528</v>
      </c>
      <c r="I23" s="114">
        <v>1499</v>
      </c>
      <c r="J23" s="140">
        <v>1445</v>
      </c>
      <c r="K23" s="114">
        <v>95</v>
      </c>
      <c r="L23" s="116">
        <v>6.5743944636678204</v>
      </c>
    </row>
    <row r="24" spans="1:12" s="110" customFormat="1" ht="15" customHeight="1" x14ac:dyDescent="0.2">
      <c r="A24" s="120"/>
      <c r="B24" s="119"/>
      <c r="C24" s="258" t="s">
        <v>106</v>
      </c>
      <c r="E24" s="113">
        <v>62.467532467532465</v>
      </c>
      <c r="F24" s="115">
        <v>962</v>
      </c>
      <c r="G24" s="114">
        <v>960</v>
      </c>
      <c r="H24" s="114">
        <v>967</v>
      </c>
      <c r="I24" s="114">
        <v>931</v>
      </c>
      <c r="J24" s="140">
        <v>927</v>
      </c>
      <c r="K24" s="114">
        <v>35</v>
      </c>
      <c r="L24" s="116">
        <v>3.7756202804746493</v>
      </c>
    </row>
    <row r="25" spans="1:12" s="110" customFormat="1" ht="15" customHeight="1" x14ac:dyDescent="0.2">
      <c r="A25" s="120"/>
      <c r="B25" s="119"/>
      <c r="C25" s="258" t="s">
        <v>107</v>
      </c>
      <c r="E25" s="113">
        <v>37.532467532467535</v>
      </c>
      <c r="F25" s="115">
        <v>578</v>
      </c>
      <c r="G25" s="114">
        <v>584</v>
      </c>
      <c r="H25" s="114">
        <v>561</v>
      </c>
      <c r="I25" s="114">
        <v>568</v>
      </c>
      <c r="J25" s="140">
        <v>518</v>
      </c>
      <c r="K25" s="114">
        <v>60</v>
      </c>
      <c r="L25" s="116">
        <v>11.583011583011583</v>
      </c>
    </row>
    <row r="26" spans="1:12" s="110" customFormat="1" ht="15" customHeight="1" x14ac:dyDescent="0.2">
      <c r="A26" s="120"/>
      <c r="C26" s="121" t="s">
        <v>187</v>
      </c>
      <c r="D26" s="110" t="s">
        <v>188</v>
      </c>
      <c r="E26" s="113">
        <v>0.28399518652226236</v>
      </c>
      <c r="F26" s="115">
        <v>413</v>
      </c>
      <c r="G26" s="114">
        <v>401</v>
      </c>
      <c r="H26" s="114">
        <v>427</v>
      </c>
      <c r="I26" s="114">
        <v>382</v>
      </c>
      <c r="J26" s="140">
        <v>378</v>
      </c>
      <c r="K26" s="114">
        <v>35</v>
      </c>
      <c r="L26" s="116">
        <v>9.2592592592592595</v>
      </c>
    </row>
    <row r="27" spans="1:12" s="110" customFormat="1" ht="15" customHeight="1" x14ac:dyDescent="0.2">
      <c r="A27" s="120"/>
      <c r="B27" s="119"/>
      <c r="D27" s="259" t="s">
        <v>106</v>
      </c>
      <c r="E27" s="113">
        <v>54.479418886198545</v>
      </c>
      <c r="F27" s="115">
        <v>225</v>
      </c>
      <c r="G27" s="114">
        <v>208</v>
      </c>
      <c r="H27" s="114">
        <v>228</v>
      </c>
      <c r="I27" s="114">
        <v>196</v>
      </c>
      <c r="J27" s="140">
        <v>217</v>
      </c>
      <c r="K27" s="114">
        <v>8</v>
      </c>
      <c r="L27" s="116">
        <v>3.6866359447004609</v>
      </c>
    </row>
    <row r="28" spans="1:12" s="110" customFormat="1" ht="15" customHeight="1" x14ac:dyDescent="0.2">
      <c r="A28" s="120"/>
      <c r="B28" s="119"/>
      <c r="D28" s="259" t="s">
        <v>107</v>
      </c>
      <c r="E28" s="113">
        <v>45.520581113801455</v>
      </c>
      <c r="F28" s="115">
        <v>188</v>
      </c>
      <c r="G28" s="114">
        <v>193</v>
      </c>
      <c r="H28" s="114">
        <v>199</v>
      </c>
      <c r="I28" s="114">
        <v>186</v>
      </c>
      <c r="J28" s="140">
        <v>161</v>
      </c>
      <c r="K28" s="114">
        <v>27</v>
      </c>
      <c r="L28" s="116">
        <v>16.770186335403725</v>
      </c>
    </row>
    <row r="29" spans="1:12" s="110" customFormat="1" ht="24.95" customHeight="1" x14ac:dyDescent="0.2">
      <c r="A29" s="604" t="s">
        <v>189</v>
      </c>
      <c r="B29" s="605"/>
      <c r="C29" s="605"/>
      <c r="D29" s="606"/>
      <c r="E29" s="113">
        <v>86.392986075296548</v>
      </c>
      <c r="F29" s="115">
        <v>125637</v>
      </c>
      <c r="G29" s="114">
        <v>126350</v>
      </c>
      <c r="H29" s="114">
        <v>127268</v>
      </c>
      <c r="I29" s="114">
        <v>125420</v>
      </c>
      <c r="J29" s="140">
        <v>125240</v>
      </c>
      <c r="K29" s="114">
        <v>397</v>
      </c>
      <c r="L29" s="116">
        <v>0.31699137655701054</v>
      </c>
    </row>
    <row r="30" spans="1:12" s="110" customFormat="1" ht="15" customHeight="1" x14ac:dyDescent="0.2">
      <c r="A30" s="120"/>
      <c r="B30" s="119"/>
      <c r="C30" s="258" t="s">
        <v>106</v>
      </c>
      <c r="E30" s="113">
        <v>53.571798116796806</v>
      </c>
      <c r="F30" s="115">
        <v>67306</v>
      </c>
      <c r="G30" s="114">
        <v>67653</v>
      </c>
      <c r="H30" s="114">
        <v>68493</v>
      </c>
      <c r="I30" s="114">
        <v>67632</v>
      </c>
      <c r="J30" s="140">
        <v>67479</v>
      </c>
      <c r="K30" s="114">
        <v>-173</v>
      </c>
      <c r="L30" s="116">
        <v>-0.25637605773648098</v>
      </c>
    </row>
    <row r="31" spans="1:12" s="110" customFormat="1" ht="15" customHeight="1" x14ac:dyDescent="0.2">
      <c r="A31" s="120"/>
      <c r="B31" s="119"/>
      <c r="C31" s="258" t="s">
        <v>107</v>
      </c>
      <c r="E31" s="113">
        <v>46.428201883203194</v>
      </c>
      <c r="F31" s="115">
        <v>58331</v>
      </c>
      <c r="G31" s="114">
        <v>58697</v>
      </c>
      <c r="H31" s="114">
        <v>58775</v>
      </c>
      <c r="I31" s="114">
        <v>57788</v>
      </c>
      <c r="J31" s="140">
        <v>57761</v>
      </c>
      <c r="K31" s="114">
        <v>570</v>
      </c>
      <c r="L31" s="116">
        <v>0.98682502034244557</v>
      </c>
    </row>
    <row r="32" spans="1:12" s="110" customFormat="1" ht="15" customHeight="1" x14ac:dyDescent="0.2">
      <c r="A32" s="120"/>
      <c r="B32" s="119" t="s">
        <v>117</v>
      </c>
      <c r="C32" s="258"/>
      <c r="E32" s="113">
        <v>13.564380264741276</v>
      </c>
      <c r="F32" s="115">
        <v>19726</v>
      </c>
      <c r="G32" s="114">
        <v>19387</v>
      </c>
      <c r="H32" s="114">
        <v>19796</v>
      </c>
      <c r="I32" s="114">
        <v>19297</v>
      </c>
      <c r="J32" s="140">
        <v>18836</v>
      </c>
      <c r="K32" s="114">
        <v>890</v>
      </c>
      <c r="L32" s="116">
        <v>4.7249946910172014</v>
      </c>
    </row>
    <row r="33" spans="1:12" s="110" customFormat="1" ht="15" customHeight="1" x14ac:dyDescent="0.2">
      <c r="A33" s="120"/>
      <c r="B33" s="119"/>
      <c r="C33" s="258" t="s">
        <v>106</v>
      </c>
      <c r="E33" s="113">
        <v>66.531481293724013</v>
      </c>
      <c r="F33" s="115">
        <v>13124</v>
      </c>
      <c r="G33" s="114">
        <v>12864</v>
      </c>
      <c r="H33" s="114">
        <v>13275</v>
      </c>
      <c r="I33" s="114">
        <v>12907</v>
      </c>
      <c r="J33" s="140">
        <v>12656</v>
      </c>
      <c r="K33" s="114">
        <v>468</v>
      </c>
      <c r="L33" s="116">
        <v>3.6978508217446269</v>
      </c>
    </row>
    <row r="34" spans="1:12" s="110" customFormat="1" ht="15" customHeight="1" x14ac:dyDescent="0.2">
      <c r="A34" s="120"/>
      <c r="B34" s="119"/>
      <c r="C34" s="258" t="s">
        <v>107</v>
      </c>
      <c r="E34" s="113">
        <v>33.468518706275979</v>
      </c>
      <c r="F34" s="115">
        <v>6602</v>
      </c>
      <c r="G34" s="114">
        <v>6523</v>
      </c>
      <c r="H34" s="114">
        <v>6521</v>
      </c>
      <c r="I34" s="114">
        <v>6390</v>
      </c>
      <c r="J34" s="140">
        <v>6180</v>
      </c>
      <c r="K34" s="114">
        <v>422</v>
      </c>
      <c r="L34" s="116">
        <v>6.8284789644012944</v>
      </c>
    </row>
    <row r="35" spans="1:12" s="110" customFormat="1" ht="24.95" customHeight="1" x14ac:dyDescent="0.2">
      <c r="A35" s="604" t="s">
        <v>190</v>
      </c>
      <c r="B35" s="605"/>
      <c r="C35" s="605"/>
      <c r="D35" s="606"/>
      <c r="E35" s="113">
        <v>72.221419975932605</v>
      </c>
      <c r="F35" s="115">
        <v>105028</v>
      </c>
      <c r="G35" s="114">
        <v>105308</v>
      </c>
      <c r="H35" s="114">
        <v>106834</v>
      </c>
      <c r="I35" s="114">
        <v>105136</v>
      </c>
      <c r="J35" s="140">
        <v>104980</v>
      </c>
      <c r="K35" s="114">
        <v>48</v>
      </c>
      <c r="L35" s="116">
        <v>4.5722994856163081E-2</v>
      </c>
    </row>
    <row r="36" spans="1:12" s="110" customFormat="1" ht="15" customHeight="1" x14ac:dyDescent="0.2">
      <c r="A36" s="120"/>
      <c r="B36" s="119"/>
      <c r="C36" s="258" t="s">
        <v>106</v>
      </c>
      <c r="E36" s="113">
        <v>70.193662642343</v>
      </c>
      <c r="F36" s="115">
        <v>73723</v>
      </c>
      <c r="G36" s="114">
        <v>73818</v>
      </c>
      <c r="H36" s="114">
        <v>75058</v>
      </c>
      <c r="I36" s="114">
        <v>73952</v>
      </c>
      <c r="J36" s="140">
        <v>73733</v>
      </c>
      <c r="K36" s="114">
        <v>-10</v>
      </c>
      <c r="L36" s="116">
        <v>-1.3562448293165882E-2</v>
      </c>
    </row>
    <row r="37" spans="1:12" s="110" customFormat="1" ht="15" customHeight="1" x14ac:dyDescent="0.2">
      <c r="A37" s="120"/>
      <c r="B37" s="119"/>
      <c r="C37" s="258" t="s">
        <v>107</v>
      </c>
      <c r="E37" s="113">
        <v>29.806337357657007</v>
      </c>
      <c r="F37" s="115">
        <v>31305</v>
      </c>
      <c r="G37" s="114">
        <v>31490</v>
      </c>
      <c r="H37" s="114">
        <v>31776</v>
      </c>
      <c r="I37" s="114">
        <v>31184</v>
      </c>
      <c r="J37" s="140">
        <v>31247</v>
      </c>
      <c r="K37" s="114">
        <v>58</v>
      </c>
      <c r="L37" s="116">
        <v>0.18561781931065383</v>
      </c>
    </row>
    <row r="38" spans="1:12" s="110" customFormat="1" ht="15" customHeight="1" x14ac:dyDescent="0.2">
      <c r="A38" s="120"/>
      <c r="B38" s="119" t="s">
        <v>182</v>
      </c>
      <c r="C38" s="258"/>
      <c r="E38" s="113">
        <v>27.778580024067388</v>
      </c>
      <c r="F38" s="115">
        <v>40397</v>
      </c>
      <c r="G38" s="114">
        <v>40486</v>
      </c>
      <c r="H38" s="114">
        <v>40292</v>
      </c>
      <c r="I38" s="114">
        <v>39647</v>
      </c>
      <c r="J38" s="140">
        <v>39162</v>
      </c>
      <c r="K38" s="114">
        <v>1235</v>
      </c>
      <c r="L38" s="116">
        <v>3.1535672335427201</v>
      </c>
    </row>
    <row r="39" spans="1:12" s="110" customFormat="1" ht="15" customHeight="1" x14ac:dyDescent="0.2">
      <c r="A39" s="120"/>
      <c r="B39" s="119"/>
      <c r="C39" s="258" t="s">
        <v>106</v>
      </c>
      <c r="E39" s="113">
        <v>16.689358120652525</v>
      </c>
      <c r="F39" s="115">
        <v>6742</v>
      </c>
      <c r="G39" s="114">
        <v>6733</v>
      </c>
      <c r="H39" s="114">
        <v>6749</v>
      </c>
      <c r="I39" s="114">
        <v>6626</v>
      </c>
      <c r="J39" s="140">
        <v>6440</v>
      </c>
      <c r="K39" s="114">
        <v>302</v>
      </c>
      <c r="L39" s="116">
        <v>4.6894409937888195</v>
      </c>
    </row>
    <row r="40" spans="1:12" s="110" customFormat="1" ht="15" customHeight="1" x14ac:dyDescent="0.2">
      <c r="A40" s="120"/>
      <c r="B40" s="119"/>
      <c r="C40" s="258" t="s">
        <v>107</v>
      </c>
      <c r="E40" s="113">
        <v>83.310641879347472</v>
      </c>
      <c r="F40" s="115">
        <v>33655</v>
      </c>
      <c r="G40" s="114">
        <v>33753</v>
      </c>
      <c r="H40" s="114">
        <v>33543</v>
      </c>
      <c r="I40" s="114">
        <v>33021</v>
      </c>
      <c r="J40" s="140">
        <v>32722</v>
      </c>
      <c r="K40" s="114">
        <v>933</v>
      </c>
      <c r="L40" s="116">
        <v>2.8512927082696655</v>
      </c>
    </row>
    <row r="41" spans="1:12" s="110" customFormat="1" ht="24.75" customHeight="1" x14ac:dyDescent="0.2">
      <c r="A41" s="604" t="s">
        <v>518</v>
      </c>
      <c r="B41" s="605"/>
      <c r="C41" s="605"/>
      <c r="D41" s="606"/>
      <c r="E41" s="113">
        <v>4.671823964242737</v>
      </c>
      <c r="F41" s="115">
        <v>6794</v>
      </c>
      <c r="G41" s="114">
        <v>7603</v>
      </c>
      <c r="H41" s="114">
        <v>7699</v>
      </c>
      <c r="I41" s="114">
        <v>6473</v>
      </c>
      <c r="J41" s="140">
        <v>6692</v>
      </c>
      <c r="K41" s="114">
        <v>102</v>
      </c>
      <c r="L41" s="116">
        <v>1.5242080095636581</v>
      </c>
    </row>
    <row r="42" spans="1:12" s="110" customFormat="1" ht="15" customHeight="1" x14ac:dyDescent="0.2">
      <c r="A42" s="120"/>
      <c r="B42" s="119"/>
      <c r="C42" s="258" t="s">
        <v>106</v>
      </c>
      <c r="E42" s="113">
        <v>60.568148366205477</v>
      </c>
      <c r="F42" s="115">
        <v>4115</v>
      </c>
      <c r="G42" s="114">
        <v>4656</v>
      </c>
      <c r="H42" s="114">
        <v>4742</v>
      </c>
      <c r="I42" s="114">
        <v>3871</v>
      </c>
      <c r="J42" s="140">
        <v>3979</v>
      </c>
      <c r="K42" s="114">
        <v>136</v>
      </c>
      <c r="L42" s="116">
        <v>3.4179442070872077</v>
      </c>
    </row>
    <row r="43" spans="1:12" s="110" customFormat="1" ht="15" customHeight="1" x14ac:dyDescent="0.2">
      <c r="A43" s="123"/>
      <c r="B43" s="124"/>
      <c r="C43" s="260" t="s">
        <v>107</v>
      </c>
      <c r="D43" s="261"/>
      <c r="E43" s="125">
        <v>39.431851633794523</v>
      </c>
      <c r="F43" s="143">
        <v>2679</v>
      </c>
      <c r="G43" s="144">
        <v>2947</v>
      </c>
      <c r="H43" s="144">
        <v>2957</v>
      </c>
      <c r="I43" s="144">
        <v>2602</v>
      </c>
      <c r="J43" s="145">
        <v>2713</v>
      </c>
      <c r="K43" s="144">
        <v>-34</v>
      </c>
      <c r="L43" s="146">
        <v>-1.2532252119424991</v>
      </c>
    </row>
    <row r="44" spans="1:12" s="110" customFormat="1" ht="45.75" customHeight="1" x14ac:dyDescent="0.2">
      <c r="A44" s="604" t="s">
        <v>191</v>
      </c>
      <c r="B44" s="605"/>
      <c r="C44" s="605"/>
      <c r="D44" s="606"/>
      <c r="E44" s="113">
        <v>0.57761732851985559</v>
      </c>
      <c r="F44" s="115">
        <v>840</v>
      </c>
      <c r="G44" s="114">
        <v>854</v>
      </c>
      <c r="H44" s="114">
        <v>864</v>
      </c>
      <c r="I44" s="114">
        <v>836</v>
      </c>
      <c r="J44" s="140">
        <v>849</v>
      </c>
      <c r="K44" s="114">
        <v>-9</v>
      </c>
      <c r="L44" s="116">
        <v>-1.0600706713780919</v>
      </c>
    </row>
    <row r="45" spans="1:12" s="110" customFormat="1" ht="15" customHeight="1" x14ac:dyDescent="0.2">
      <c r="A45" s="120"/>
      <c r="B45" s="119"/>
      <c r="C45" s="258" t="s">
        <v>106</v>
      </c>
      <c r="E45" s="113">
        <v>54.88095238095238</v>
      </c>
      <c r="F45" s="115">
        <v>461</v>
      </c>
      <c r="G45" s="114">
        <v>479</v>
      </c>
      <c r="H45" s="114">
        <v>482</v>
      </c>
      <c r="I45" s="114">
        <v>479</v>
      </c>
      <c r="J45" s="140">
        <v>486</v>
      </c>
      <c r="K45" s="114">
        <v>-25</v>
      </c>
      <c r="L45" s="116">
        <v>-5.1440329218106999</v>
      </c>
    </row>
    <row r="46" spans="1:12" s="110" customFormat="1" ht="15" customHeight="1" x14ac:dyDescent="0.2">
      <c r="A46" s="123"/>
      <c r="B46" s="124"/>
      <c r="C46" s="260" t="s">
        <v>107</v>
      </c>
      <c r="D46" s="261"/>
      <c r="E46" s="125">
        <v>45.11904761904762</v>
      </c>
      <c r="F46" s="143">
        <v>379</v>
      </c>
      <c r="G46" s="144">
        <v>375</v>
      </c>
      <c r="H46" s="144">
        <v>382</v>
      </c>
      <c r="I46" s="144">
        <v>357</v>
      </c>
      <c r="J46" s="145">
        <v>363</v>
      </c>
      <c r="K46" s="144">
        <v>16</v>
      </c>
      <c r="L46" s="146">
        <v>4.4077134986225897</v>
      </c>
    </row>
    <row r="47" spans="1:12" s="110" customFormat="1" ht="39" customHeight="1" x14ac:dyDescent="0.2">
      <c r="A47" s="604" t="s">
        <v>519</v>
      </c>
      <c r="B47" s="607"/>
      <c r="C47" s="607"/>
      <c r="D47" s="608"/>
      <c r="E47" s="113">
        <v>0.14990544954443871</v>
      </c>
      <c r="F47" s="115">
        <v>218</v>
      </c>
      <c r="G47" s="114">
        <v>234</v>
      </c>
      <c r="H47" s="114">
        <v>212</v>
      </c>
      <c r="I47" s="114">
        <v>210</v>
      </c>
      <c r="J47" s="140">
        <v>226</v>
      </c>
      <c r="K47" s="114">
        <v>-8</v>
      </c>
      <c r="L47" s="116">
        <v>-3.5398230088495577</v>
      </c>
    </row>
    <row r="48" spans="1:12" s="110" customFormat="1" ht="15" customHeight="1" x14ac:dyDescent="0.2">
      <c r="A48" s="120"/>
      <c r="B48" s="119"/>
      <c r="C48" s="258" t="s">
        <v>106</v>
      </c>
      <c r="E48" s="113">
        <v>38.990825688073393</v>
      </c>
      <c r="F48" s="115">
        <v>85</v>
      </c>
      <c r="G48" s="114">
        <v>89</v>
      </c>
      <c r="H48" s="114">
        <v>80</v>
      </c>
      <c r="I48" s="114">
        <v>82</v>
      </c>
      <c r="J48" s="140">
        <v>92</v>
      </c>
      <c r="K48" s="114">
        <v>-7</v>
      </c>
      <c r="L48" s="116">
        <v>-7.6086956521739131</v>
      </c>
    </row>
    <row r="49" spans="1:12" s="110" customFormat="1" ht="15" customHeight="1" x14ac:dyDescent="0.2">
      <c r="A49" s="123"/>
      <c r="B49" s="124"/>
      <c r="C49" s="260" t="s">
        <v>107</v>
      </c>
      <c r="D49" s="261"/>
      <c r="E49" s="125">
        <v>61.009174311926607</v>
      </c>
      <c r="F49" s="143">
        <v>133</v>
      </c>
      <c r="G49" s="144">
        <v>145</v>
      </c>
      <c r="H49" s="144">
        <v>132</v>
      </c>
      <c r="I49" s="144">
        <v>128</v>
      </c>
      <c r="J49" s="145">
        <v>134</v>
      </c>
      <c r="K49" s="144">
        <v>-1</v>
      </c>
      <c r="L49" s="146">
        <v>-0.74626865671641796</v>
      </c>
    </row>
    <row r="50" spans="1:12" s="110" customFormat="1" ht="24.95" customHeight="1" x14ac:dyDescent="0.2">
      <c r="A50" s="609" t="s">
        <v>192</v>
      </c>
      <c r="B50" s="610"/>
      <c r="C50" s="610"/>
      <c r="D50" s="611"/>
      <c r="E50" s="262">
        <v>13.13598074608905</v>
      </c>
      <c r="F50" s="263">
        <v>19103</v>
      </c>
      <c r="G50" s="264">
        <v>19882</v>
      </c>
      <c r="H50" s="264">
        <v>20185</v>
      </c>
      <c r="I50" s="264">
        <v>18715</v>
      </c>
      <c r="J50" s="265">
        <v>18967</v>
      </c>
      <c r="K50" s="263">
        <v>136</v>
      </c>
      <c r="L50" s="266">
        <v>0.71703485000263611</v>
      </c>
    </row>
    <row r="51" spans="1:12" s="110" customFormat="1" ht="15" customHeight="1" x14ac:dyDescent="0.2">
      <c r="A51" s="120"/>
      <c r="B51" s="119"/>
      <c r="C51" s="258" t="s">
        <v>106</v>
      </c>
      <c r="E51" s="113">
        <v>58.163639218970843</v>
      </c>
      <c r="F51" s="115">
        <v>11111</v>
      </c>
      <c r="G51" s="114">
        <v>11517</v>
      </c>
      <c r="H51" s="114">
        <v>11769</v>
      </c>
      <c r="I51" s="114">
        <v>10880</v>
      </c>
      <c r="J51" s="140">
        <v>11051</v>
      </c>
      <c r="K51" s="114">
        <v>60</v>
      </c>
      <c r="L51" s="116">
        <v>0.54293729074291919</v>
      </c>
    </row>
    <row r="52" spans="1:12" s="110" customFormat="1" ht="15" customHeight="1" x14ac:dyDescent="0.2">
      <c r="A52" s="120"/>
      <c r="B52" s="119"/>
      <c r="C52" s="258" t="s">
        <v>107</v>
      </c>
      <c r="E52" s="113">
        <v>41.836360781029157</v>
      </c>
      <c r="F52" s="115">
        <v>7992</v>
      </c>
      <c r="G52" s="114">
        <v>8365</v>
      </c>
      <c r="H52" s="114">
        <v>8416</v>
      </c>
      <c r="I52" s="114">
        <v>7835</v>
      </c>
      <c r="J52" s="140">
        <v>7916</v>
      </c>
      <c r="K52" s="114">
        <v>76</v>
      </c>
      <c r="L52" s="116">
        <v>0.96008084891359269</v>
      </c>
    </row>
    <row r="53" spans="1:12" s="110" customFormat="1" ht="15" customHeight="1" x14ac:dyDescent="0.2">
      <c r="A53" s="120"/>
      <c r="B53" s="119"/>
      <c r="C53" s="258" t="s">
        <v>187</v>
      </c>
      <c r="D53" s="110" t="s">
        <v>193</v>
      </c>
      <c r="E53" s="113">
        <v>26.336177563733447</v>
      </c>
      <c r="F53" s="115">
        <v>5031</v>
      </c>
      <c r="G53" s="114">
        <v>5765</v>
      </c>
      <c r="H53" s="114">
        <v>5983</v>
      </c>
      <c r="I53" s="114">
        <v>4519</v>
      </c>
      <c r="J53" s="140">
        <v>4905</v>
      </c>
      <c r="K53" s="114">
        <v>126</v>
      </c>
      <c r="L53" s="116">
        <v>2.5688073394495414</v>
      </c>
    </row>
    <row r="54" spans="1:12" s="110" customFormat="1" ht="15" customHeight="1" x14ac:dyDescent="0.2">
      <c r="A54" s="120"/>
      <c r="B54" s="119"/>
      <c r="D54" s="267" t="s">
        <v>194</v>
      </c>
      <c r="E54" s="113">
        <v>62.353408865036769</v>
      </c>
      <c r="F54" s="115">
        <v>3137</v>
      </c>
      <c r="G54" s="114">
        <v>3545</v>
      </c>
      <c r="H54" s="114">
        <v>3757</v>
      </c>
      <c r="I54" s="114">
        <v>2806</v>
      </c>
      <c r="J54" s="140">
        <v>3014</v>
      </c>
      <c r="K54" s="114">
        <v>123</v>
      </c>
      <c r="L54" s="116">
        <v>4.0809555408095557</v>
      </c>
    </row>
    <row r="55" spans="1:12" s="110" customFormat="1" ht="15" customHeight="1" x14ac:dyDescent="0.2">
      <c r="A55" s="120"/>
      <c r="B55" s="119"/>
      <c r="D55" s="267" t="s">
        <v>195</v>
      </c>
      <c r="E55" s="113">
        <v>37.646591134963231</v>
      </c>
      <c r="F55" s="115">
        <v>1894</v>
      </c>
      <c r="G55" s="114">
        <v>2220</v>
      </c>
      <c r="H55" s="114">
        <v>2226</v>
      </c>
      <c r="I55" s="114">
        <v>1713</v>
      </c>
      <c r="J55" s="140">
        <v>1891</v>
      </c>
      <c r="K55" s="114">
        <v>3</v>
      </c>
      <c r="L55" s="116">
        <v>0.15864621893178213</v>
      </c>
    </row>
    <row r="56" spans="1:12" s="110" customFormat="1" ht="15" customHeight="1" x14ac:dyDescent="0.2">
      <c r="A56" s="120"/>
      <c r="B56" s="119" t="s">
        <v>196</v>
      </c>
      <c r="C56" s="258"/>
      <c r="E56" s="113">
        <v>66.982980917998972</v>
      </c>
      <c r="F56" s="115">
        <v>97410</v>
      </c>
      <c r="G56" s="114">
        <v>97201</v>
      </c>
      <c r="H56" s="114">
        <v>97995</v>
      </c>
      <c r="I56" s="114">
        <v>97438</v>
      </c>
      <c r="J56" s="140">
        <v>96971</v>
      </c>
      <c r="K56" s="114">
        <v>439</v>
      </c>
      <c r="L56" s="116">
        <v>0.4527126666735416</v>
      </c>
    </row>
    <row r="57" spans="1:12" s="110" customFormat="1" ht="15" customHeight="1" x14ac:dyDescent="0.2">
      <c r="A57" s="120"/>
      <c r="B57" s="119"/>
      <c r="C57" s="258" t="s">
        <v>106</v>
      </c>
      <c r="E57" s="113">
        <v>53.364130992711218</v>
      </c>
      <c r="F57" s="115">
        <v>51982</v>
      </c>
      <c r="G57" s="114">
        <v>51822</v>
      </c>
      <c r="H57" s="114">
        <v>52582</v>
      </c>
      <c r="I57" s="114">
        <v>52455</v>
      </c>
      <c r="J57" s="140">
        <v>52143</v>
      </c>
      <c r="K57" s="114">
        <v>-161</v>
      </c>
      <c r="L57" s="116">
        <v>-0.30876627735266476</v>
      </c>
    </row>
    <row r="58" spans="1:12" s="110" customFormat="1" ht="15" customHeight="1" x14ac:dyDescent="0.2">
      <c r="A58" s="120"/>
      <c r="B58" s="119"/>
      <c r="C58" s="258" t="s">
        <v>107</v>
      </c>
      <c r="E58" s="113">
        <v>46.635869007288782</v>
      </c>
      <c r="F58" s="115">
        <v>45428</v>
      </c>
      <c r="G58" s="114">
        <v>45379</v>
      </c>
      <c r="H58" s="114">
        <v>45413</v>
      </c>
      <c r="I58" s="114">
        <v>44983</v>
      </c>
      <c r="J58" s="140">
        <v>44828</v>
      </c>
      <c r="K58" s="114">
        <v>600</v>
      </c>
      <c r="L58" s="116">
        <v>1.338449183545998</v>
      </c>
    </row>
    <row r="59" spans="1:12" s="110" customFormat="1" ht="15" customHeight="1" x14ac:dyDescent="0.2">
      <c r="A59" s="120"/>
      <c r="B59" s="119"/>
      <c r="C59" s="258" t="s">
        <v>105</v>
      </c>
      <c r="D59" s="110" t="s">
        <v>197</v>
      </c>
      <c r="E59" s="113">
        <v>90.360332614721287</v>
      </c>
      <c r="F59" s="115">
        <v>88020</v>
      </c>
      <c r="G59" s="114">
        <v>87902</v>
      </c>
      <c r="H59" s="114">
        <v>88546</v>
      </c>
      <c r="I59" s="114">
        <v>88095</v>
      </c>
      <c r="J59" s="140">
        <v>87720</v>
      </c>
      <c r="K59" s="114">
        <v>300</v>
      </c>
      <c r="L59" s="116">
        <v>0.34199726402188785</v>
      </c>
    </row>
    <row r="60" spans="1:12" s="110" customFormat="1" ht="15" customHeight="1" x14ac:dyDescent="0.2">
      <c r="A60" s="120"/>
      <c r="B60" s="119"/>
      <c r="C60" s="258"/>
      <c r="D60" s="267" t="s">
        <v>198</v>
      </c>
      <c r="E60" s="113">
        <v>51.033855941831405</v>
      </c>
      <c r="F60" s="115">
        <v>44920</v>
      </c>
      <c r="G60" s="114">
        <v>44821</v>
      </c>
      <c r="H60" s="114">
        <v>45414</v>
      </c>
      <c r="I60" s="114">
        <v>45370</v>
      </c>
      <c r="J60" s="140">
        <v>45122</v>
      </c>
      <c r="K60" s="114">
        <v>-202</v>
      </c>
      <c r="L60" s="116">
        <v>-0.44767519170249548</v>
      </c>
    </row>
    <row r="61" spans="1:12" s="110" customFormat="1" ht="15" customHeight="1" x14ac:dyDescent="0.2">
      <c r="A61" s="120"/>
      <c r="B61" s="119"/>
      <c r="C61" s="258"/>
      <c r="D61" s="267" t="s">
        <v>199</v>
      </c>
      <c r="E61" s="113">
        <v>48.966144058168595</v>
      </c>
      <c r="F61" s="115">
        <v>43100</v>
      </c>
      <c r="G61" s="114">
        <v>43081</v>
      </c>
      <c r="H61" s="114">
        <v>43132</v>
      </c>
      <c r="I61" s="114">
        <v>42725</v>
      </c>
      <c r="J61" s="140">
        <v>42598</v>
      </c>
      <c r="K61" s="114">
        <v>502</v>
      </c>
      <c r="L61" s="116">
        <v>1.1784590825860368</v>
      </c>
    </row>
    <row r="62" spans="1:12" s="110" customFormat="1" ht="15" customHeight="1" x14ac:dyDescent="0.2">
      <c r="A62" s="120"/>
      <c r="B62" s="119"/>
      <c r="C62" s="258"/>
      <c r="D62" s="258" t="s">
        <v>200</v>
      </c>
      <c r="E62" s="113">
        <v>9.6396673852787185</v>
      </c>
      <c r="F62" s="115">
        <v>9390</v>
      </c>
      <c r="G62" s="114">
        <v>9299</v>
      </c>
      <c r="H62" s="114">
        <v>9449</v>
      </c>
      <c r="I62" s="114">
        <v>9343</v>
      </c>
      <c r="J62" s="140">
        <v>9251</v>
      </c>
      <c r="K62" s="114">
        <v>139</v>
      </c>
      <c r="L62" s="116">
        <v>1.5025402659171982</v>
      </c>
    </row>
    <row r="63" spans="1:12" s="110" customFormat="1" ht="15" customHeight="1" x14ac:dyDescent="0.2">
      <c r="A63" s="120"/>
      <c r="B63" s="119"/>
      <c r="C63" s="258"/>
      <c r="D63" s="267" t="s">
        <v>198</v>
      </c>
      <c r="E63" s="113">
        <v>75.2076677316294</v>
      </c>
      <c r="F63" s="115">
        <v>7062</v>
      </c>
      <c r="G63" s="114">
        <v>7001</v>
      </c>
      <c r="H63" s="114">
        <v>7168</v>
      </c>
      <c r="I63" s="114">
        <v>7085</v>
      </c>
      <c r="J63" s="140">
        <v>7021</v>
      </c>
      <c r="K63" s="114">
        <v>41</v>
      </c>
      <c r="L63" s="116">
        <v>0.58396239851872955</v>
      </c>
    </row>
    <row r="64" spans="1:12" s="110" customFormat="1" ht="15" customHeight="1" x14ac:dyDescent="0.2">
      <c r="A64" s="120"/>
      <c r="B64" s="119"/>
      <c r="C64" s="258"/>
      <c r="D64" s="267" t="s">
        <v>199</v>
      </c>
      <c r="E64" s="113">
        <v>24.792332268370608</v>
      </c>
      <c r="F64" s="115">
        <v>2328</v>
      </c>
      <c r="G64" s="114">
        <v>2298</v>
      </c>
      <c r="H64" s="114">
        <v>2281</v>
      </c>
      <c r="I64" s="114">
        <v>2258</v>
      </c>
      <c r="J64" s="140">
        <v>2230</v>
      </c>
      <c r="K64" s="114">
        <v>98</v>
      </c>
      <c r="L64" s="116">
        <v>4.3946188340807177</v>
      </c>
    </row>
    <row r="65" spans="1:12" s="110" customFormat="1" ht="15" customHeight="1" x14ac:dyDescent="0.2">
      <c r="A65" s="120"/>
      <c r="B65" s="119" t="s">
        <v>201</v>
      </c>
      <c r="C65" s="258"/>
      <c r="E65" s="113">
        <v>11.522778064294309</v>
      </c>
      <c r="F65" s="115">
        <v>16757</v>
      </c>
      <c r="G65" s="114">
        <v>16573</v>
      </c>
      <c r="H65" s="114">
        <v>16414</v>
      </c>
      <c r="I65" s="114">
        <v>16261</v>
      </c>
      <c r="J65" s="140">
        <v>15920</v>
      </c>
      <c r="K65" s="114">
        <v>837</v>
      </c>
      <c r="L65" s="116">
        <v>5.2575376884422109</v>
      </c>
    </row>
    <row r="66" spans="1:12" s="110" customFormat="1" ht="15" customHeight="1" x14ac:dyDescent="0.2">
      <c r="A66" s="120"/>
      <c r="B66" s="119"/>
      <c r="C66" s="258" t="s">
        <v>106</v>
      </c>
      <c r="E66" s="113">
        <v>60.344930476815662</v>
      </c>
      <c r="F66" s="115">
        <v>10112</v>
      </c>
      <c r="G66" s="114">
        <v>10024</v>
      </c>
      <c r="H66" s="114">
        <v>9944</v>
      </c>
      <c r="I66" s="114">
        <v>9867</v>
      </c>
      <c r="J66" s="140">
        <v>9703</v>
      </c>
      <c r="K66" s="114">
        <v>409</v>
      </c>
      <c r="L66" s="116">
        <v>4.2151911779861901</v>
      </c>
    </row>
    <row r="67" spans="1:12" s="110" customFormat="1" ht="15" customHeight="1" x14ac:dyDescent="0.2">
      <c r="A67" s="120"/>
      <c r="B67" s="119"/>
      <c r="C67" s="258" t="s">
        <v>107</v>
      </c>
      <c r="E67" s="113">
        <v>39.655069523184338</v>
      </c>
      <c r="F67" s="115">
        <v>6645</v>
      </c>
      <c r="G67" s="114">
        <v>6549</v>
      </c>
      <c r="H67" s="114">
        <v>6470</v>
      </c>
      <c r="I67" s="114">
        <v>6394</v>
      </c>
      <c r="J67" s="140">
        <v>6217</v>
      </c>
      <c r="K67" s="114">
        <v>428</v>
      </c>
      <c r="L67" s="116">
        <v>6.8843493646453275</v>
      </c>
    </row>
    <row r="68" spans="1:12" s="110" customFormat="1" ht="15" customHeight="1" x14ac:dyDescent="0.2">
      <c r="A68" s="120"/>
      <c r="B68" s="119"/>
      <c r="C68" s="258" t="s">
        <v>105</v>
      </c>
      <c r="D68" s="110" t="s">
        <v>202</v>
      </c>
      <c r="E68" s="113">
        <v>20.445187085993911</v>
      </c>
      <c r="F68" s="115">
        <v>3426</v>
      </c>
      <c r="G68" s="114">
        <v>3378</v>
      </c>
      <c r="H68" s="114">
        <v>3274</v>
      </c>
      <c r="I68" s="114">
        <v>3180</v>
      </c>
      <c r="J68" s="140">
        <v>3000</v>
      </c>
      <c r="K68" s="114">
        <v>426</v>
      </c>
      <c r="L68" s="116">
        <v>14.2</v>
      </c>
    </row>
    <row r="69" spans="1:12" s="110" customFormat="1" ht="15" customHeight="1" x14ac:dyDescent="0.2">
      <c r="A69" s="120"/>
      <c r="B69" s="119"/>
      <c r="C69" s="258"/>
      <c r="D69" s="267" t="s">
        <v>198</v>
      </c>
      <c r="E69" s="113">
        <v>56.946876824284878</v>
      </c>
      <c r="F69" s="115">
        <v>1951</v>
      </c>
      <c r="G69" s="114">
        <v>1935</v>
      </c>
      <c r="H69" s="114">
        <v>1875</v>
      </c>
      <c r="I69" s="114">
        <v>1835</v>
      </c>
      <c r="J69" s="140">
        <v>1740</v>
      </c>
      <c r="K69" s="114">
        <v>211</v>
      </c>
      <c r="L69" s="116">
        <v>12.126436781609195</v>
      </c>
    </row>
    <row r="70" spans="1:12" s="110" customFormat="1" ht="15" customHeight="1" x14ac:dyDescent="0.2">
      <c r="A70" s="120"/>
      <c r="B70" s="119"/>
      <c r="C70" s="258"/>
      <c r="D70" s="267" t="s">
        <v>199</v>
      </c>
      <c r="E70" s="113">
        <v>43.053123175715122</v>
      </c>
      <c r="F70" s="115">
        <v>1475</v>
      </c>
      <c r="G70" s="114">
        <v>1443</v>
      </c>
      <c r="H70" s="114">
        <v>1399</v>
      </c>
      <c r="I70" s="114">
        <v>1345</v>
      </c>
      <c r="J70" s="140">
        <v>1260</v>
      </c>
      <c r="K70" s="114">
        <v>215</v>
      </c>
      <c r="L70" s="116">
        <v>17.063492063492063</v>
      </c>
    </row>
    <row r="71" spans="1:12" s="110" customFormat="1" ht="15" customHeight="1" x14ac:dyDescent="0.2">
      <c r="A71" s="120"/>
      <c r="B71" s="119"/>
      <c r="C71" s="258"/>
      <c r="D71" s="110" t="s">
        <v>203</v>
      </c>
      <c r="E71" s="113">
        <v>72.632332756459988</v>
      </c>
      <c r="F71" s="115">
        <v>12171</v>
      </c>
      <c r="G71" s="114">
        <v>12069</v>
      </c>
      <c r="H71" s="114">
        <v>12016</v>
      </c>
      <c r="I71" s="114">
        <v>11953</v>
      </c>
      <c r="J71" s="140">
        <v>11811</v>
      </c>
      <c r="K71" s="114">
        <v>360</v>
      </c>
      <c r="L71" s="116">
        <v>3.048006096012192</v>
      </c>
    </row>
    <row r="72" spans="1:12" s="110" customFormat="1" ht="15" customHeight="1" x14ac:dyDescent="0.2">
      <c r="A72" s="120"/>
      <c r="B72" s="119"/>
      <c r="C72" s="258"/>
      <c r="D72" s="267" t="s">
        <v>198</v>
      </c>
      <c r="E72" s="113">
        <v>61.326103031796897</v>
      </c>
      <c r="F72" s="115">
        <v>7464</v>
      </c>
      <c r="G72" s="114">
        <v>7421</v>
      </c>
      <c r="H72" s="114">
        <v>7393</v>
      </c>
      <c r="I72" s="114">
        <v>7355</v>
      </c>
      <c r="J72" s="140">
        <v>7294</v>
      </c>
      <c r="K72" s="114">
        <v>170</v>
      </c>
      <c r="L72" s="116">
        <v>2.3306827529476282</v>
      </c>
    </row>
    <row r="73" spans="1:12" s="110" customFormat="1" ht="15" customHeight="1" x14ac:dyDescent="0.2">
      <c r="A73" s="120"/>
      <c r="B73" s="119"/>
      <c r="C73" s="258"/>
      <c r="D73" s="267" t="s">
        <v>199</v>
      </c>
      <c r="E73" s="113">
        <v>38.673896968203103</v>
      </c>
      <c r="F73" s="115">
        <v>4707</v>
      </c>
      <c r="G73" s="114">
        <v>4648</v>
      </c>
      <c r="H73" s="114">
        <v>4623</v>
      </c>
      <c r="I73" s="114">
        <v>4598</v>
      </c>
      <c r="J73" s="140">
        <v>4517</v>
      </c>
      <c r="K73" s="114">
        <v>190</v>
      </c>
      <c r="L73" s="116">
        <v>4.2063316360416207</v>
      </c>
    </row>
    <row r="74" spans="1:12" s="110" customFormat="1" ht="15" customHeight="1" x14ac:dyDescent="0.2">
      <c r="A74" s="120"/>
      <c r="B74" s="119"/>
      <c r="C74" s="258"/>
      <c r="D74" s="110" t="s">
        <v>204</v>
      </c>
      <c r="E74" s="113">
        <v>6.9224801575460999</v>
      </c>
      <c r="F74" s="115">
        <v>1160</v>
      </c>
      <c r="G74" s="114">
        <v>1126</v>
      </c>
      <c r="H74" s="114">
        <v>1124</v>
      </c>
      <c r="I74" s="114">
        <v>1128</v>
      </c>
      <c r="J74" s="140">
        <v>1109</v>
      </c>
      <c r="K74" s="114">
        <v>51</v>
      </c>
      <c r="L74" s="116">
        <v>4.5987376014427408</v>
      </c>
    </row>
    <row r="75" spans="1:12" s="110" customFormat="1" ht="15" customHeight="1" x14ac:dyDescent="0.2">
      <c r="A75" s="120"/>
      <c r="B75" s="119"/>
      <c r="C75" s="258"/>
      <c r="D75" s="267" t="s">
        <v>198</v>
      </c>
      <c r="E75" s="113">
        <v>60.086206896551722</v>
      </c>
      <c r="F75" s="115">
        <v>697</v>
      </c>
      <c r="G75" s="114">
        <v>668</v>
      </c>
      <c r="H75" s="114">
        <v>676</v>
      </c>
      <c r="I75" s="114">
        <v>677</v>
      </c>
      <c r="J75" s="140">
        <v>669</v>
      </c>
      <c r="K75" s="114">
        <v>28</v>
      </c>
      <c r="L75" s="116">
        <v>4.1853512705530642</v>
      </c>
    </row>
    <row r="76" spans="1:12" s="110" customFormat="1" ht="15" customHeight="1" x14ac:dyDescent="0.2">
      <c r="A76" s="120"/>
      <c r="B76" s="119"/>
      <c r="C76" s="258"/>
      <c r="D76" s="267" t="s">
        <v>199</v>
      </c>
      <c r="E76" s="113">
        <v>39.913793103448278</v>
      </c>
      <c r="F76" s="115">
        <v>463</v>
      </c>
      <c r="G76" s="114">
        <v>458</v>
      </c>
      <c r="H76" s="114">
        <v>448</v>
      </c>
      <c r="I76" s="114">
        <v>451</v>
      </c>
      <c r="J76" s="140">
        <v>440</v>
      </c>
      <c r="K76" s="114">
        <v>23</v>
      </c>
      <c r="L76" s="116">
        <v>5.2272727272727275</v>
      </c>
    </row>
    <row r="77" spans="1:12" s="110" customFormat="1" ht="15" customHeight="1" x14ac:dyDescent="0.2">
      <c r="A77" s="534"/>
      <c r="B77" s="119" t="s">
        <v>205</v>
      </c>
      <c r="C77" s="268"/>
      <c r="D77" s="182"/>
      <c r="E77" s="113">
        <v>8.3582602716176719</v>
      </c>
      <c r="F77" s="115">
        <v>12155</v>
      </c>
      <c r="G77" s="114">
        <v>12138</v>
      </c>
      <c r="H77" s="114">
        <v>12532</v>
      </c>
      <c r="I77" s="114">
        <v>12369</v>
      </c>
      <c r="J77" s="140">
        <v>12284</v>
      </c>
      <c r="K77" s="114">
        <v>-129</v>
      </c>
      <c r="L77" s="116">
        <v>-1.0501465320742429</v>
      </c>
    </row>
    <row r="78" spans="1:12" s="110" customFormat="1" ht="15" customHeight="1" x14ac:dyDescent="0.2">
      <c r="A78" s="120"/>
      <c r="B78" s="119"/>
      <c r="C78" s="268" t="s">
        <v>106</v>
      </c>
      <c r="D78" s="182"/>
      <c r="E78" s="113">
        <v>59.728506787330318</v>
      </c>
      <c r="F78" s="115">
        <v>7260</v>
      </c>
      <c r="G78" s="114">
        <v>7188</v>
      </c>
      <c r="H78" s="114">
        <v>7512</v>
      </c>
      <c r="I78" s="114">
        <v>7376</v>
      </c>
      <c r="J78" s="140">
        <v>7276</v>
      </c>
      <c r="K78" s="114">
        <v>-16</v>
      </c>
      <c r="L78" s="116">
        <v>-0.21990104452996151</v>
      </c>
    </row>
    <row r="79" spans="1:12" s="110" customFormat="1" ht="15" customHeight="1" x14ac:dyDescent="0.2">
      <c r="A79" s="123"/>
      <c r="B79" s="124"/>
      <c r="C79" s="260" t="s">
        <v>107</v>
      </c>
      <c r="D79" s="261"/>
      <c r="E79" s="125">
        <v>40.271493212669682</v>
      </c>
      <c r="F79" s="143">
        <v>4895</v>
      </c>
      <c r="G79" s="144">
        <v>4950</v>
      </c>
      <c r="H79" s="144">
        <v>5020</v>
      </c>
      <c r="I79" s="144">
        <v>4993</v>
      </c>
      <c r="J79" s="145">
        <v>5008</v>
      </c>
      <c r="K79" s="144">
        <v>-113</v>
      </c>
      <c r="L79" s="146">
        <v>-2.2563897763578273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145425</v>
      </c>
      <c r="E11" s="114">
        <v>145794</v>
      </c>
      <c r="F11" s="114">
        <v>147126</v>
      </c>
      <c r="G11" s="114">
        <v>144783</v>
      </c>
      <c r="H11" s="140">
        <v>144142</v>
      </c>
      <c r="I11" s="115">
        <v>1283</v>
      </c>
      <c r="J11" s="116">
        <v>0.8900944901555411</v>
      </c>
    </row>
    <row r="12" spans="1:15" s="110" customFormat="1" ht="24.95" customHeight="1" x14ac:dyDescent="0.2">
      <c r="A12" s="193" t="s">
        <v>132</v>
      </c>
      <c r="B12" s="194" t="s">
        <v>133</v>
      </c>
      <c r="C12" s="113">
        <v>0.44283995186522263</v>
      </c>
      <c r="D12" s="115">
        <v>644</v>
      </c>
      <c r="E12" s="114">
        <v>609</v>
      </c>
      <c r="F12" s="114">
        <v>679</v>
      </c>
      <c r="G12" s="114">
        <v>674</v>
      </c>
      <c r="H12" s="140">
        <v>628</v>
      </c>
      <c r="I12" s="115">
        <v>16</v>
      </c>
      <c r="J12" s="116">
        <v>2.5477707006369426</v>
      </c>
    </row>
    <row r="13" spans="1:15" s="110" customFormat="1" ht="24.95" customHeight="1" x14ac:dyDescent="0.2">
      <c r="A13" s="193" t="s">
        <v>134</v>
      </c>
      <c r="B13" s="199" t="s">
        <v>214</v>
      </c>
      <c r="C13" s="113">
        <v>1.3828433900636066</v>
      </c>
      <c r="D13" s="115">
        <v>2011</v>
      </c>
      <c r="E13" s="114">
        <v>1974</v>
      </c>
      <c r="F13" s="114">
        <v>1971</v>
      </c>
      <c r="G13" s="114">
        <v>1922</v>
      </c>
      <c r="H13" s="140">
        <v>1916</v>
      </c>
      <c r="I13" s="115">
        <v>95</v>
      </c>
      <c r="J13" s="116">
        <v>4.9582463465553239</v>
      </c>
    </row>
    <row r="14" spans="1:15" s="287" customFormat="1" ht="24" customHeight="1" x14ac:dyDescent="0.2">
      <c r="A14" s="193" t="s">
        <v>215</v>
      </c>
      <c r="B14" s="199" t="s">
        <v>137</v>
      </c>
      <c r="C14" s="113">
        <v>30.742307031115697</v>
      </c>
      <c r="D14" s="115">
        <v>44707</v>
      </c>
      <c r="E14" s="114">
        <v>45005</v>
      </c>
      <c r="F14" s="114">
        <v>45501</v>
      </c>
      <c r="G14" s="114">
        <v>45525</v>
      </c>
      <c r="H14" s="140">
        <v>45623</v>
      </c>
      <c r="I14" s="115">
        <v>-916</v>
      </c>
      <c r="J14" s="116">
        <v>-2.0077592442408436</v>
      </c>
      <c r="K14" s="110"/>
      <c r="L14" s="110"/>
      <c r="M14" s="110"/>
      <c r="N14" s="110"/>
      <c r="O14" s="110"/>
    </row>
    <row r="15" spans="1:15" s="110" customFormat="1" ht="24.75" customHeight="1" x14ac:dyDescent="0.2">
      <c r="A15" s="193" t="s">
        <v>216</v>
      </c>
      <c r="B15" s="199" t="s">
        <v>217</v>
      </c>
      <c r="C15" s="113">
        <v>4.6312532233109849</v>
      </c>
      <c r="D15" s="115">
        <v>6735</v>
      </c>
      <c r="E15" s="114">
        <v>6780</v>
      </c>
      <c r="F15" s="114">
        <v>6848</v>
      </c>
      <c r="G15" s="114">
        <v>6800</v>
      </c>
      <c r="H15" s="140">
        <v>6860</v>
      </c>
      <c r="I15" s="115">
        <v>-125</v>
      </c>
      <c r="J15" s="116">
        <v>-1.8221574344023324</v>
      </c>
    </row>
    <row r="16" spans="1:15" s="287" customFormat="1" ht="24.95" customHeight="1" x14ac:dyDescent="0.2">
      <c r="A16" s="193" t="s">
        <v>218</v>
      </c>
      <c r="B16" s="199" t="s">
        <v>141</v>
      </c>
      <c r="C16" s="113">
        <v>20.485473611827402</v>
      </c>
      <c r="D16" s="115">
        <v>29791</v>
      </c>
      <c r="E16" s="114">
        <v>30036</v>
      </c>
      <c r="F16" s="114">
        <v>30350</v>
      </c>
      <c r="G16" s="114">
        <v>30416</v>
      </c>
      <c r="H16" s="140">
        <v>30425</v>
      </c>
      <c r="I16" s="115">
        <v>-634</v>
      </c>
      <c r="J16" s="116">
        <v>-2.0838126540673789</v>
      </c>
      <c r="K16" s="110"/>
      <c r="L16" s="110"/>
      <c r="M16" s="110"/>
      <c r="N16" s="110"/>
      <c r="O16" s="110"/>
    </row>
    <row r="17" spans="1:15" s="110" customFormat="1" ht="24.95" customHeight="1" x14ac:dyDescent="0.2">
      <c r="A17" s="193" t="s">
        <v>219</v>
      </c>
      <c r="B17" s="199" t="s">
        <v>220</v>
      </c>
      <c r="C17" s="113">
        <v>5.6255801959773075</v>
      </c>
      <c r="D17" s="115">
        <v>8181</v>
      </c>
      <c r="E17" s="114">
        <v>8189</v>
      </c>
      <c r="F17" s="114">
        <v>8303</v>
      </c>
      <c r="G17" s="114">
        <v>8309</v>
      </c>
      <c r="H17" s="140">
        <v>8338</v>
      </c>
      <c r="I17" s="115">
        <v>-157</v>
      </c>
      <c r="J17" s="116">
        <v>-1.8829455504917247</v>
      </c>
    </row>
    <row r="18" spans="1:15" s="287" customFormat="1" ht="24.95" customHeight="1" x14ac:dyDescent="0.2">
      <c r="A18" s="201" t="s">
        <v>144</v>
      </c>
      <c r="B18" s="202" t="s">
        <v>145</v>
      </c>
      <c r="C18" s="113">
        <v>6.0581055526903906</v>
      </c>
      <c r="D18" s="115">
        <v>8810</v>
      </c>
      <c r="E18" s="114">
        <v>8737</v>
      </c>
      <c r="F18" s="114">
        <v>9018</v>
      </c>
      <c r="G18" s="114">
        <v>8709</v>
      </c>
      <c r="H18" s="140">
        <v>8615</v>
      </c>
      <c r="I18" s="115">
        <v>195</v>
      </c>
      <c r="J18" s="116">
        <v>2.2634939059779455</v>
      </c>
      <c r="K18" s="110"/>
      <c r="L18" s="110"/>
      <c r="M18" s="110"/>
      <c r="N18" s="110"/>
      <c r="O18" s="110"/>
    </row>
    <row r="19" spans="1:15" s="110" customFormat="1" ht="24.95" customHeight="1" x14ac:dyDescent="0.2">
      <c r="A19" s="193" t="s">
        <v>146</v>
      </c>
      <c r="B19" s="199" t="s">
        <v>147</v>
      </c>
      <c r="C19" s="113">
        <v>16.990888774282276</v>
      </c>
      <c r="D19" s="115">
        <v>24709</v>
      </c>
      <c r="E19" s="114">
        <v>24873</v>
      </c>
      <c r="F19" s="114">
        <v>24856</v>
      </c>
      <c r="G19" s="114">
        <v>24088</v>
      </c>
      <c r="H19" s="140">
        <v>23950</v>
      </c>
      <c r="I19" s="115">
        <v>759</v>
      </c>
      <c r="J19" s="116">
        <v>3.1691022964509394</v>
      </c>
    </row>
    <row r="20" spans="1:15" s="287" customFormat="1" ht="24.95" customHeight="1" x14ac:dyDescent="0.2">
      <c r="A20" s="193" t="s">
        <v>148</v>
      </c>
      <c r="B20" s="199" t="s">
        <v>149</v>
      </c>
      <c r="C20" s="113">
        <v>5.4316658071170707</v>
      </c>
      <c r="D20" s="115">
        <v>7899</v>
      </c>
      <c r="E20" s="114">
        <v>8023</v>
      </c>
      <c r="F20" s="114">
        <v>8028</v>
      </c>
      <c r="G20" s="114">
        <v>7886</v>
      </c>
      <c r="H20" s="140">
        <v>7733</v>
      </c>
      <c r="I20" s="115">
        <v>166</v>
      </c>
      <c r="J20" s="116">
        <v>2.1466442519074098</v>
      </c>
      <c r="K20" s="110"/>
      <c r="L20" s="110"/>
      <c r="M20" s="110"/>
      <c r="N20" s="110"/>
      <c r="O20" s="110"/>
    </row>
    <row r="21" spans="1:15" s="110" customFormat="1" ht="24.95" customHeight="1" x14ac:dyDescent="0.2">
      <c r="A21" s="201" t="s">
        <v>150</v>
      </c>
      <c r="B21" s="202" t="s">
        <v>151</v>
      </c>
      <c r="C21" s="113">
        <v>2.5201994155062746</v>
      </c>
      <c r="D21" s="115">
        <v>3665</v>
      </c>
      <c r="E21" s="114">
        <v>3735</v>
      </c>
      <c r="F21" s="114">
        <v>3818</v>
      </c>
      <c r="G21" s="114">
        <v>3807</v>
      </c>
      <c r="H21" s="140">
        <v>3743</v>
      </c>
      <c r="I21" s="115">
        <v>-78</v>
      </c>
      <c r="J21" s="116">
        <v>-2.0838899278653487</v>
      </c>
    </row>
    <row r="22" spans="1:15" s="110" customFormat="1" ht="24.95" customHeight="1" x14ac:dyDescent="0.2">
      <c r="A22" s="201" t="s">
        <v>152</v>
      </c>
      <c r="B22" s="199" t="s">
        <v>153</v>
      </c>
      <c r="C22" s="113">
        <v>2.2932783221591886</v>
      </c>
      <c r="D22" s="115">
        <v>3335</v>
      </c>
      <c r="E22" s="114">
        <v>3334</v>
      </c>
      <c r="F22" s="114">
        <v>3312</v>
      </c>
      <c r="G22" s="114">
        <v>3121</v>
      </c>
      <c r="H22" s="140">
        <v>3081</v>
      </c>
      <c r="I22" s="115">
        <v>254</v>
      </c>
      <c r="J22" s="116">
        <v>8.2440765985069788</v>
      </c>
    </row>
    <row r="23" spans="1:15" s="110" customFormat="1" ht="24.95" customHeight="1" x14ac:dyDescent="0.2">
      <c r="A23" s="193" t="s">
        <v>154</v>
      </c>
      <c r="B23" s="199" t="s">
        <v>155</v>
      </c>
      <c r="C23" s="113">
        <v>1.840811414818635</v>
      </c>
      <c r="D23" s="115">
        <v>2677</v>
      </c>
      <c r="E23" s="114">
        <v>2720</v>
      </c>
      <c r="F23" s="114">
        <v>2733</v>
      </c>
      <c r="G23" s="114">
        <v>2701</v>
      </c>
      <c r="H23" s="140">
        <v>2706</v>
      </c>
      <c r="I23" s="115">
        <v>-29</v>
      </c>
      <c r="J23" s="116">
        <v>-1.0716925351071693</v>
      </c>
    </row>
    <row r="24" spans="1:15" s="110" customFormat="1" ht="24.95" customHeight="1" x14ac:dyDescent="0.2">
      <c r="A24" s="193" t="s">
        <v>156</v>
      </c>
      <c r="B24" s="199" t="s">
        <v>221</v>
      </c>
      <c r="C24" s="113">
        <v>6.3689186866082173</v>
      </c>
      <c r="D24" s="115">
        <v>9262</v>
      </c>
      <c r="E24" s="114">
        <v>9215</v>
      </c>
      <c r="F24" s="114">
        <v>9145</v>
      </c>
      <c r="G24" s="114">
        <v>8934</v>
      </c>
      <c r="H24" s="140">
        <v>8918</v>
      </c>
      <c r="I24" s="115">
        <v>344</v>
      </c>
      <c r="J24" s="116">
        <v>3.8573671226732453</v>
      </c>
    </row>
    <row r="25" spans="1:15" s="110" customFormat="1" ht="24.95" customHeight="1" x14ac:dyDescent="0.2">
      <c r="A25" s="193" t="s">
        <v>222</v>
      </c>
      <c r="B25" s="204" t="s">
        <v>159</v>
      </c>
      <c r="C25" s="113">
        <v>3.5757263194086297</v>
      </c>
      <c r="D25" s="115">
        <v>5200</v>
      </c>
      <c r="E25" s="114">
        <v>5289</v>
      </c>
      <c r="F25" s="114">
        <v>5249</v>
      </c>
      <c r="G25" s="114">
        <v>5071</v>
      </c>
      <c r="H25" s="140">
        <v>5016</v>
      </c>
      <c r="I25" s="115">
        <v>184</v>
      </c>
      <c r="J25" s="116">
        <v>3.668261562998405</v>
      </c>
    </row>
    <row r="26" spans="1:15" s="110" customFormat="1" ht="24.95" customHeight="1" x14ac:dyDescent="0.2">
      <c r="A26" s="201">
        <v>782.78300000000002</v>
      </c>
      <c r="B26" s="203" t="s">
        <v>160</v>
      </c>
      <c r="C26" s="113">
        <v>2.0278494069107786</v>
      </c>
      <c r="D26" s="115">
        <v>2949</v>
      </c>
      <c r="E26" s="114">
        <v>2774</v>
      </c>
      <c r="F26" s="114">
        <v>3433</v>
      </c>
      <c r="G26" s="114">
        <v>3416</v>
      </c>
      <c r="H26" s="140">
        <v>3401</v>
      </c>
      <c r="I26" s="115">
        <v>-452</v>
      </c>
      <c r="J26" s="116">
        <v>-13.290208762128785</v>
      </c>
    </row>
    <row r="27" spans="1:15" s="110" customFormat="1" ht="24.95" customHeight="1" x14ac:dyDescent="0.2">
      <c r="A27" s="193" t="s">
        <v>161</v>
      </c>
      <c r="B27" s="199" t="s">
        <v>223</v>
      </c>
      <c r="C27" s="113">
        <v>4.545985903386625</v>
      </c>
      <c r="D27" s="115">
        <v>6611</v>
      </c>
      <c r="E27" s="114">
        <v>6589</v>
      </c>
      <c r="F27" s="114">
        <v>6616</v>
      </c>
      <c r="G27" s="114">
        <v>6512</v>
      </c>
      <c r="H27" s="140">
        <v>6444</v>
      </c>
      <c r="I27" s="115">
        <v>167</v>
      </c>
      <c r="J27" s="116">
        <v>2.5915580384854127</v>
      </c>
    </row>
    <row r="28" spans="1:15" s="110" customFormat="1" ht="24.95" customHeight="1" x14ac:dyDescent="0.2">
      <c r="A28" s="193" t="s">
        <v>163</v>
      </c>
      <c r="B28" s="199" t="s">
        <v>164</v>
      </c>
      <c r="C28" s="113">
        <v>3.1920233797490116</v>
      </c>
      <c r="D28" s="115">
        <v>4642</v>
      </c>
      <c r="E28" s="114">
        <v>4609</v>
      </c>
      <c r="F28" s="114">
        <v>4587</v>
      </c>
      <c r="G28" s="114">
        <v>4607</v>
      </c>
      <c r="H28" s="140">
        <v>4578</v>
      </c>
      <c r="I28" s="115">
        <v>64</v>
      </c>
      <c r="J28" s="116">
        <v>1.397990388816077</v>
      </c>
    </row>
    <row r="29" spans="1:15" s="110" customFormat="1" ht="24.95" customHeight="1" x14ac:dyDescent="0.2">
      <c r="A29" s="193">
        <v>86</v>
      </c>
      <c r="B29" s="199" t="s">
        <v>165</v>
      </c>
      <c r="C29" s="113">
        <v>5.8222451435447828</v>
      </c>
      <c r="D29" s="115">
        <v>8467</v>
      </c>
      <c r="E29" s="114">
        <v>8479</v>
      </c>
      <c r="F29" s="114">
        <v>8402</v>
      </c>
      <c r="G29" s="114">
        <v>8215</v>
      </c>
      <c r="H29" s="140">
        <v>8236</v>
      </c>
      <c r="I29" s="115">
        <v>231</v>
      </c>
      <c r="J29" s="116">
        <v>2.8047595920349684</v>
      </c>
    </row>
    <row r="30" spans="1:15" s="110" customFormat="1" ht="24.95" customHeight="1" x14ac:dyDescent="0.2">
      <c r="A30" s="193">
        <v>87.88</v>
      </c>
      <c r="B30" s="204" t="s">
        <v>166</v>
      </c>
      <c r="C30" s="113">
        <v>4.4868488911810207</v>
      </c>
      <c r="D30" s="115">
        <v>6525</v>
      </c>
      <c r="E30" s="114">
        <v>6579</v>
      </c>
      <c r="F30" s="114">
        <v>6555</v>
      </c>
      <c r="G30" s="114">
        <v>6406</v>
      </c>
      <c r="H30" s="140">
        <v>6404</v>
      </c>
      <c r="I30" s="115">
        <v>121</v>
      </c>
      <c r="J30" s="116">
        <v>1.8894440974391005</v>
      </c>
    </row>
    <row r="31" spans="1:15" s="110" customFormat="1" ht="24.95" customHeight="1" x14ac:dyDescent="0.2">
      <c r="A31" s="193" t="s">
        <v>167</v>
      </c>
      <c r="B31" s="199" t="s">
        <v>168</v>
      </c>
      <c r="C31" s="113">
        <v>2.2774626095925736</v>
      </c>
      <c r="D31" s="115">
        <v>3312</v>
      </c>
      <c r="E31" s="114">
        <v>3250</v>
      </c>
      <c r="F31" s="114">
        <v>3223</v>
      </c>
      <c r="G31" s="114">
        <v>3189</v>
      </c>
      <c r="H31" s="140">
        <v>3150</v>
      </c>
      <c r="I31" s="115">
        <v>162</v>
      </c>
      <c r="J31" s="116">
        <v>5.1428571428571432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0.44283995186522263</v>
      </c>
      <c r="D34" s="115">
        <v>644</v>
      </c>
      <c r="E34" s="114">
        <v>609</v>
      </c>
      <c r="F34" s="114">
        <v>679</v>
      </c>
      <c r="G34" s="114">
        <v>674</v>
      </c>
      <c r="H34" s="140">
        <v>628</v>
      </c>
      <c r="I34" s="115">
        <v>16</v>
      </c>
      <c r="J34" s="116">
        <v>2.5477707006369426</v>
      </c>
    </row>
    <row r="35" spans="1:10" s="110" customFormat="1" ht="24.95" customHeight="1" x14ac:dyDescent="0.2">
      <c r="A35" s="292" t="s">
        <v>171</v>
      </c>
      <c r="B35" s="293" t="s">
        <v>172</v>
      </c>
      <c r="C35" s="113">
        <v>38.183255973869692</v>
      </c>
      <c r="D35" s="115">
        <v>55528</v>
      </c>
      <c r="E35" s="114">
        <v>55716</v>
      </c>
      <c r="F35" s="114">
        <v>56490</v>
      </c>
      <c r="G35" s="114">
        <v>56156</v>
      </c>
      <c r="H35" s="140">
        <v>56154</v>
      </c>
      <c r="I35" s="115">
        <v>-626</v>
      </c>
      <c r="J35" s="116">
        <v>-1.1147914663247498</v>
      </c>
    </row>
    <row r="36" spans="1:10" s="110" customFormat="1" ht="24.95" customHeight="1" x14ac:dyDescent="0.2">
      <c r="A36" s="294" t="s">
        <v>173</v>
      </c>
      <c r="B36" s="295" t="s">
        <v>174</v>
      </c>
      <c r="C36" s="125">
        <v>61.373904074265084</v>
      </c>
      <c r="D36" s="143">
        <v>89253</v>
      </c>
      <c r="E36" s="144">
        <v>89469</v>
      </c>
      <c r="F36" s="144">
        <v>89957</v>
      </c>
      <c r="G36" s="144">
        <v>87953</v>
      </c>
      <c r="H36" s="145">
        <v>87360</v>
      </c>
      <c r="I36" s="143">
        <v>1893</v>
      </c>
      <c r="J36" s="146">
        <v>2.1668956043956045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2020-09-28T08:47:32Z</dcterms:created>
  <dcterms:modified xsi:type="dcterms:W3CDTF">2020-09-28T10:34:26Z</dcterms:modified>
</cp:coreProperties>
</file>