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emf" ContentType="image/x-emf"/>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worksheets/sheet16.xml" ContentType="application/vnd.openxmlformats-officedocument.spreadsheetml.worksheet+xml"/>
  <Override PartName="/xl/worksheets/sheet17.xml" ContentType="application/vnd.openxmlformats-officedocument.spreadsheetml.worksheet+xml"/>
  <Override PartName="/xl/worksheets/sheet18.xml" ContentType="application/vnd.openxmlformats-officedocument.spreadsheetml.worksheet+xml"/>
  <Override PartName="/xl/worksheets/sheet19.xml" ContentType="application/vnd.openxmlformats-officedocument.spreadsheetml.worksheet+xml"/>
  <Override PartName="/xl/worksheets/sheet20.xml" ContentType="application/vnd.openxmlformats-officedocument.spreadsheetml.worksheet+xml"/>
  <Override PartName="/xl/worksheets/sheet21.xml" ContentType="application/vnd.openxmlformats-officedocument.spreadsheetml.worksheet+xml"/>
  <Override PartName="/xl/worksheets/sheet22.xml" ContentType="application/vnd.openxmlformats-officedocument.spreadsheetml.worksheet+xml"/>
  <Override PartName="/xl/worksheets/sheet23.xml" ContentType="application/vnd.openxmlformats-officedocument.spreadsheetml.worksheet+xml"/>
  <Override PartName="/xl/worksheets/sheet24.xml" ContentType="application/vnd.openxmlformats-officedocument.spreadsheetml.worksheet+xml"/>
  <Override PartName="/xl/worksheets/sheet2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activeX/activeX1.xml" ContentType="application/vnd.ms-office.activeX+xml"/>
  <Override PartName="/xl/activeX/activeX1.bin" ContentType="application/vnd.ms-office.activeX"/>
  <Override PartName="/xl/drawings/drawing3.xml" ContentType="application/vnd.openxmlformats-officedocument.drawing+xml"/>
  <Override PartName="/xl/drawings/drawing4.xml" ContentType="application/vnd.openxmlformats-officedocument.drawing+xml"/>
  <Override PartName="/xl/drawings/drawing5.xml" ContentType="application/vnd.openxmlformats-officedocument.drawing+xml"/>
  <Override PartName="/xl/drawings/drawing6.xml" ContentType="application/vnd.openxmlformats-officedocument.drawing+xml"/>
  <Override PartName="/xl/charts/chart1.xml" ContentType="application/vnd.openxmlformats-officedocument.drawingml.chart+xml"/>
  <Override PartName="/xl/charts/chart2.xml" ContentType="application/vnd.openxmlformats-officedocument.drawingml.chart+xml"/>
  <Override PartName="/xl/charts/chart3.xml" ContentType="application/vnd.openxmlformats-officedocument.drawingml.chart+xml"/>
  <Override PartName="/xl/charts/chart4.xml" ContentType="application/vnd.openxmlformats-officedocument.drawingml.chart+xml"/>
  <Override PartName="/xl/drawings/drawing7.xml" ContentType="application/vnd.openxmlformats-officedocument.drawing+xml"/>
  <Override PartName="/xl/drawings/drawing8.xml" ContentType="application/vnd.openxmlformats-officedocument.drawing+xml"/>
  <Override PartName="/xl/drawings/drawing9.xml" ContentType="application/vnd.openxmlformats-officedocument.drawing+xml"/>
  <Override PartName="/xl/drawings/drawing10.xml" ContentType="application/vnd.openxmlformats-officedocument.drawing+xml"/>
  <Override PartName="/xl/drawings/drawing11.xml" ContentType="application/vnd.openxmlformats-officedocument.drawing+xml"/>
  <Override PartName="/xl/drawings/drawing12.xml" ContentType="application/vnd.openxmlformats-officedocument.drawing+xml"/>
  <Override PartName="/xl/drawings/drawing13.xml" ContentType="application/vnd.openxmlformats-officedocument.drawing+xml"/>
  <Override PartName="/xl/drawings/drawing14.xml" ContentType="application/vnd.openxmlformats-officedocument.drawing+xml"/>
  <Override PartName="/xl/drawings/drawing15.xml" ContentType="application/vnd.openxmlformats-officedocument.drawing+xml"/>
  <Override PartName="/xl/drawings/drawing16.xml" ContentType="application/vnd.openxmlformats-officedocument.drawing+xml"/>
  <Override PartName="/xl/drawings/drawing17.xml" ContentType="application/vnd.openxmlformats-officedocument.drawing+xml"/>
  <Override PartName="/xl/drawings/drawing18.xml" ContentType="application/vnd.openxmlformats-officedocument.drawing+xml"/>
  <Override PartName="/xl/drawings/drawing19.xml" ContentType="application/vnd.openxmlformats-officedocument.drawing+xml"/>
  <Override PartName="/xl/drawings/drawing20.xml" ContentType="application/vnd.openxmlformats-officedocument.drawing+xml"/>
  <Override PartName="/xl/charts/chart5.xml" ContentType="application/vnd.openxmlformats-officedocument.drawingml.chart+xml"/>
  <Override PartName="/xl/charts/chart6.xml" ContentType="application/vnd.openxmlformats-officedocument.drawingml.chart+xml"/>
  <Override PartName="/xl/charts/chart7.xml" ContentType="application/vnd.openxmlformats-officedocument.drawingml.chart+xml"/>
  <Override PartName="/xl/drawings/drawing21.xml" ContentType="application/vnd.openxmlformats-officedocument.drawing+xml"/>
  <Override PartName="/xl/drawings/drawing22.xml" ContentType="application/vnd.openxmlformats-officedocument.drawing+xml"/>
  <Override PartName="/xl/drawings/drawing23.xml" ContentType="application/vnd.openxmlformats-officedocument.drawing+xml"/>
  <Override PartName="/xl/drawings/drawing24.xml" ContentType="application/vnd.openxmlformats-officedocument.drawing+xml"/>
  <Override PartName="/xl/drawings/drawing25.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DieseArbeitsmappe" defaultThemeVersion="164011"/>
  <mc:AlternateContent xmlns:mc="http://schemas.openxmlformats.org/markup-compatibility/2006">
    <mc:Choice Requires="x15">
      <x15ac:absPath xmlns:x15ac="http://schemas.microsoft.com/office/spreadsheetml/2010/11/ac" url="\\Dst.baintern.de\dfs\019\BA-Daten\Statistik\Statistik-Service\Datenlieferung_nach_VT\BST\AA_Kreishefte\202003\AA\"/>
    </mc:Choice>
  </mc:AlternateContent>
  <bookViews>
    <workbookView xWindow="0" yWindow="0" windowWidth="28800" windowHeight="11790" firstSheet="1" activeTab="1"/>
  </bookViews>
  <sheets>
    <sheet name="Hinweisblatt" sheetId="1" state="hidden" r:id="rId1"/>
    <sheet name="Deckblatt" sheetId="2" r:id="rId2"/>
    <sheet name="Impressum" sheetId="3" r:id="rId3"/>
    <sheet name="Inhaltsverzeichnis" sheetId="4" r:id="rId4"/>
    <sheet name="Tabelle 1" sheetId="5" r:id="rId5"/>
    <sheet name="Diagramm" sheetId="6" r:id="rId6"/>
    <sheet name="Tabelle 2.1" sheetId="7" r:id="rId7"/>
    <sheet name="Tabelle 2.2" sheetId="8" r:id="rId8"/>
    <sheet name="Tabelle 2.3" sheetId="9" r:id="rId9"/>
    <sheet name="Tabelle 2.4" sheetId="10" r:id="rId10"/>
    <sheet name="Tabelle 3.1" sheetId="11" r:id="rId11"/>
    <sheet name="Tabelle 3.2" sheetId="12" r:id="rId12"/>
    <sheet name="Tabelle 3.3" sheetId="13" r:id="rId13"/>
    <sheet name="Tabelle 3.4" sheetId="14" r:id="rId14"/>
    <sheet name="Tabelle 4.1" sheetId="15" r:id="rId15"/>
    <sheet name="Tabelle 4.2" sheetId="16" r:id="rId16"/>
    <sheet name="Tabelle 4.3" sheetId="17" r:id="rId17"/>
    <sheet name="Tabelle 5.1" sheetId="18" r:id="rId18"/>
    <sheet name="Tabelle 5.2" sheetId="19" r:id="rId19"/>
    <sheet name="Tabelle 6" sheetId="20" r:id="rId20"/>
    <sheet name="Hinweis_Befristung" sheetId="21" r:id="rId21"/>
    <sheet name="Hinweis_beg_been_BV" sheetId="22" r:id="rId22"/>
    <sheet name="Hinweise SVB GB" sheetId="23" r:id="rId23"/>
    <sheet name="Daten_Diagramme" sheetId="24" state="hidden" r:id="rId24"/>
    <sheet name="Statistik-Infoseite" sheetId="25" r:id="rId25"/>
  </sheets>
  <definedNames>
    <definedName name="_xlnm.Print_Area" localSheetId="1">Deckblatt!$A$1:$H$59</definedName>
    <definedName name="_xlnm.Print_Area" localSheetId="21">Hinweis_beg_been_BV!$A$1:$B$22</definedName>
    <definedName name="_xlnm.Print_Area" localSheetId="4">'Tabelle 1'!$A$1:$J$62</definedName>
    <definedName name="_xlnm.Print_Area" localSheetId="6">'Tabelle 2.1'!$A$1:$J$80</definedName>
    <definedName name="_xlnm.Print_Area" localSheetId="7">'Tabelle 2.2'!$A$1:$L$87</definedName>
    <definedName name="_xlnm.Print_Area" localSheetId="8">'Tabelle 2.3'!$A$1:$J$40</definedName>
    <definedName name="_xlnm.Print_Area" localSheetId="9">'Tabelle 2.4'!$A$1:$K$89</definedName>
    <definedName name="_xlnm.Print_Area" localSheetId="10">'Tabelle 3.1'!$A$1:$J$69</definedName>
    <definedName name="_xlnm.Print_Area" localSheetId="11">'Tabelle 3.2'!$A$1:$L$54</definedName>
    <definedName name="_xlnm.Print_Area" localSheetId="12">'Tabelle 3.3'!$A$1:$J$42</definedName>
    <definedName name="_xlnm.Print_Area" localSheetId="13">'Tabelle 3.4'!$A$1:$K$89</definedName>
    <definedName name="_xlnm.Print_Area" localSheetId="14">'Tabelle 4.1'!$A$1:$L$62</definedName>
    <definedName name="_xlnm.Print_Area" localSheetId="15">'Tabelle 4.2'!$A$1:$J$41</definedName>
    <definedName name="_xlnm.Print_Area" localSheetId="16">'Tabelle 4.3'!$A$1:$K$89</definedName>
    <definedName name="_xlnm.Print_Area" localSheetId="17">'Tabelle 5.1'!$A$1:$J$41</definedName>
    <definedName name="_xlnm.Print_Area" localSheetId="18">'Tabelle 5.2'!$A$1:$K$89</definedName>
    <definedName name="_xlnm.Print_Area" localSheetId="19">'Tabelle 6'!$A$1:$M$73</definedName>
    <definedName name="_xlnm.Print_Titles" localSheetId="7">'Tabelle 2.2'!$1:$11</definedName>
    <definedName name="_xlnm.Print_Titles" localSheetId="9">'Tabelle 2.4'!$1:$11</definedName>
    <definedName name="_xlnm.Print_Titles" localSheetId="13">'Tabelle 3.4'!$1:$11</definedName>
    <definedName name="_xlnm.Print_Titles" localSheetId="16">'Tabelle 4.3'!$1:$11</definedName>
    <definedName name="_xlnm.Print_Titles" localSheetId="18">'Tabelle 5.2'!$1:$11</definedName>
  </definedName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L75" i="24" l="1"/>
  <c r="H75" i="24" s="1"/>
  <c r="G75" i="24"/>
  <c r="F75" i="24"/>
  <c r="E75" i="24"/>
  <c r="L74" i="24"/>
  <c r="H74" i="24" s="1"/>
  <c r="G74" i="24"/>
  <c r="F74" i="24"/>
  <c r="E74" i="24"/>
  <c r="L73" i="24"/>
  <c r="H73" i="24" s="1"/>
  <c r="G73" i="24"/>
  <c r="F73" i="24"/>
  <c r="E73" i="24"/>
  <c r="L72" i="24"/>
  <c r="H72" i="24" s="1"/>
  <c r="G72" i="24"/>
  <c r="F72" i="24"/>
  <c r="E72" i="24"/>
  <c r="L71" i="24"/>
  <c r="H71" i="24" s="1"/>
  <c r="G71" i="24"/>
  <c r="F71" i="24"/>
  <c r="E71" i="24"/>
  <c r="L70" i="24"/>
  <c r="H70" i="24" s="1"/>
  <c r="G70" i="24"/>
  <c r="F70" i="24"/>
  <c r="E70" i="24"/>
  <c r="L69" i="24"/>
  <c r="H69" i="24" s="1"/>
  <c r="G69" i="24"/>
  <c r="F69" i="24"/>
  <c r="E69" i="24"/>
  <c r="L68" i="24"/>
  <c r="H68" i="24" s="1"/>
  <c r="G68" i="24"/>
  <c r="F68" i="24"/>
  <c r="E68" i="24"/>
  <c r="L67" i="24"/>
  <c r="H67" i="24" s="1"/>
  <c r="G67" i="24"/>
  <c r="F67" i="24"/>
  <c r="E67" i="24"/>
  <c r="L66" i="24"/>
  <c r="H66" i="24" s="1"/>
  <c r="G66" i="24"/>
  <c r="F66" i="24"/>
  <c r="E66" i="24"/>
  <c r="L65" i="24"/>
  <c r="H65" i="24" s="1"/>
  <c r="G65" i="24"/>
  <c r="F65" i="24"/>
  <c r="E65" i="24"/>
  <c r="L64" i="24"/>
  <c r="H64" i="24" s="1"/>
  <c r="G64" i="24"/>
  <c r="F64" i="24"/>
  <c r="E64" i="24"/>
  <c r="L63" i="24"/>
  <c r="H63" i="24" s="1"/>
  <c r="G63" i="24"/>
  <c r="F63" i="24"/>
  <c r="E63" i="24"/>
  <c r="L62" i="24"/>
  <c r="H62" i="24" s="1"/>
  <c r="G62" i="24"/>
  <c r="F62" i="24"/>
  <c r="E62" i="24"/>
  <c r="L61" i="24"/>
  <c r="H61" i="24" s="1"/>
  <c r="G61" i="24"/>
  <c r="F61" i="24"/>
  <c r="E61" i="24"/>
  <c r="L60" i="24"/>
  <c r="H60" i="24" s="1"/>
  <c r="G60" i="24"/>
  <c r="F60" i="24"/>
  <c r="E60" i="24"/>
  <c r="L59" i="24"/>
  <c r="H59" i="24" s="1"/>
  <c r="G59" i="24"/>
  <c r="F59" i="24"/>
  <c r="E59" i="24"/>
  <c r="L58" i="24"/>
  <c r="H58" i="24" s="1"/>
  <c r="G58" i="24"/>
  <c r="F58" i="24"/>
  <c r="E58" i="24"/>
  <c r="L57" i="24"/>
  <c r="H57" i="24" s="1"/>
  <c r="G57" i="24"/>
  <c r="F57" i="24"/>
  <c r="E57" i="24"/>
  <c r="L56" i="24"/>
  <c r="H56" i="24" s="1"/>
  <c r="G56" i="24"/>
  <c r="F56" i="24"/>
  <c r="E56" i="24"/>
  <c r="L55" i="24"/>
  <c r="H55" i="24" s="1"/>
  <c r="G55" i="24"/>
  <c r="F55" i="24"/>
  <c r="E55" i="24"/>
  <c r="L54" i="24"/>
  <c r="H54" i="24" s="1"/>
  <c r="G54" i="24"/>
  <c r="F54" i="24"/>
  <c r="E54" i="24"/>
  <c r="L53" i="24"/>
  <c r="H53" i="24" s="1"/>
  <c r="G53" i="24"/>
  <c r="F53" i="24"/>
  <c r="E53" i="24"/>
  <c r="L52" i="24"/>
  <c r="H52" i="24" s="1"/>
  <c r="G52" i="24"/>
  <c r="F52" i="24"/>
  <c r="E52" i="24"/>
  <c r="L51" i="24"/>
  <c r="H51" i="24" s="1"/>
  <c r="G51" i="24"/>
  <c r="F51" i="24"/>
  <c r="E51" i="24"/>
  <c r="L44" i="24"/>
  <c r="K44" i="24"/>
  <c r="I44" i="24"/>
  <c r="D44" i="24"/>
  <c r="C44" i="24"/>
  <c r="M44" i="24" s="1"/>
  <c r="B44" i="24"/>
  <c r="J44" i="24" s="1"/>
  <c r="M43" i="24"/>
  <c r="K43" i="24"/>
  <c r="H43" i="24"/>
  <c r="G43" i="24"/>
  <c r="F43" i="24"/>
  <c r="E43" i="24"/>
  <c r="C43" i="24"/>
  <c r="I43" i="24" s="1"/>
  <c r="B43" i="24"/>
  <c r="D43" i="24" s="1"/>
  <c r="L42" i="24"/>
  <c r="K42" i="24"/>
  <c r="I42" i="24"/>
  <c r="D42" i="24"/>
  <c r="C42" i="24"/>
  <c r="M42" i="24" s="1"/>
  <c r="B42" i="24"/>
  <c r="J42" i="24" s="1"/>
  <c r="M41" i="24"/>
  <c r="K41" i="24"/>
  <c r="H41" i="24"/>
  <c r="G41" i="24"/>
  <c r="F41" i="24"/>
  <c r="E41" i="24"/>
  <c r="C41" i="24"/>
  <c r="I41" i="24" s="1"/>
  <c r="B41" i="24"/>
  <c r="D41" i="24" s="1"/>
  <c r="L40" i="24"/>
  <c r="K40" i="24"/>
  <c r="I40" i="24"/>
  <c r="D40" i="24"/>
  <c r="C40" i="24"/>
  <c r="M40" i="24" s="1"/>
  <c r="B40" i="24"/>
  <c r="J40" i="24" s="1"/>
  <c r="M36" i="24"/>
  <c r="L36" i="24"/>
  <c r="K36" i="24"/>
  <c r="J36" i="24"/>
  <c r="I36" i="24"/>
  <c r="H36" i="24"/>
  <c r="G36" i="24"/>
  <c r="F36" i="24"/>
  <c r="E36" i="24"/>
  <c r="D36" i="24"/>
  <c r="K57" i="15"/>
  <c r="L57" i="15" s="1"/>
  <c r="C38" i="24"/>
  <c r="C37" i="24"/>
  <c r="M37" i="24" s="1"/>
  <c r="C35" i="24"/>
  <c r="C34" i="24"/>
  <c r="G34" i="24" s="1"/>
  <c r="C33" i="24"/>
  <c r="C32" i="24"/>
  <c r="G32" i="24" s="1"/>
  <c r="C31" i="24"/>
  <c r="C30" i="24"/>
  <c r="G30" i="24" s="1"/>
  <c r="C29" i="24"/>
  <c r="C28" i="24"/>
  <c r="G28" i="24" s="1"/>
  <c r="C27" i="24"/>
  <c r="C26" i="24"/>
  <c r="G26" i="24" s="1"/>
  <c r="C25" i="24"/>
  <c r="C24" i="24"/>
  <c r="G24" i="24" s="1"/>
  <c r="C23" i="24"/>
  <c r="C22" i="24"/>
  <c r="G22" i="24" s="1"/>
  <c r="C21" i="24"/>
  <c r="C20" i="24"/>
  <c r="G20" i="24" s="1"/>
  <c r="C19" i="24"/>
  <c r="C18" i="24"/>
  <c r="G18" i="24" s="1"/>
  <c r="C17" i="24"/>
  <c r="C16" i="24"/>
  <c r="G16" i="24" s="1"/>
  <c r="C15" i="24"/>
  <c r="C9" i="24"/>
  <c r="C8" i="24"/>
  <c r="C7" i="24"/>
  <c r="B38" i="24"/>
  <c r="B37" i="24"/>
  <c r="B35" i="24"/>
  <c r="B34" i="24"/>
  <c r="B33" i="24"/>
  <c r="B32" i="24"/>
  <c r="B31" i="24"/>
  <c r="B30" i="24"/>
  <c r="B29" i="24"/>
  <c r="B28" i="24"/>
  <c r="B27" i="24"/>
  <c r="B26" i="24"/>
  <c r="B25" i="24"/>
  <c r="B24" i="24"/>
  <c r="B23" i="24"/>
  <c r="B22" i="24"/>
  <c r="B21" i="24"/>
  <c r="B20" i="24"/>
  <c r="B19" i="24"/>
  <c r="B18" i="24"/>
  <c r="B17" i="24"/>
  <c r="B16" i="24"/>
  <c r="B15" i="24"/>
  <c r="B9" i="24"/>
  <c r="B8" i="24"/>
  <c r="B7" i="24"/>
  <c r="D9" i="24" l="1"/>
  <c r="J9" i="24"/>
  <c r="H9" i="24"/>
  <c r="K9" i="24"/>
  <c r="F9" i="24"/>
  <c r="D7" i="24"/>
  <c r="J7" i="24"/>
  <c r="H7" i="24"/>
  <c r="K7" i="24"/>
  <c r="F7" i="24"/>
  <c r="D25" i="24"/>
  <c r="J25" i="24"/>
  <c r="H25" i="24"/>
  <c r="K25" i="24"/>
  <c r="F25" i="24"/>
  <c r="K28" i="24"/>
  <c r="H28" i="24"/>
  <c r="F28" i="24"/>
  <c r="D28" i="24"/>
  <c r="J28" i="24"/>
  <c r="G19" i="24"/>
  <c r="M19" i="24"/>
  <c r="E19" i="24"/>
  <c r="L19" i="24"/>
  <c r="I19" i="24"/>
  <c r="G35" i="24"/>
  <c r="M35" i="24"/>
  <c r="E35" i="24"/>
  <c r="L35" i="24"/>
  <c r="I35" i="24"/>
  <c r="D19" i="24"/>
  <c r="J19" i="24"/>
  <c r="H19" i="24"/>
  <c r="K19" i="24"/>
  <c r="F19" i="24"/>
  <c r="G29" i="24"/>
  <c r="M29" i="24"/>
  <c r="E29" i="24"/>
  <c r="L29" i="24"/>
  <c r="I29" i="24"/>
  <c r="K16" i="24"/>
  <c r="H16" i="24"/>
  <c r="F16" i="24"/>
  <c r="D16" i="24"/>
  <c r="J16" i="24"/>
  <c r="D29" i="24"/>
  <c r="J29" i="24"/>
  <c r="H29" i="24"/>
  <c r="K29" i="24"/>
  <c r="F29" i="24"/>
  <c r="K32" i="24"/>
  <c r="H32" i="24"/>
  <c r="F32" i="24"/>
  <c r="D32" i="24"/>
  <c r="J32" i="24"/>
  <c r="G23" i="24"/>
  <c r="M23" i="24"/>
  <c r="E23" i="24"/>
  <c r="L23" i="24"/>
  <c r="I23" i="24"/>
  <c r="D35" i="24"/>
  <c r="J35" i="24"/>
  <c r="H35" i="24"/>
  <c r="K35" i="24"/>
  <c r="F35" i="24"/>
  <c r="D23" i="24"/>
  <c r="J23" i="24"/>
  <c r="H23" i="24"/>
  <c r="F23" i="24"/>
  <c r="K23" i="24"/>
  <c r="K26" i="24"/>
  <c r="H26" i="24"/>
  <c r="F26" i="24"/>
  <c r="D26" i="24"/>
  <c r="J26" i="24"/>
  <c r="G7" i="24"/>
  <c r="M7" i="24"/>
  <c r="E7" i="24"/>
  <c r="L7" i="24"/>
  <c r="I7" i="24"/>
  <c r="G9" i="24"/>
  <c r="M9" i="24"/>
  <c r="E9" i="24"/>
  <c r="L9" i="24"/>
  <c r="I9" i="24"/>
  <c r="G17" i="24"/>
  <c r="M17" i="24"/>
  <c r="E17" i="24"/>
  <c r="L17" i="24"/>
  <c r="I17" i="24"/>
  <c r="G33" i="24"/>
  <c r="M33" i="24"/>
  <c r="E33" i="24"/>
  <c r="L33" i="24"/>
  <c r="I33" i="24"/>
  <c r="K8" i="24"/>
  <c r="H8" i="24"/>
  <c r="F8" i="24"/>
  <c r="D8" i="24"/>
  <c r="J8" i="24"/>
  <c r="D17" i="24"/>
  <c r="J17" i="24"/>
  <c r="H17" i="24"/>
  <c r="K17" i="24"/>
  <c r="F17" i="24"/>
  <c r="K20" i="24"/>
  <c r="H20" i="24"/>
  <c r="F20" i="24"/>
  <c r="D20" i="24"/>
  <c r="J20" i="24"/>
  <c r="D33" i="24"/>
  <c r="J33" i="24"/>
  <c r="H33" i="24"/>
  <c r="K33" i="24"/>
  <c r="F33" i="24"/>
  <c r="F37" i="24"/>
  <c r="D37" i="24"/>
  <c r="K37" i="24"/>
  <c r="J37" i="24"/>
  <c r="H37" i="24"/>
  <c r="G27" i="24"/>
  <c r="M27" i="24"/>
  <c r="E27" i="24"/>
  <c r="L27" i="24"/>
  <c r="I27" i="24"/>
  <c r="B6" i="24"/>
  <c r="B14" i="24"/>
  <c r="D27" i="24"/>
  <c r="J27" i="24"/>
  <c r="H27" i="24"/>
  <c r="K27" i="24"/>
  <c r="F27" i="24"/>
  <c r="K30" i="24"/>
  <c r="H30" i="24"/>
  <c r="F30" i="24"/>
  <c r="D30" i="24"/>
  <c r="J30" i="24"/>
  <c r="G21" i="24"/>
  <c r="M21" i="24"/>
  <c r="E21" i="24"/>
  <c r="L21" i="24"/>
  <c r="I21" i="24"/>
  <c r="M38" i="24"/>
  <c r="E38" i="24"/>
  <c r="G38" i="24"/>
  <c r="L38" i="24"/>
  <c r="I38" i="24"/>
  <c r="K22" i="24"/>
  <c r="H22" i="24"/>
  <c r="F22" i="24"/>
  <c r="D22" i="24"/>
  <c r="J22" i="24"/>
  <c r="B45" i="24"/>
  <c r="B39" i="24"/>
  <c r="D21" i="24"/>
  <c r="J21" i="24"/>
  <c r="H21" i="24"/>
  <c r="K21" i="24"/>
  <c r="F21" i="24"/>
  <c r="K24" i="24"/>
  <c r="H24" i="24"/>
  <c r="F24" i="24"/>
  <c r="D24" i="24"/>
  <c r="J24" i="24"/>
  <c r="K38" i="24"/>
  <c r="J38" i="24"/>
  <c r="H38" i="24"/>
  <c r="F38" i="24"/>
  <c r="D38" i="24"/>
  <c r="G15" i="24"/>
  <c r="M15" i="24"/>
  <c r="E15" i="24"/>
  <c r="L15" i="24"/>
  <c r="I15" i="24"/>
  <c r="G31" i="24"/>
  <c r="M31" i="24"/>
  <c r="E31" i="24"/>
  <c r="L31" i="24"/>
  <c r="I31" i="24"/>
  <c r="D15" i="24"/>
  <c r="J15" i="24"/>
  <c r="H15" i="24"/>
  <c r="F15" i="24"/>
  <c r="K15" i="24"/>
  <c r="K18" i="24"/>
  <c r="H18" i="24"/>
  <c r="F18" i="24"/>
  <c r="D18" i="24"/>
  <c r="J18" i="24"/>
  <c r="D31" i="24"/>
  <c r="J31" i="24"/>
  <c r="H31" i="24"/>
  <c r="F31" i="24"/>
  <c r="K31" i="24"/>
  <c r="K34" i="24"/>
  <c r="H34" i="24"/>
  <c r="F34" i="24"/>
  <c r="D34" i="24"/>
  <c r="J34" i="24"/>
  <c r="G25" i="24"/>
  <c r="M25" i="24"/>
  <c r="E25" i="24"/>
  <c r="L25" i="24"/>
  <c r="I25" i="24"/>
  <c r="I8" i="24"/>
  <c r="M8" i="24"/>
  <c r="E8" i="24"/>
  <c r="L8" i="24"/>
  <c r="I18" i="24"/>
  <c r="M18" i="24"/>
  <c r="E18" i="24"/>
  <c r="L18" i="24"/>
  <c r="I26" i="24"/>
  <c r="M26" i="24"/>
  <c r="E26" i="24"/>
  <c r="L26" i="24"/>
  <c r="I34" i="24"/>
  <c r="M34" i="24"/>
  <c r="E34" i="24"/>
  <c r="L34" i="24"/>
  <c r="I16" i="24"/>
  <c r="M16" i="24"/>
  <c r="E16" i="24"/>
  <c r="L16" i="24"/>
  <c r="I24" i="24"/>
  <c r="M24" i="24"/>
  <c r="E24" i="24"/>
  <c r="L24" i="24"/>
  <c r="I32" i="24"/>
  <c r="M32" i="24"/>
  <c r="E32" i="24"/>
  <c r="L32" i="24"/>
  <c r="K52" i="24"/>
  <c r="J52" i="24"/>
  <c r="I52" i="24"/>
  <c r="K54" i="24"/>
  <c r="J54" i="24"/>
  <c r="I54" i="24"/>
  <c r="K56" i="24"/>
  <c r="J56" i="24"/>
  <c r="I56" i="24"/>
  <c r="K58" i="24"/>
  <c r="J58" i="24"/>
  <c r="I58" i="24"/>
  <c r="K60" i="24"/>
  <c r="J60" i="24"/>
  <c r="I60" i="24"/>
  <c r="K62" i="24"/>
  <c r="J62" i="24"/>
  <c r="I62" i="24"/>
  <c r="K64" i="24"/>
  <c r="J64" i="24"/>
  <c r="I64" i="24"/>
  <c r="K66" i="24"/>
  <c r="J66" i="24"/>
  <c r="I66" i="24"/>
  <c r="K68" i="24"/>
  <c r="J68" i="24"/>
  <c r="I68" i="24"/>
  <c r="K70" i="24"/>
  <c r="J70" i="24"/>
  <c r="I70" i="24"/>
  <c r="K72" i="24"/>
  <c r="J72" i="24"/>
  <c r="I72" i="24"/>
  <c r="K74" i="24"/>
  <c r="J74" i="24"/>
  <c r="I74" i="24"/>
  <c r="C14" i="24"/>
  <c r="C6" i="24"/>
  <c r="I22" i="24"/>
  <c r="M22" i="24"/>
  <c r="E22" i="24"/>
  <c r="L22" i="24"/>
  <c r="I30" i="24"/>
  <c r="M30" i="24"/>
  <c r="E30" i="24"/>
  <c r="L30" i="24"/>
  <c r="C45" i="24"/>
  <c r="C39" i="24"/>
  <c r="G8" i="24"/>
  <c r="I20" i="24"/>
  <c r="M20" i="24"/>
  <c r="E20" i="24"/>
  <c r="L20" i="24"/>
  <c r="I28" i="24"/>
  <c r="M28" i="24"/>
  <c r="E28" i="24"/>
  <c r="L28" i="24"/>
  <c r="I37" i="24"/>
  <c r="G37" i="24"/>
  <c r="L37" i="24"/>
  <c r="E37" i="24"/>
  <c r="K51" i="24"/>
  <c r="J51" i="24"/>
  <c r="I51" i="24"/>
  <c r="K53" i="24"/>
  <c r="J53" i="24"/>
  <c r="I53" i="24"/>
  <c r="K55" i="24"/>
  <c r="J55" i="24"/>
  <c r="I55" i="24"/>
  <c r="K57" i="24"/>
  <c r="J57" i="24"/>
  <c r="I57" i="24"/>
  <c r="K59" i="24"/>
  <c r="J59" i="24"/>
  <c r="I59" i="24"/>
  <c r="K61" i="24"/>
  <c r="J61" i="24"/>
  <c r="I61" i="24"/>
  <c r="K63" i="24"/>
  <c r="J63" i="24"/>
  <c r="I63" i="24"/>
  <c r="K65" i="24"/>
  <c r="J65" i="24"/>
  <c r="I65" i="24"/>
  <c r="K67" i="24"/>
  <c r="J67" i="24"/>
  <c r="I67" i="24"/>
  <c r="K69" i="24"/>
  <c r="J69" i="24"/>
  <c r="I69" i="24"/>
  <c r="K71" i="24"/>
  <c r="J71" i="24"/>
  <c r="I71" i="24"/>
  <c r="K73" i="24"/>
  <c r="J73" i="24"/>
  <c r="I73" i="24"/>
  <c r="K75" i="24"/>
  <c r="J75" i="24"/>
  <c r="J77" i="24" s="1"/>
  <c r="I75" i="24"/>
  <c r="F40" i="24"/>
  <c r="J41" i="24"/>
  <c r="F42" i="24"/>
  <c r="J43" i="24"/>
  <c r="F44" i="24"/>
  <c r="G40" i="24"/>
  <c r="G42" i="24"/>
  <c r="G44" i="24"/>
  <c r="H40" i="24"/>
  <c r="L41" i="24"/>
  <c r="H42" i="24"/>
  <c r="L43" i="24"/>
  <c r="H44" i="24"/>
  <c r="E40" i="24"/>
  <c r="E42" i="24"/>
  <c r="E44" i="24"/>
  <c r="I39" i="24" l="1"/>
  <c r="G39" i="24"/>
  <c r="L39" i="24"/>
  <c r="M39" i="24"/>
  <c r="E39" i="24"/>
  <c r="I45" i="24"/>
  <c r="G45" i="24"/>
  <c r="L45" i="24"/>
  <c r="M45" i="24"/>
  <c r="E45" i="24"/>
  <c r="K14" i="24"/>
  <c r="H14" i="24"/>
  <c r="F14" i="24"/>
  <c r="D14" i="24"/>
  <c r="J14" i="24"/>
  <c r="K6" i="24"/>
  <c r="H6" i="24"/>
  <c r="F6" i="24"/>
  <c r="D6" i="24"/>
  <c r="J6" i="24"/>
  <c r="I6" i="24"/>
  <c r="M6" i="24"/>
  <c r="E6" i="24"/>
  <c r="L6" i="24"/>
  <c r="G6" i="24"/>
  <c r="I14" i="24"/>
  <c r="M14" i="24"/>
  <c r="E14" i="24"/>
  <c r="L14" i="24"/>
  <c r="G14" i="24"/>
  <c r="I77" i="24"/>
  <c r="J79" i="24"/>
  <c r="K77" i="24"/>
  <c r="F39" i="24"/>
  <c r="D39" i="24"/>
  <c r="K39" i="24"/>
  <c r="J39" i="24"/>
  <c r="H39" i="24"/>
  <c r="H45" i="24"/>
  <c r="F45" i="24"/>
  <c r="D45" i="24"/>
  <c r="K45" i="24"/>
  <c r="J45" i="24"/>
  <c r="I78" i="24" l="1"/>
  <c r="I79" i="24"/>
  <c r="K79" i="24"/>
  <c r="K78" i="24"/>
  <c r="J78" i="24"/>
  <c r="I83" i="24" l="1"/>
  <c r="I82" i="24"/>
  <c r="I81" i="24"/>
</calcChain>
</file>

<file path=xl/sharedStrings.xml><?xml version="1.0" encoding="utf-8"?>
<sst xmlns="http://schemas.openxmlformats.org/spreadsheetml/2006/main" count="1659" uniqueCount="521">
  <si>
    <t>Aufgrund von Kreisgebietsreformen</t>
  </si>
  <si>
    <t>sind Kreisschlüssel</t>
  </si>
  <si>
    <t>entfallen und</t>
  </si>
  <si>
    <t>Vorquartalswerte deshalb</t>
  </si>
  <si>
    <t>teilweise nicht ausweisbar.</t>
  </si>
  <si>
    <t>_</t>
  </si>
  <si>
    <t>Beschäftigungsstatistik</t>
  </si>
  <si>
    <t>Impressum</t>
  </si>
  <si>
    <t>Produktlinie/Reihe:</t>
  </si>
  <si>
    <t>Tabellen</t>
  </si>
  <si>
    <t>Titel:</t>
  </si>
  <si>
    <t>Regionalreport über Beschäftigte (Quartalszahlen)</t>
  </si>
  <si>
    <t>Region:</t>
  </si>
  <si>
    <t>Agentur für Arbeit Bayreuth – Hof (723)</t>
  </si>
  <si>
    <t>Stichtag:</t>
  </si>
  <si>
    <t>31. März 2020</t>
  </si>
  <si>
    <t>Erstellungsdatum:</t>
  </si>
  <si>
    <t>12. Oktober 2020</t>
  </si>
  <si>
    <t>Periodizität:</t>
  </si>
  <si>
    <t>vierteljährlich</t>
  </si>
  <si>
    <t>Nächster
Veröffentlichungstermin:</t>
  </si>
  <si>
    <t>11. Januar 2021</t>
  </si>
  <si>
    <t>Hinweise:</t>
  </si>
  <si>
    <t xml:space="preserve">In dieser Publikation wird über die sozialversicherungspflichtig und geringfügig entlohnten Beschäftigten berichtet. Eine weitere Unterteilung der geringfügig entlohnten Beschäftigten in ausschließlich geringfügig entlohnte und im Nebenjob tätige Beschäftigte ist bei ausgewählten Merkmalen, wie dem Beruf, aus Geheimhaltungsgründen nicht möglich. Weitergehende Informationen erhalten Sie über Ihren regionalen Statistik-Service. Soweit nicht anders angegeben, beziehen sich alle Zahlen auf den Arbeitsort. </t>
  </si>
  <si>
    <t>Herausgeberin:</t>
  </si>
  <si>
    <t>Bundesagentur für Arbeit</t>
  </si>
  <si>
    <t>Statistik</t>
  </si>
  <si>
    <t>Rückfragen an:</t>
  </si>
  <si>
    <t>Statistik-Service Südost</t>
  </si>
  <si>
    <t>Nordostpark 14</t>
  </si>
  <si>
    <t>90411 Nürnberg</t>
  </si>
  <si>
    <t>E-Mail:</t>
  </si>
  <si>
    <t>Statistik-Service-Suedost@arbeitsagentur.de</t>
  </si>
  <si>
    <t>Hotline:</t>
  </si>
  <si>
    <t>0911/179-8001</t>
  </si>
  <si>
    <t>Fax:</t>
  </si>
  <si>
    <t>0911/179-908001</t>
  </si>
  <si>
    <t>Internet:</t>
  </si>
  <si>
    <t xml:space="preserve">http://statistik.arbeitsagentur.de </t>
  </si>
  <si>
    <t>Register: "Statistik nach Themen"</t>
  </si>
  <si>
    <t>http://statistik.arbeitsagentur.de/Navigation/Statistik/Statistik-nach-Themen/Statistik-nach-Themen-Nav.html</t>
  </si>
  <si>
    <t>Zitierhinweis:</t>
  </si>
  <si>
    <t>Statistik der Bundesagentur für Arbeit</t>
  </si>
  <si>
    <t>Tabellen, Regionalreport über Beschäftigte, Nürnberg, September 2020</t>
  </si>
  <si>
    <t>Nutzungsbedingungen:</t>
  </si>
  <si>
    <t>© Statistik der Bundesagentur für Arbeit</t>
  </si>
  <si>
    <t>Sie können Informationen speichern, (auch auszugsweise) mit Quellen-</t>
  </si>
  <si>
    <t>angabe  weitergeben, vervielfältigen und verbreiten. Die Inhalte dürfen</t>
  </si>
  <si>
    <t>nicht verändert oder verfälscht werden. Eigene Berechnungen sind</t>
  </si>
  <si>
    <t>erlaubt, jedoch als solche kenntlich zu machen.</t>
  </si>
  <si>
    <t>Im Falle einer Zugänglichmachung im Internet soll dies in Form einer</t>
  </si>
  <si>
    <t>Verlinkung auf die Homepage der Statistik der Bundesagentur für Arbeit</t>
  </si>
  <si>
    <t xml:space="preserve">erfolgen. </t>
  </si>
  <si>
    <t xml:space="preserve">Die Nutzung der Inhalte für gewerbliche Zwecke, ausgenommen Presse, </t>
  </si>
  <si>
    <t>Rundfunk und Fernsehen und wissenschaftliche Publikationen, bedarf</t>
  </si>
  <si>
    <t xml:space="preserve">der Genehmigung durch die Statistik der Bundesagentur für Arbeit. </t>
  </si>
  <si>
    <t>Inhaltsverzeichnis</t>
  </si>
  <si>
    <t>Stichtag: 31. März 2020</t>
  </si>
  <si>
    <t>Quartalszahlen im Überblick</t>
  </si>
  <si>
    <t>Sozialversicherungspflichtig und geringfügig entlohnte Beschäftigte</t>
  </si>
  <si>
    <t>nach ausgewählten Merkmalen</t>
  </si>
  <si>
    <t>Tabelle 1</t>
  </si>
  <si>
    <t>Diagramm: Entwicklung sozialversicherungspflichtig Beschäftigter</t>
  </si>
  <si>
    <t>und geringfügig entlohnter Beschäftigter nach Regionen und nach</t>
  </si>
  <si>
    <t>der Klassifikation der Wirtschaftszweige (WZ 2008)</t>
  </si>
  <si>
    <t>Diagramm</t>
  </si>
  <si>
    <t>Sozialversicherungspflichtig Beschäftigte</t>
  </si>
  <si>
    <t>nach Regionen und ausgewählten Merkmalen</t>
  </si>
  <si>
    <t>Tabelle 2.1</t>
  </si>
  <si>
    <t>Tabelle 2.2</t>
  </si>
  <si>
    <t>nach der Klassifikation der Wirtschaftszweige 2008 (WZ 2008)</t>
  </si>
  <si>
    <t>Tabelle 2.3</t>
  </si>
  <si>
    <t>nach der Klassifikation der Berufe (KldB 2010)</t>
  </si>
  <si>
    <t>Tabelle 2.4</t>
  </si>
  <si>
    <t>Geringfügig entlohnte Beschäftigte</t>
  </si>
  <si>
    <t>Tabelle 3.1</t>
  </si>
  <si>
    <t>Tabelle 3.2</t>
  </si>
  <si>
    <t>Tabelle 3.3</t>
  </si>
  <si>
    <t xml:space="preserve"> </t>
  </si>
  <si>
    <t>Tabelle 3.4</t>
  </si>
  <si>
    <t>Begonnene sozialversicherungspflichtige Beschäftigungsverhältnisse</t>
  </si>
  <si>
    <t xml:space="preserve">Insgesamt / darunter befristet nach ausgewählten Merkmalen </t>
  </si>
  <si>
    <t>Tabelle 4.1</t>
  </si>
  <si>
    <t>Tabelle 4.2</t>
  </si>
  <si>
    <t>Tabelle 4.3</t>
  </si>
  <si>
    <t xml:space="preserve">Beendete sozialversicherungspflichtige Beschäftigungsverhältnisse </t>
  </si>
  <si>
    <t>Tabelle 5.1</t>
  </si>
  <si>
    <t>Tabelle 5.2</t>
  </si>
  <si>
    <t>Zeitreihe</t>
  </si>
  <si>
    <t>Sozialversicherungspflichtig und geringfügig entlohnte Beschäftigte sowie begonnene und beendete Beschäftigungsverhältnisse</t>
  </si>
  <si>
    <t>Tabelle 6</t>
  </si>
  <si>
    <t>1. Sozialversicherungspflichtig und geringfügig entlohnte Beschäftigte nach
ausgewählten Merkmalen</t>
  </si>
  <si>
    <t>Agentur für Arbeit Bayreuth – Hof (723); Gebietsstand des jeweiligen Stichtags</t>
  </si>
  <si>
    <t>Merkmale</t>
  </si>
  <si>
    <r>
      <t xml:space="preserve">Anteile
in % </t>
    </r>
    <r>
      <rPr>
        <vertAlign val="superscript"/>
        <sz val="8"/>
        <rFont val="Arial"/>
        <family val="2"/>
      </rPr>
      <t>1)</t>
    </r>
  </si>
  <si>
    <r>
      <t xml:space="preserve">Beschäftigte am Stichtag </t>
    </r>
    <r>
      <rPr>
        <sz val="8"/>
        <rFont val="Arial"/>
        <family val="2"/>
      </rPr>
      <t xml:space="preserve">Ende ... </t>
    </r>
  </si>
  <si>
    <t>Veränderung 
gegenüber dem 
Vorjahresstichtag 
(Sp. 1 zu Sp. 5)</t>
  </si>
  <si>
    <t>Mrz. 20</t>
  </si>
  <si>
    <t>Dez. 19</t>
  </si>
  <si>
    <t>Sep. 19</t>
  </si>
  <si>
    <t>Jun. 19</t>
  </si>
  <si>
    <t>Mrz. 19</t>
  </si>
  <si>
    <t>absolut</t>
  </si>
  <si>
    <t>in %</t>
  </si>
  <si>
    <t>Insgesamt</t>
  </si>
  <si>
    <t>dav.</t>
  </si>
  <si>
    <t>Männer</t>
  </si>
  <si>
    <t>Frauen</t>
  </si>
  <si>
    <t>unter 25 Jahre</t>
  </si>
  <si>
    <t>25 bis unter 55 Jahre</t>
  </si>
  <si>
    <t>55 bis unter 65 Jahre</t>
  </si>
  <si>
    <t>65 Jahre und älter</t>
  </si>
  <si>
    <t>dar.: bis zur Altersgrenze</t>
  </si>
  <si>
    <t>dar.</t>
  </si>
  <si>
    <t>Vollzeitbeschäftigte</t>
  </si>
  <si>
    <t>Teilzeitbeschäftigte</t>
  </si>
  <si>
    <t>Deutsche</t>
  </si>
  <si>
    <t>Ausländer</t>
  </si>
  <si>
    <t>Geringfügig entlohnte Beschäftigte (GeB)</t>
  </si>
  <si>
    <t>GeB - Insgesamt</t>
  </si>
  <si>
    <t>GeB - ausschließlich</t>
  </si>
  <si>
    <t>GeB - im Nebenjob</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</si>
  <si>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</si>
  <si>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</si>
  <si>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t>Entwicklung sozialversicherungspflichtig Beschäftigter und geringfügig entlohnter Beschäftigter nach Regionen</t>
  </si>
  <si>
    <t xml:space="preserve">und nach der Klassifikation der Wirtschaftszweige (WZ 2008) </t>
  </si>
  <si>
    <t>ausgewählte Regionen; Gebietsstand des jeweiligen Stichtags</t>
  </si>
  <si>
    <t>Veränderung gegenüber dem Vorjahresstichtag in %</t>
  </si>
  <si>
    <t>Geringfügig entlohnte Beschäftigte (insgesamt)</t>
  </si>
  <si>
    <t>Regionaldirektion RD Bayern</t>
  </si>
  <si>
    <t>Westdeutschland</t>
  </si>
  <si>
    <t>Deutschland</t>
  </si>
  <si>
    <t>A</t>
  </si>
  <si>
    <t>Land-, Forstwirtschaft und Fischerei</t>
  </si>
  <si>
    <t>B,D,E</t>
  </si>
  <si>
    <t>Bergbau, Energie- und Wasserversorgung, Energiewirtschaft</t>
  </si>
  <si>
    <t>C
dav.</t>
  </si>
  <si>
    <t>Verarbeitendes Gewerbe</t>
  </si>
  <si>
    <t>10-15, 18, 21, 31</t>
  </si>
  <si>
    <t>Herstellung von überwiegend häuslich konsumierten Gütern (ohne Güter der Metall-, Elektro- und Chemieindustrie)</t>
  </si>
  <si>
    <t>24-30,32,33</t>
  </si>
  <si>
    <t>Metall- und Elektroindustrie sowie Stahlindustrie</t>
  </si>
  <si>
    <t>16, 17, 19, 
20, ,22, 23</t>
  </si>
  <si>
    <t>Hrst. v. Vorleistungsgütern, insb. v. chem. Erzeugnissen u. Kunsstoffwaren (ohne Güter der Metall- u. Elektroindustrie)</t>
  </si>
  <si>
    <t>F</t>
  </si>
  <si>
    <t>Baugewerbe</t>
  </si>
  <si>
    <t>G</t>
  </si>
  <si>
    <t>Handel, Instandhaltung, Reparatur von Kfz</t>
  </si>
  <si>
    <t>H</t>
  </si>
  <si>
    <t>Verkehr und Lagerei</t>
  </si>
  <si>
    <t>I</t>
  </si>
  <si>
    <t>Gastgewerbe</t>
  </si>
  <si>
    <t>J</t>
  </si>
  <si>
    <t>Information und Kommunikation</t>
  </si>
  <si>
    <t>K</t>
  </si>
  <si>
    <t>Erbringung von Finanz- und Versicherungsdienstleistungen</t>
  </si>
  <si>
    <t>L,M</t>
  </si>
  <si>
    <t>Immobilien, freiberufliche wissenschaftliche und technische Dienstleitstungen</t>
  </si>
  <si>
    <t>N</t>
  </si>
  <si>
    <t>sonstige wirtschaftliche Dienstleistungen 
(ohne Arbeitnehmerüberlassung)</t>
  </si>
  <si>
    <t>Arbeitnehmerüberlassung</t>
  </si>
  <si>
    <t>O, U</t>
  </si>
  <si>
    <t>Öffentliche Verwaltung, Verteidigung, Sozialversicherung, Ext. Organisationen</t>
  </si>
  <si>
    <t>P</t>
  </si>
  <si>
    <t>Erziehung und Unterricht</t>
  </si>
  <si>
    <t>Gesundheitswesen</t>
  </si>
  <si>
    <t>Heime und Sozialwesen</t>
  </si>
  <si>
    <t>R,S,T</t>
  </si>
  <si>
    <t>sonstige Dienstleistungen, Private Haushalte</t>
  </si>
  <si>
    <t>keine Zuordnung möglich</t>
  </si>
  <si>
    <t>davon nach Sektoren:</t>
  </si>
  <si>
    <t>B - F</t>
  </si>
  <si>
    <t>Produzierendes Gewerbe</t>
  </si>
  <si>
    <t>G - U</t>
  </si>
  <si>
    <t>Dienstleistungsbereich</t>
  </si>
  <si>
    <t>*) 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</si>
  <si>
    <t>2.1 Sozialversicherungspflichtig Beschäftigte nach Regionen und ausgewählten
Merkmalen</t>
  </si>
  <si>
    <t xml:space="preserve">Regionen / Merkmale </t>
  </si>
  <si>
    <r>
      <t xml:space="preserve">Anteile in % </t>
    </r>
    <r>
      <rPr>
        <vertAlign val="superscript"/>
        <sz val="8"/>
        <rFont val="Arial"/>
        <family val="2"/>
      </rPr>
      <t>1)</t>
    </r>
  </si>
  <si>
    <t xml:space="preserve">sozialversicherungspflichtig Beschäftigte am Stichtag Ende ... </t>
  </si>
  <si>
    <t>Veränderung gegenüber
dem Vorjahresstichtag (Spalte 1 zu Spalte 5)</t>
  </si>
  <si>
    <t>in Vollzeit</t>
  </si>
  <si>
    <t>in Teilzeit</t>
  </si>
  <si>
    <t>Agentur für Arbeit Bayreuth – Hof (723) am Wohnort</t>
  </si>
  <si>
    <t>2.2 Sozialversicherungspflichtig Beschäftigte nach ausgewählten Merkmalen</t>
  </si>
  <si>
    <r>
      <t xml:space="preserve">nach dem Geschlecht
</t>
    </r>
    <r>
      <rPr>
        <sz val="8"/>
        <rFont val="Arial"/>
        <family val="2"/>
      </rPr>
      <t>dav.  Männer</t>
    </r>
  </si>
  <si>
    <r>
      <t xml:space="preserve">nach Altersgruppen und Geschlecht
</t>
    </r>
    <r>
      <rPr>
        <sz val="8"/>
        <rFont val="Arial"/>
        <family val="2"/>
      </rPr>
      <t>dav.  unter 25 Jahre</t>
    </r>
  </si>
  <si>
    <t xml:space="preserve">dar. </t>
  </si>
  <si>
    <t>bis zur Altersgrenze</t>
  </si>
  <si>
    <r>
      <t xml:space="preserve">nach Nationalität und Geschlecht
</t>
    </r>
    <r>
      <rPr>
        <sz val="8"/>
        <rFont val="Arial"/>
        <family val="2"/>
      </rPr>
      <t>dar.  Deutsche</t>
    </r>
  </si>
  <si>
    <r>
      <t>nach der Arbeitszeit und Geschlecht</t>
    </r>
    <r>
      <rPr>
        <sz val="8"/>
        <rFont val="Arial"/>
        <family val="2"/>
      </rPr>
      <t xml:space="preserve">
dar.  in Vollzeit</t>
    </r>
  </si>
  <si>
    <r>
      <t xml:space="preserve">Sozialversicherungspflichtig Beschäftigte in 
Werkstätten oder gleichartigen Einrichtungen für Menschen mit Behinderung </t>
    </r>
    <r>
      <rPr>
        <b/>
        <vertAlign val="superscript"/>
        <sz val="8"/>
        <rFont val="Arial"/>
        <family val="2"/>
      </rPr>
      <t>2)</t>
    </r>
    <r>
      <rPr>
        <sz val="8"/>
        <rFont val="Arial"/>
        <family val="2"/>
      </rPr>
      <t xml:space="preserve">
         Insgesamt                  </t>
    </r>
  </si>
  <si>
    <r>
      <t>nach dem Berufsabschluss und Geschlecht</t>
    </r>
    <r>
      <rPr>
        <sz val="8"/>
        <rFont val="Arial"/>
        <family val="2"/>
      </rPr>
      <t xml:space="preserve">
dav.  ohne beruflichen Ausbildungsabschluss</t>
    </r>
  </si>
  <si>
    <t>Auszubildende</t>
  </si>
  <si>
    <t xml:space="preserve">   Männer</t>
  </si>
  <si>
    <t xml:space="preserve">   Frauen</t>
  </si>
  <si>
    <r>
      <t xml:space="preserve">mit anerkanntem Berufsabschluss </t>
    </r>
    <r>
      <rPr>
        <vertAlign val="superscript"/>
        <sz val="8"/>
        <rFont val="Arial"/>
        <family val="2"/>
      </rPr>
      <t>3)</t>
    </r>
  </si>
  <si>
    <t>Abschluss anerkannte Berufsausbildung</t>
  </si>
  <si>
    <t xml:space="preserve">    Männer</t>
  </si>
  <si>
    <t xml:space="preserve">    Frauen</t>
  </si>
  <si>
    <t>Meister- / Techn . / gleichw. Fachschulabschl.</t>
  </si>
  <si>
    <r>
      <t xml:space="preserve">mit akademischem Abschluss </t>
    </r>
    <r>
      <rPr>
        <vertAlign val="superscript"/>
        <sz val="8"/>
        <rFont val="Arial"/>
        <family val="2"/>
      </rPr>
      <t>4)</t>
    </r>
  </si>
  <si>
    <t>Bachelor</t>
  </si>
  <si>
    <t>Diplom/Magister/Master/Staatsexamen</t>
  </si>
  <si>
    <t>Promotion</t>
  </si>
  <si>
    <t>Ausbildung unbekannt</t>
  </si>
  <si>
    <r>
      <rPr>
        <vertAlign val="superscript"/>
        <sz val="7"/>
        <rFont val="Arial"/>
        <family val="2"/>
      </rPr>
      <t xml:space="preserve">1)  </t>
    </r>
    <r>
      <rPr>
        <sz val="7"/>
        <rFont val="Arial"/>
        <family val="2"/>
      </rPr>
      <t>Anteil an der jeweiligen Gesamtsumme (Spaltenprozent)</t>
    </r>
  </si>
  <si>
    <r>
      <rPr>
        <vertAlign val="superscript"/>
        <sz val="7"/>
        <rFont val="Arial"/>
        <family val="2"/>
      </rPr>
      <t>2)</t>
    </r>
    <r>
      <rPr>
        <sz val="7"/>
        <rFont val="Arial"/>
        <family val="2"/>
      </rPr>
      <t xml:space="preserve"> Menschen mit Behinderung in anerkannten Einrichtungen, Personen in Einrichtungen der Jugendhilfe, Menschen mit Behinderung in Integrationsprojekt, Teiln. Teilhabe am Arbeitsleben.</t>
    </r>
  </si>
  <si>
    <r>
      <rPr>
        <vertAlign val="superscript"/>
        <sz val="7"/>
        <rFont val="Arial"/>
        <family val="2"/>
      </rPr>
      <t xml:space="preserve">3) </t>
    </r>
    <r>
      <rPr>
        <sz val="7"/>
        <rFont val="Arial"/>
        <family val="2"/>
      </rPr>
      <t>"mit anerkanntem Berufsabschluss" ist die Summe aus "mit anerkannter Berufsausbildung" und "Meister-/Techniker-/gleichw. Fachschulabschluss"</t>
    </r>
  </si>
  <si>
    <r>
      <rPr>
        <vertAlign val="superscript"/>
        <sz val="7"/>
        <rFont val="Arial"/>
        <family val="2"/>
      </rPr>
      <t>4)</t>
    </r>
    <r>
      <rPr>
        <sz val="7"/>
        <rFont val="Arial"/>
        <family val="2"/>
      </rPr>
      <t xml:space="preserve"> "mit akademischem Abschluss" ist die Summe aus "Bachelor", "Diplom/Magister/Master/Staatsexamen" und "Promotion"</t>
    </r>
  </si>
  <si>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t>
    </r>
  </si>
  <si>
    <r>
      <rPr>
        <vertAlign val="superscript"/>
        <sz val="7"/>
        <rFont val="Arial"/>
        <family val="2"/>
      </rPr>
      <t>.X)</t>
    </r>
    <r>
      <rPr>
        <sz val="7"/>
        <rFont val="Arial"/>
        <family val="2"/>
      </rPr>
      <t xml:space="preserve"> Nachweis von Veränderungswerten &lt; -250% bzw. &gt; 250% nicht sinnvoll</t>
    </r>
  </si>
  <si>
    <t>2.3 Sozialversicherungspflichtig Beschäftigte nach der Klassifikation der Wirtschaftszweige 2008 (WZ 2008)</t>
  </si>
  <si>
    <t>Wirtschaftsabschnitte / Wirtschaftsabteilungen / Wirtschaftsgruppen WZ 2008</t>
  </si>
  <si>
    <t>Bergbau, Energie- und Wasserversorgung, Entsorgungswirtschaft</t>
  </si>
  <si>
    <t>C</t>
  </si>
  <si>
    <t>dav. 10-15,
18, 21, 31</t>
  </si>
  <si>
    <t>Herstellung von überwiegend häuslich konsumierten Gütern 
(ohne Güter der Metall-, Elektro- und Chemieindustrie)</t>
  </si>
  <si>
    <t>24-30,
32, 33</t>
  </si>
  <si>
    <t>16, 17, 19, 
20, 22, 23</t>
  </si>
  <si>
    <t>Hrst. v. Vorleistungsgütern, insb. v. chem. Erzeugnissen u. Kunststoffwaren (ohne Güter der Metall- u. Elektroindustrie)</t>
  </si>
  <si>
    <t>Immobilien, freiberufliche wissenschaftliche und technische Dienstleistungen</t>
  </si>
  <si>
    <t>N (ohne ANÜ)</t>
  </si>
  <si>
    <t>Öffentliche Verwaltung, Verteidigung, Sozialversicherung, 
Ext. Organisationen</t>
  </si>
  <si>
    <t>ohne Angabe</t>
  </si>
  <si>
    <r>
      <rPr>
        <vertAlign val="superscript"/>
        <sz val="7"/>
        <rFont val="Arial"/>
        <family val="2"/>
      </rPr>
      <t xml:space="preserve">*) </t>
    </r>
    <r>
      <rPr>
        <sz val="7"/>
        <rFont val="Arial"/>
        <family val="2"/>
      </rPr>
      <t>Aus Datenschutzgründen und Gründen der statistischen Geheimhaltung werden Zahlenwerte von 1 oder 2 und Daten, aus denen rechnerisch auf einen solchen Zahlenwert geschlossen werden kann, anonymisiert. Gleiches gilt, wenn in einer Region weniger als 3 Betriebe ansässig sind  oder einer der Betriebe einen so hohen Beschäftigtenanteil auf sich vereint, dass die Beschäftigtenzahl praktisch eine Einzelangabe über den Branchenführer darstellt (Dominanzfall).</t>
    </r>
  </si>
  <si>
    <t>2.4 Sozialversicherungspflichtig Beschäftigte nach der Klassifikation der Berufe (KldB 2010)</t>
  </si>
  <si>
    <t>Anforderungsniveau/
Berufshauptgruppen/-gruppen (KldB2010)</t>
  </si>
  <si>
    <t>darunter nach Anforderungsniveau der ausgeübten Tätigkeit (KldB 2010)</t>
  </si>
  <si>
    <t>Helfer</t>
  </si>
  <si>
    <t>Fachkraft</t>
  </si>
  <si>
    <t>Spezialist</t>
  </si>
  <si>
    <t>Experte</t>
  </si>
  <si>
    <t>davon nach Berufsfachlichkeit der ausgeübten Tätigkeit (KldB 2010)</t>
  </si>
  <si>
    <t>Land-, Tier-, Forstwirtschaftsberufe</t>
  </si>
  <si>
    <t>dar. 111</t>
  </si>
  <si>
    <t>Landwirtschaft</t>
  </si>
  <si>
    <t>Gartenbauberufe, Floristik</t>
  </si>
  <si>
    <t>Rohstoffgewinn,Glas-,Keramikverarbeitung</t>
  </si>
  <si>
    <t>Kunststoff- u. Holzherst.,-verarbeitung</t>
  </si>
  <si>
    <t>Papier-,Druckberufe, tech.Mediengestalt.</t>
  </si>
  <si>
    <t>Metallerzeugung,-bearbeitung, Metallbau</t>
  </si>
  <si>
    <t>Maschinen- und Fahrzeugtechnikberufe</t>
  </si>
  <si>
    <t>Mechatronik-, Energie- u. Elektroberufe</t>
  </si>
  <si>
    <t>Techn.Entwickl.Konstr.Produktionssteuer.</t>
  </si>
  <si>
    <t>Textil- und Lederberufe</t>
  </si>
  <si>
    <t>Lebensmittelherstellung u. -verarbeitung</t>
  </si>
  <si>
    <t>dar. 292</t>
  </si>
  <si>
    <t>Lebensmittel- u. Genussmittelherstellung</t>
  </si>
  <si>
    <t>dar. 293</t>
  </si>
  <si>
    <t>Speisenzubereitung</t>
  </si>
  <si>
    <t>Bauplanung,Architektur,Vermessungsberufe</t>
  </si>
  <si>
    <t>Hoch- und Tiefbauberufe</t>
  </si>
  <si>
    <t>(Innen-)Ausbauberufe</t>
  </si>
  <si>
    <t>Gebäude- u. versorgungstechnische Berufe</t>
  </si>
  <si>
    <t>Mathematik-Biologie-Chemie-,Physikberufe</t>
  </si>
  <si>
    <t>Geologie-,Geografie-,Umweltschutzberufe</t>
  </si>
  <si>
    <t>Informatik- und andere IKT-Berufe</t>
  </si>
  <si>
    <t>Verkehr, Logistik (außer Fahrzeugführ.)</t>
  </si>
  <si>
    <t>dar. 513</t>
  </si>
  <si>
    <t>Lagerwirt.,Post,Zustellung,Güterumschlag</t>
  </si>
  <si>
    <t>dar. Berufe in der Lagerwirtschaft (5131)</t>
  </si>
  <si>
    <t>Führer von Fahrzeug- u. Transportgeräten</t>
  </si>
  <si>
    <t>dar. 521</t>
  </si>
  <si>
    <t>Fahrzeugführung im Straßenverkehr</t>
  </si>
  <si>
    <t>Schutz-,Sicherheits-, Überwachungsberufe</t>
  </si>
  <si>
    <t>dar. 531</t>
  </si>
  <si>
    <t>Obj.-,Pers.-,Brandschutz,Arbeitssicherh.</t>
  </si>
  <si>
    <t>Reinigungsberufe</t>
  </si>
  <si>
    <t>Einkaufs-, Vertriebs- und Handelsberufe</t>
  </si>
  <si>
    <t>Verkaufsberufe</t>
  </si>
  <si>
    <t>Tourismus-, Hotel- und Gaststättenberufe</t>
  </si>
  <si>
    <t>dar. 632</t>
  </si>
  <si>
    <t>Hotellerie</t>
  </si>
  <si>
    <t>dar. 633</t>
  </si>
  <si>
    <t>Gastronomie</t>
  </si>
  <si>
    <t>Berufe Unternehmensführung,-organisation</t>
  </si>
  <si>
    <t>dar. 713</t>
  </si>
  <si>
    <t>Unternehmensorganisation und -strategie</t>
  </si>
  <si>
    <t>dar. 714</t>
  </si>
  <si>
    <t>Büro und Sekretariat</t>
  </si>
  <si>
    <t>Finanzdienstl.Rechnungsw.,Steuerberatung</t>
  </si>
  <si>
    <t>dar. 721</t>
  </si>
  <si>
    <t>Versicherungs- u. Finanzdienstleistungen</t>
  </si>
  <si>
    <t>dar. 722</t>
  </si>
  <si>
    <t>Rechnungswesen, Controlling und Revision</t>
  </si>
  <si>
    <t>Berufe in Recht und Verwaltung</t>
  </si>
  <si>
    <t>dar. 732</t>
  </si>
  <si>
    <t>Verwaltung</t>
  </si>
  <si>
    <t>Medizinische Gesundheitsberufe</t>
  </si>
  <si>
    <t>dar. 811</t>
  </si>
  <si>
    <t>Arzt- und Praxishilfe</t>
  </si>
  <si>
    <t>dar. 813</t>
  </si>
  <si>
    <t>Gesundh.,Krankenpfl.,Rettungsd.Geburtsh.</t>
  </si>
  <si>
    <r>
      <t xml:space="preserve">dar. Gesundheits- und Krankenpflege </t>
    </r>
    <r>
      <rPr>
        <vertAlign val="superscript"/>
        <sz val="8"/>
        <rFont val="Arial"/>
        <family val="2"/>
      </rPr>
      <t>2)</t>
    </r>
  </si>
  <si>
    <t>dar. 814</t>
  </si>
  <si>
    <t>Human- und Zahnmedizin</t>
  </si>
  <si>
    <t>dar. 817</t>
  </si>
  <si>
    <t>Nicht ärztliche Therapie und Heilkunde</t>
  </si>
  <si>
    <t>Nichtmed.Gesundheit,Körperpfl.,Medizint.</t>
  </si>
  <si>
    <t>dar. 821</t>
  </si>
  <si>
    <t>Altenpflege</t>
  </si>
  <si>
    <t>dar. 823</t>
  </si>
  <si>
    <t>Körperpflege</t>
  </si>
  <si>
    <t>Erziehung,soz.,hauswirt.Berufe,Theologie</t>
  </si>
  <si>
    <t>dar. 831</t>
  </si>
  <si>
    <t>Erziehung,Sozialarb.,Heilerziehungspfl.</t>
  </si>
  <si>
    <t>dar. Berufe i.d. Kinderbetr., -erziehung (8311)</t>
  </si>
  <si>
    <t>Lehrende und ausbildende Berufe</t>
  </si>
  <si>
    <t>dar. 841</t>
  </si>
  <si>
    <t>Lehrtätigkeit an allgemeinbild. Schulen</t>
  </si>
  <si>
    <t>dar. 842</t>
  </si>
  <si>
    <t>Lehrt.berufsb.Fächer,betr.Ausb.,Betr.päd</t>
  </si>
  <si>
    <t>dar. 843</t>
  </si>
  <si>
    <t>Lehr-, Forschungstätigkeit an Hochschulen</t>
  </si>
  <si>
    <t>Geistes-Gesellschafts-Wirtschaftswissen.</t>
  </si>
  <si>
    <t>Werbung,Marketing,kaufm,red.Medienberufe</t>
  </si>
  <si>
    <t>Produktdesign, Kunsthandwerk</t>
  </si>
  <si>
    <t>Darstellende, unterhaltende Berufe</t>
  </si>
  <si>
    <t>01</t>
  </si>
  <si>
    <t>Angehörige der regulären Streitkräfte</t>
  </si>
  <si>
    <t>XX</t>
  </si>
  <si>
    <r>
      <rPr>
        <vertAlign val="superscript"/>
        <sz val="7"/>
        <rFont val="Arial"/>
        <family val="2"/>
      </rPr>
      <t xml:space="preserve">2) </t>
    </r>
    <r>
      <rPr>
        <sz val="7"/>
        <rFont val="Arial"/>
        <family val="2"/>
      </rPr>
      <t>Gesundheits- und Krankenpflege = Summe der Berufsuntergruppen 8130,8131,8132,8138</t>
    </r>
  </si>
  <si>
    <r>
      <rPr>
        <vertAlign val="superscript"/>
        <sz val="7"/>
        <rFont val="Arial"/>
        <family val="2"/>
      </rPr>
      <t xml:space="preserve">*) </t>
    </r>
    <r>
      <rPr>
        <sz val="7"/>
        <rFont val="Arial"/>
        <family val="2"/>
      </rPr>
      <t xml:space="preserve">Aus Datenschutzgründen und Gründen der statistischen Geheimhaltung werden Zahlenwerte von 1 oder 2 und Daten, aus denen rechnerisch auf einen solchen Zahlenwert geschlossen werden kann, anonymisiert. </t>
    </r>
  </si>
  <si>
    <t>3.1 Geringfügig entlohnte Beschäftigte nach Regionen und ausgewählten Merkmalen</t>
  </si>
  <si>
    <t>Regionen / Merkmale</t>
  </si>
  <si>
    <t xml:space="preserve">geringfügig entlohnte Beschäftigte am Stichtag Ende ... </t>
  </si>
  <si>
    <t>Agentur für Arbeit Bayreuth – Hof am Wohnort</t>
  </si>
  <si>
    <t>3.2 Geringfügig entlohnte Beschäftigte nach ausgewählten Merkmalen</t>
  </si>
  <si>
    <r>
      <t xml:space="preserve">mit anerkanntem Berufsabschluss </t>
    </r>
    <r>
      <rPr>
        <vertAlign val="superscript"/>
        <sz val="8"/>
        <rFont val="Arial"/>
        <family val="2"/>
      </rPr>
      <t>2)</t>
    </r>
  </si>
  <si>
    <r>
      <rPr>
        <vertAlign val="superscript"/>
        <sz val="7"/>
        <rFont val="Arial"/>
        <family val="2"/>
      </rPr>
      <t xml:space="preserve">2) </t>
    </r>
    <r>
      <rPr>
        <sz val="7"/>
        <rFont val="Arial"/>
        <family val="2"/>
      </rPr>
      <t>"mit anerkanntem Berufsabschluss" ist die Summe aus "mit anerkannter Berufsausbildung" und "Meister-/Techniker-/gleichw. Fachschulabschluss"</t>
    </r>
  </si>
  <si>
    <t>3.3 Geringfügig entlohnte Beschäftigte nach der Klassifikation der Wirtschaftszweige 2008 (WZ 2008)</t>
  </si>
  <si>
    <t>3.4 Geringfügig entlohnte Beschäftigte nach der Klassifikation der Berufe (KldB 2010)</t>
  </si>
  <si>
    <t>Anforderungsniveau/
Berufshauptgruppen/-gruppen
(KldB2010)</t>
  </si>
  <si>
    <t>Ohne Angabe</t>
  </si>
  <si>
    <t xml:space="preserve">4.1 Begonnene sozialversicherungspflichtige Beschäftigungsverhältnisse und darunter 
befristete Beschäftigungsverhältnisse sowie Befristungsanteile nach ausgewählten Merkmalen </t>
  </si>
  <si>
    <t>1. Quartal 2020</t>
  </si>
  <si>
    <t xml:space="preserve">Merkmale           </t>
  </si>
  <si>
    <t>4. Quartal 2019</t>
  </si>
  <si>
    <t>3. Quartal 2019</t>
  </si>
  <si>
    <t>2. Quartal 2019</t>
  </si>
  <si>
    <t>1. Quartal 2019</t>
  </si>
  <si>
    <t>Veränderung gegenüber
dem Vorjahresquartal 
(Spalte 1 zu Spalte 5)</t>
  </si>
  <si>
    <t>in %(-Pkt.)</t>
  </si>
  <si>
    <t>begonnene sozialversicherungspflichtige 
Beschäftigungsverhältnisse (begBV)</t>
  </si>
  <si>
    <t>dav.:</t>
  </si>
  <si>
    <t xml:space="preserve"> Männer                      </t>
  </si>
  <si>
    <t xml:space="preserve"> Frauen                        </t>
  </si>
  <si>
    <t>dar.:</t>
  </si>
  <si>
    <r>
      <t xml:space="preserve">Befristungsanteil </t>
    </r>
    <r>
      <rPr>
        <b/>
        <vertAlign val="superscript"/>
        <sz val="8"/>
        <rFont val="Arial"/>
        <family val="2"/>
      </rPr>
      <t>2)</t>
    </r>
  </si>
  <si>
    <t>x</t>
  </si>
  <si>
    <r>
      <t xml:space="preserve">dar.: beg. svpfl. BV in der SvB-Kerngruppe </t>
    </r>
    <r>
      <rPr>
        <b/>
        <vertAlign val="superscript"/>
        <sz val="8"/>
        <rFont val="Arial"/>
        <family val="2"/>
      </rPr>
      <t>3)</t>
    </r>
  </si>
  <si>
    <t>befristet</t>
  </si>
  <si>
    <t>dar. befristet</t>
  </si>
  <si>
    <t>unter 25 Jahren</t>
  </si>
  <si>
    <r>
      <t>1)</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</si>
  <si>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r>
      <t>2)</t>
    </r>
    <r>
      <rPr>
        <sz val="7"/>
        <rFont val="Arial"/>
        <family val="2"/>
      </rPr>
      <t xml:space="preserve"> bezogen auf SvB-Kerngruppe-Befristung</t>
    </r>
  </si>
  <si>
    <r>
      <t>3)</t>
    </r>
    <r>
      <rPr>
        <sz val="7"/>
        <color indexed="8"/>
        <rFont val="Arial"/>
        <family val="2"/>
      </rPr>
      <t xml:space="preserve"> SvB-Kerngruppe Befristung - siehe methodische Hinweise</t>
    </r>
  </si>
  <si>
    <t>4.2 Begonnene sozialversicherungspflichtige Beschäftigungsverhältnisse nach der Klassifikation der 
Wirtschaftszweige 2008 (WZ 2008)</t>
  </si>
  <si>
    <r>
      <t>begonnene sozialversicherungspflichtige Beschäftigungsverhältnisse</t>
    </r>
    <r>
      <rPr>
        <vertAlign val="superscript"/>
        <sz val="8"/>
        <rFont val="Arial"/>
        <family val="2"/>
      </rPr>
      <t>2)</t>
    </r>
    <r>
      <rPr>
        <sz val="8"/>
        <rFont val="Arial"/>
        <family val="2"/>
      </rPr>
      <t xml:space="preserve"> im…</t>
    </r>
  </si>
  <si>
    <t>Veränderung gegenüber
dem Vorjahresquartal (Spalte 1 zu Spalte 5)</t>
  </si>
  <si>
    <r>
      <t>2)</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</si>
  <si>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 Aus Datenschutzgründen und Gründen der statistischen Geheimhaltung werden Zahlenwerte von 1 oder 2 und Daten, aus denen rechnerisch auf einen solchen Zahlenwert geschlossen werden kann, anonymisiert. Gleiches gilt, wenn eine Region oder ein Wirtschaftszweig 1 oder 2 Betriebe aufweist oder einer der Betriebe einen so hohen Beschäftigtenanteil auf sich vereint, dass die Beschäftigtenzahl praktisch eine Einzelangabe über diesen Betrieb darstellt (Dominanzfall). In Fällen, in denen Werte von Null eine Information über den Merkmalsträger offen legen, werden auch diese Nullwerte anonymisiert.</t>
  </si>
  <si>
    <t>4.3 Begonnene sozialversicherungspflichtige Beschäftigungsverhältnisse nach der Klassifikation der 
Berufe (KldB 2010)</t>
  </si>
  <si>
    <r>
      <t>begonnene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</si>
  <si>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begonnene Beschäftigungsverhältnisse im Sinne der Beschäftigungsstatistik zählen die Anmeldungen zu einem sozialversicherungspflichtigen Beschäftigungsverhältnis innerhalb eines Zeitraums. Mehrfacherfassungen von Beschäftigten sind möglich.</t>
    </r>
  </si>
  <si>
    <t>.X Veränderungswert &gt;250%. In begründeten Ausnahmefällen kann von der Regel abgewichen werden.</t>
  </si>
  <si>
    <t>5.1 Beendete sozialversicherungspflichtige Beschäftigungsverhältnisse nach der Klassifikation der 
Wirtschaftszweige 2008 (WZ 2008)</t>
  </si>
  <si>
    <r>
      <t>beendete sozialversicherungspflichtige 
Beschäftigungsverhältnisse</t>
    </r>
    <r>
      <rPr>
        <vertAlign val="superscript"/>
        <sz val="8"/>
        <rFont val="Arial"/>
        <family val="2"/>
      </rPr>
      <t>2)</t>
    </r>
    <r>
      <rPr>
        <sz val="8"/>
        <rFont val="Arial"/>
        <family val="2"/>
      </rPr>
      <t xml:space="preserve"> im…</t>
    </r>
  </si>
  <si>
    <r>
      <t>2)</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</si>
  <si>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5.2 Beendete sozialversicherungspflichtige Beschäftigungsverhältnisse nach der Klassifikation der
Berufe (KldB 2010)</t>
  </si>
  <si>
    <r>
      <t>beendete sozialversicherungspflichtige 
Beschäftigungsverhältnisse</t>
    </r>
    <r>
      <rPr>
        <vertAlign val="superscript"/>
        <sz val="8"/>
        <rFont val="Arial"/>
        <family val="2"/>
      </rPr>
      <t>3)</t>
    </r>
    <r>
      <rPr>
        <sz val="8"/>
        <rFont val="Arial"/>
        <family val="2"/>
      </rPr>
      <t xml:space="preserve"> im…</t>
    </r>
  </si>
  <si>
    <r>
      <t>3)</t>
    </r>
    <r>
      <rPr>
        <sz val="7"/>
        <rFont val="Arial"/>
        <family val="2"/>
      </rPr>
      <t xml:space="preserve"> Als beendete Beschäftigungsverhältnisse im Sinne der Beschäftigungsstatistik zählen die Abmeldungen von einem sozialversicherungspflichtigen Beschäftigungsverhältnis innerhalb eines Zeitraums. Mehrfacherfassungen von Beschäftigten sind möglich.</t>
    </r>
  </si>
  <si>
    <t xml:space="preserve">6. Sozialversicherungspflichtig und geringfügig entlohnte Beschäftigte sowie begonnene und beendete sv-pflichtige
Beschäftigungsverhältnisse </t>
  </si>
  <si>
    <t>Agentur für Arbeit  Bayreuth – Hof (723); (Gebietsstand September 2020)</t>
  </si>
  <si>
    <r>
      <t>Zeitreihe mit fiktivem Gebietsstand</t>
    </r>
    <r>
      <rPr>
        <vertAlign val="superscript"/>
        <sz val="8"/>
        <rFont val="Arial"/>
        <family val="2"/>
      </rPr>
      <t xml:space="preserve"> 1)</t>
    </r>
    <r>
      <rPr>
        <sz val="8"/>
        <rFont val="Arial"/>
        <family val="2"/>
      </rPr>
      <t xml:space="preserve"> </t>
    </r>
  </si>
  <si>
    <t>Stichtag Ende ... /
Quartal</t>
  </si>
  <si>
    <t>sozialversicherungspflichtig Beschäftigte
(Stichtag)</t>
  </si>
  <si>
    <t>geringfügig entlohnte Beschäftigte 
(Stichtag)</t>
  </si>
  <si>
    <t>Beschäftigungs-
verhältnisse
(Quartal)</t>
  </si>
  <si>
    <r>
      <t>Vollzeit</t>
    </r>
    <r>
      <rPr>
        <vertAlign val="superscript"/>
        <sz val="8"/>
        <rFont val="Arial"/>
        <family val="2"/>
      </rPr>
      <t>2)</t>
    </r>
  </si>
  <si>
    <r>
      <t>Teilzeit</t>
    </r>
    <r>
      <rPr>
        <vertAlign val="superscript"/>
        <sz val="8"/>
        <rFont val="Arial"/>
        <family val="2"/>
      </rPr>
      <t>2)</t>
    </r>
  </si>
  <si>
    <t>50 bis unter 65 Jahre</t>
  </si>
  <si>
    <t xml:space="preserve">aus-
schließlich </t>
  </si>
  <si>
    <t>im Nebenjob</t>
  </si>
  <si>
    <t xml:space="preserve">begonnene </t>
  </si>
  <si>
    <t>beendete</t>
  </si>
  <si>
    <t xml:space="preserve">2010 Mrz. / 1 . Quartal </t>
  </si>
  <si>
    <t xml:space="preserve">         Jun. / 2 . Quartal </t>
  </si>
  <si>
    <t xml:space="preserve">         Sep. / 3 . Quartal </t>
  </si>
  <si>
    <t xml:space="preserve">         Dez. / 4 . Quartal </t>
  </si>
  <si>
    <t xml:space="preserve">2011 Mrz. / 1 . Quartal </t>
  </si>
  <si>
    <t xml:space="preserve">2012 Mrz. / 1 . Quartal </t>
  </si>
  <si>
    <t xml:space="preserve">2013 Mrz. / 1 . Quartal </t>
  </si>
  <si>
    <t xml:space="preserve">2014 Mrz. / 1 . Quartal </t>
  </si>
  <si>
    <t xml:space="preserve">2015 Mrz. / 1 . Quartal </t>
  </si>
  <si>
    <t xml:space="preserve">2016 Mrz. / 1 . Quartal </t>
  </si>
  <si>
    <t xml:space="preserve">2017 Mrz. / 1 . Quartal </t>
  </si>
  <si>
    <t xml:space="preserve">2018 Mrz. / 1 . Quartal </t>
  </si>
  <si>
    <t xml:space="preserve">2019 Mrz. / 1 . Quartal </t>
  </si>
  <si>
    <t xml:space="preserve">2020 Mrz. / 1 . Quartal </t>
  </si>
  <si>
    <r>
      <rPr>
        <vertAlign val="superscript"/>
        <sz val="7"/>
        <rFont val="Arial"/>
        <family val="2"/>
      </rPr>
      <t xml:space="preserve">1) </t>
    </r>
    <r>
      <rPr>
        <sz val="7"/>
        <rFont val="Arial"/>
        <family val="2"/>
      </rPr>
      <t>Die Zeitreihe bildet abweichend von den anderen Tabellen dieses Produkts nicht den Gebietsstand zum jeweiligen Stichtag sondern zum o. g. festen Zeitpunkt ab und ermöglicht somit einen Vergleich unabhängig von in der Vergangenheit erfolgten Gebietsstandsänderungen.</t>
    </r>
  </si>
  <si>
    <r>
      <t>2)</t>
    </r>
    <r>
      <rPr>
        <sz val="7"/>
        <color rgb="FF000000"/>
        <rFont val="Arial"/>
        <family val="2"/>
      </rPr>
      <t>Aufgrund von Änderungen im Meldeverfahren ist die Anzahl der Beschäftigten ohne Angabe zur Arbeitszeit (Vollzeit/Teilzeit) seit dem Stichtag September 2014 deutlich gesunken. Darüber hinaus kommt es von Dezember 2010 auf Januar 2011 im Zusammenhang mit Einführung des Tätigkeitsschlüssels 2010 zu einem einmaligen umstellungsbedingten Niveaueffekt bei der Teilzeitquote, welcher bei den sozialversicherungspflichtig Beschäftigten auf Bundesebene rund plus zwei Prozentpunkte beträgt (weitere Hintergründe hierzu siehe im Methodenbericht „Revision der Beschäftigungsstatistik 2017).</t>
    </r>
  </si>
  <si>
    <t>Stand: Januar 2019</t>
  </si>
  <si>
    <t>Methodische Hinweise Befristung</t>
  </si>
  <si>
    <t xml:space="preserve">Die Information über die Befristung wurde erstmals im Zuge der Umstellung des Tätigkeitsschlüssels (TS 2010) aufgenommen. Auswertungen sind rückwirkend ab Oktober 2012 möglich. 
</t>
  </si>
  <si>
    <r>
      <t xml:space="preserve">Eine Beschäftigung kann befristet oder unbefristet sein. Die genauen Definitionen lauten: 
• </t>
    </r>
    <r>
      <rPr>
        <b/>
        <sz val="9"/>
        <color indexed="8"/>
        <rFont val="Arial"/>
        <family val="2"/>
      </rPr>
      <t>Unbefristete Beschäftigung</t>
    </r>
    <r>
      <rPr>
        <sz val="9"/>
        <color indexed="8"/>
        <rFont val="Arial"/>
        <family val="2"/>
      </rPr>
      <t xml:space="preserve"> 
  Der Arbeitsvertrag wurde auf unbestimmte Zeit abgeschlossen. 
• </t>
    </r>
    <r>
      <rPr>
        <b/>
        <sz val="9"/>
        <color indexed="8"/>
        <rFont val="Arial"/>
        <family val="2"/>
      </rPr>
      <t>Befristete Beschäftigung</t>
    </r>
    <r>
      <rPr>
        <sz val="9"/>
        <color indexed="8"/>
        <rFont val="Arial"/>
        <family val="2"/>
      </rPr>
      <t xml:space="preserve"> 
  Der Arbeitsvertrag wurde auf bestimmte Zeit abgeschlossen (kalendermäßig befristete Arbeitsverträge oder 
  zweckbefristete Arbeitsverträge). 
</t>
    </r>
  </si>
  <si>
    <r>
      <rPr>
        <b/>
        <sz val="9"/>
        <color indexed="8"/>
        <rFont val="Arial"/>
        <family val="2"/>
      </rPr>
      <t xml:space="preserve">Befristung der begonnenen Beschäftigungsverhältnisse </t>
    </r>
    <r>
      <rPr>
        <sz val="9"/>
        <color indexed="8"/>
        <rFont val="Arial"/>
        <family val="2"/>
      </rPr>
      <t xml:space="preserve">
Die Befristung ist für begonnene Beschäftigungsverhältnisse auswertbar. Für Auswertungen empfiehlt sich ein eingeschränkter Personenkreis der sozialversicherungspflichtig Beschäftigten mit dem Ausschluss von Personengruppen, die eine an sich befristete Beschäftigung haben. Diese wären: 
</t>
    </r>
  </si>
  <si>
    <t xml:space="preserve">• sozialversicherungspflichtig Beschäftigte in Ausbildung 
• Praktikanten 
• Personen, die ein freiwilliges soziales, ein freiwilliges ökologisches Jahr oder einen Bundesfreiwilligendienst
  leisten 
• Teilnehmende an zeitlich befristeten arbeitsmarktpolitischen Maßnahmen bei einem Rehabilitationsträger 
  (Personengruppenschlüssel 204) 
</t>
  </si>
  <si>
    <r>
      <rPr>
        <b/>
        <sz val="9"/>
        <color indexed="8"/>
        <rFont val="Arial"/>
        <family val="2"/>
      </rPr>
      <t>Befristung der Beschäftigungsverhältnisse und Beschäftigten im Bestand</t>
    </r>
    <r>
      <rPr>
        <sz val="9"/>
        <color indexed="8"/>
        <rFont val="Arial"/>
        <family val="2"/>
      </rPr>
      <t xml:space="preserve"> 
Für den Bestand in Beschäftigung ergeben sich überhöhte Werte bei der Befristung. Dies hängt mit den Meldungen der Arbeitgeber zur Sozialversicherung zusammen. 
Zeitpunkt der Gültigkeit für die Angabe zur Befristung: 
</t>
    </r>
  </si>
  <si>
    <t xml:space="preserve">• Beginnzeitpunkt der Meldung bei Anmeldungen zur Sozialversicherung
• Endezeitpunkt der Meldung bei allen übrigen Meldungen 
</t>
  </si>
  <si>
    <t xml:space="preserve">Bei Anmeldungen einer sozialversicherungspflichtigen Beschäftigung ist die Angabe zur Befristung zum Beginnzeitpunkt der Meldung zu melden. Damit ist für begonnene Beschäftigungen eine gesicherte Aussage möglich. Im Jahresverlauf nimmt die Qualität der Angabe allerdings für laufende Beschäftigungen ab. Zudem ist es notwendig, dass die Arbeitgeber die Angabe zur Befristung bei jeder Meldung überprüfen und entsprechend aktualisieren, ansonsten werden die Befristungen bei länger bestehenden Beschäftigungen überzeichnet. In den Daten ist eine solche Überzeichnung festzustellen. Es gibt einen Teil an Arbeitgebern, die die Angabe nicht regelmäßig aktualisieren und damit steigt der Anteil der befristeten Beschäftigungen beim Bestand der Beschäftigten und der Beschäftigungsverhältnisse in der Statistik über die Zeit hinweg stetig leicht an. </t>
  </si>
  <si>
    <t>Weitere Informationen finden im Methodenbericht "Befristete Beschäftigung":</t>
  </si>
  <si>
    <t>https://statistik.arbeitsagentur.de/DE/Statischer-Content/Grundlagen/Methodik-Qualitaet/Methodenberichte/Beschaeftigungsstatistik/Generische-Publikationen/Methodenbericht-Befristete-Beschaeftigung.pdf?__blob=publicationFile</t>
  </si>
  <si>
    <t xml:space="preserve">Methodische Hinweise zu begonnenen und beendeten Beschäftigungsverhältnissen </t>
  </si>
  <si>
    <t xml:space="preserve">Im Gegensatz zu den Bestandsdaten der Beschäftigungsstatistik werden begonnene und beendete Beschäftigungsverhältnisse zeitraumbezogen ausgewertet (Monat, Quartal oder Jahr). Während beim Bestand an Beschäftigten eine Person – unabhängig von der Anzahl der Beschäftigungsverhältnisse – zum Stichtag nur einmal gezählt wird (Personenkonzept), ist es bei den Bewegungsdaten durchaus möglich, dass eine Person mehrfach gezählt wird (Fallkonzept). Dies ist der Fall, wenn die Person im Betrachtungszeitraum mehr als ein Beschäftigungsverhältnis beginnt bzw. beendet.
Ergebnisse zu den begonnenen und beendeten Beschäftigungsverhältnissen liegen mit einer Wartezeit von sechs Monaten vor. Eine Betrachtung ist in der Regel nur nach dem Arbeitsort sinnvoll, weil die Beschäftigungsverhältnisse sich primär auf den Sitz des Betriebes beziehen. Für bestimmte Fragestellungen, beispielsweise wenn die begonnenen Beschäftigungen den Arbeitslosen gegenüber gestellt werden, kann dennoch der Wohnort der Beschäftigten betrachtet werden.
</t>
  </si>
  <si>
    <r>
      <t xml:space="preserve">Ein </t>
    </r>
    <r>
      <rPr>
        <b/>
        <sz val="9"/>
        <color indexed="8"/>
        <rFont val="Arial"/>
        <family val="2"/>
      </rPr>
      <t>begonnenes Beschäftigungsverhältnis</t>
    </r>
    <r>
      <rPr>
        <sz val="9"/>
        <color indexed="8"/>
        <rFont val="Arial"/>
        <family val="2"/>
      </rPr>
      <t xml:space="preserve"> wird gezählt, wenn eine Anmeldung mit Abgabegrund „Anmeldung wegen Beginn einer Beschäftigung“ im Rahmen des Meldeverfahrens zur Sozialversicherung durch den Arbeitgeber abgegeben wurde, deren Beginn-Datum der Beschäftigung innerhalb des Betrachtungszeitraums liegt. Entsprechend wird ein </t>
    </r>
    <r>
      <rPr>
        <b/>
        <sz val="9"/>
        <color indexed="8"/>
        <rFont val="Arial"/>
        <family val="2"/>
      </rPr>
      <t>beendetes Beschäftigungsverhältnis</t>
    </r>
    <r>
      <rPr>
        <sz val="9"/>
        <color indexed="8"/>
        <rFont val="Arial"/>
        <family val="2"/>
      </rPr>
      <t xml:space="preserve"> gezählt, wenn eine Abmeldung mit Abgabegrund „Abmeldung wegen Ende einer Beschäftigung“ abgegeben wurde, deren Ende der Beschäftigung innerhalb des Betrachtungszeitraums liegt. 
Ein beendetes und ein begonnenes Beschäftigungsverhältnis werden aber auch dann gezählt, wenn ein Wechsel zwischen folgenden Beschäftigungsarten stattfindet:
  - sozialversicherungspflichtiges Ausbildungsverhältnis
  - sozialversicherungspflichtiges Beschäftigungsverhältnis (keine Ausbildung)
  - geringfügig entlohntes Beschäftigungsverhältnis
  - kurzfristiges Beschäftigungsverhältnis
So werden zum Beispiel immer dann ein beendetes und ein begonnenes Beschäftigungsverhältnis gezählt, wenn ein Beschäftigter seine Ausbildung beendet und anschließend weiterbeschäftigt wird. Dabei ist gleichgültig, ob dies beim selben oder bei einem anderen Arbeitgeber geschieht.
Gleichzeitige An- und Abmeldungen, welche das Meldeverfahren für bestimmte, im Voraus befristete Beschäftigungsverhältnisse vorsieht, werden generell als Beginn und Ende eines Beschäftigungsverhältnisses gezählt.</t>
    </r>
  </si>
  <si>
    <t xml:space="preserve">Damit ist das neue Messkonzept wesentlich genauer und bildet sämtliche Übergänge konsequent und vollständig ab. Zu beachten ist in diesem Zusammenhang auch, dass ein beendetes Beschäftigungsverhältnis nicht (wie vor der Revision 2014) am letzten Arbeitstag in der Statistik gezählt wird, sondern erst am Tag danach. So werden z. B. alle Beschäftigungsverhältnisse, welche mit Ablauf des 31.12. enden, erst im Januar als Abgang gezählt.
</t>
  </si>
  <si>
    <t xml:space="preserve">Bei der Bewertung der Zahl der begonnenen und beendeten Beschäftigungsverhältnisse ist zu berücksichtigen, dass aufgrund des Verfahrens zur Betriebsnummernvergabe z. B.
   - bei der Aufsplittung von Betrieben bzw. Betriebsstätten oder
   - bei der Fusion von Betrieben bzw. Betriebsstätten
unter Umständen eine Abmeldung und nachfolgende (Neu-)Anmeldung von Beschäftigten unter einer neuen Betriebsnummer durch den Arbeitgeber erfolgt. Die Beschäftigten haben ihren Arbeitsplatz jedoch nicht gewechselt, und auch das Beschäftigungsverhältnis wurde nicht unterbrochen. Faktisch ist also weder ein Beschäftigungsverhältnis beendet noch eines begonnen worden, die Bewegungen werden aber statistisch gezählt. 
Auch An- und Abmeldungen in Verbindung mit der Eröffnung eines Insolvenzverfahrens führen zu einer Überzeichnung der begonnenen und beendeten Beschäftigungsverhältnisse, soweit eine neue Betriebsnummer vergeben wird. 
</t>
  </si>
  <si>
    <r>
      <t xml:space="preserve">Neben den begonnenen und beendeten Beschäftigungsverhältnissen kann auch der </t>
    </r>
    <r>
      <rPr>
        <b/>
        <sz val="9"/>
        <color indexed="8"/>
        <rFont val="Arial"/>
        <family val="2"/>
      </rPr>
      <t>Bestand an Beschäftigungsverhältnissen</t>
    </r>
    <r>
      <rPr>
        <sz val="9"/>
        <color indexed="8"/>
        <rFont val="Arial"/>
        <family val="2"/>
      </rPr>
      <t xml:space="preserve"> (nicht zu verwechseln mit dem Bestand an Beschäftigten) zum Stichtag ausgewertet werden. Es sei an dieser Stelle darauf hingewiesen, dass die Formel „Bestand (t)“ = „Bestand (t-1)“ - „Abgang (t) “ + „Zugang (t)“ (Stock-Flow-Modell) nur dann aufgeht, wenn alle Komponenten aus einem Datenstand ermittelt werden. Da in der Beschäftigungsstatistik grundsätzlich mit 6 Monaten Wartezeit ausgewertet wird, ist dies nicht der Fall und obige Formel geht nicht auf. Die rechnerischen Abweichungen sind dabei gering, variieren aber von Stichtag zu Stichtag.</t>
    </r>
  </si>
  <si>
    <r>
      <rPr>
        <b/>
        <sz val="10"/>
        <color indexed="8"/>
        <rFont val="Arial"/>
        <family val="2"/>
      </rPr>
      <t>Datenschutz</t>
    </r>
    <r>
      <rPr>
        <b/>
        <sz val="9"/>
        <color indexed="8"/>
        <rFont val="Arial"/>
        <family val="2"/>
      </rPr>
      <t xml:space="preserve">
</t>
    </r>
    <r>
      <rPr>
        <sz val="9"/>
        <color indexed="8"/>
        <rFont val="Arial"/>
        <family val="2"/>
      </rPr>
      <t xml:space="preserve">Die Bestandsdaten der Beschäftigungsstatistik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Grundsätzlich gelten auch bei den Bewegungsdaten die gleichen Regeln der statistischen Geheimhaltung wie bei den Bestandsdaten. Es ist daher eine Dominanzprüfung anzuwenden. Wenn im Bestand eine Geheimhaltung notwendig wird, so ist das in der Regel auch für die jeweiligen Bewegungsdaten anzunehmen. 
Für die Prüfung bei den begonnenen und beendeten Beschäftigungsverhältnissen wird der jeweilige Stichtag zum Quartalsende herangezogen. Bei Zeiträumen über mehrere Quartale hinweg wären alle Stichtage der Quartalsenden zu prüfen. Näherungsweise könnte auch die Prüfung eines repräsentativen Stichtages im Zeitraum herangezogen werden.  
</t>
    </r>
  </si>
  <si>
    <t xml:space="preserve">Weiterführende Informationen zur Statistik der sozialversicherungspflichtigen und geringfügigen Beschäftigung finden Sie unter:  </t>
  </si>
  <si>
    <t>https://statistik.arbeitsagentur.de/DE/Statischer-Content/Grundlagen/Methodik-Qualitaet/Qualitaetsberichte/Generische-Publikationen/Qualitaetsbericht-Statistik-Beschaeftigung.pdf?__blob=publicationFile</t>
  </si>
  <si>
    <t>Stand: 06.03.2020</t>
  </si>
  <si>
    <t>Methodische Hinweise zu sozialversicherungspflichtig und geringfügig Beschäftigten</t>
  </si>
  <si>
    <r>
      <rPr>
        <b/>
        <sz val="9"/>
        <rFont val="Arial"/>
        <family val="2"/>
      </rPr>
      <t>Grundlage der Statistik</t>
    </r>
    <r>
      <rPr>
        <sz val="9"/>
        <rFont val="Arial"/>
        <family val="2"/>
      </rPr>
      <t xml:space="preserve"> bildet das Meldeverfahren zur Sozialversicherung, in das alle Arbeitnehmer (einschließlich der zu ihrer Berufsausbildung Beschäftigten) einbezogen sind, die der Kranken- oder Rentenversicherungspflicht oder der Versicherungspflicht nach dem SGB III unterliegen. Auf Basis der Meldungen zur Sozialversicherung durch die Betriebe wird vierteljährlich (stichtagsbezogen) mit 6 Monaten Wartezeit der Bestand an sozialversicherungspflichtig und geringfügig Beschäftigten ermittelt.</t>
    </r>
  </si>
  <si>
    <r>
      <rPr>
        <b/>
        <sz val="9"/>
        <rFont val="Arial"/>
        <family val="2"/>
      </rPr>
      <t>Sozialversicherungspflichtig Beschäftigte</t>
    </r>
    <r>
      <rPr>
        <sz val="9"/>
        <rFont val="Arial"/>
        <family val="2"/>
      </rPr>
      <t xml:space="preserve"> umfassen alle Arbeitnehmer, die kranken-, renten-, pflegeversicherungspflichtig und/oder beitragspflichtig nach dem Recht der Arbeitsförderung sind oder für die Beitragsanteile zur gesetzlichen Rentenversicherung oder nach dem Recht der Arbeitsförderung zu zahlen sind. Dazu gehören insbesondere auch Auszubildende, Altersteilzeitbeschäftigte, Praktikanten, Werkstudenten und Personen, die aus einem sozialversicherungspflichtigen Beschäftigungsverhältnis zur Ableistung  von gesetzlichen Dienstpflichten (z. B.  Wehrübung) einberufen werden. Nicht  zu den sozialversicherungspflichtig Beschäftigten zählen dagegen  Beamte, Selbstständige, mithelfende Familienangehörige, Berufs- und Zeitsoldaten sowie Wehr- und Zivildienstleistende (siehe o. g. Ausnahme).</t>
    </r>
  </si>
  <si>
    <r>
      <t xml:space="preserve">Als </t>
    </r>
    <r>
      <rPr>
        <b/>
        <sz val="9"/>
        <rFont val="Arial"/>
        <family val="2"/>
      </rPr>
      <t>Midijobs</t>
    </r>
    <r>
      <rPr>
        <sz val="9"/>
        <rFont val="Arial"/>
        <family val="2"/>
      </rPr>
      <t xml:space="preserve"> bezeichnet man Beschäftigungsverhältnisse mit einem Arbeitsentgelt im Bereich von 450,01 bis 1300 Euro im Monat (bis 31.12.2012: von 400,01 bis 800 Euro; bis 30.06.2019: von 450,01 bis 850 Euro). Seit dem 1. Juli 2019 nennt man jenen Bereich nicht mehr Gleitzone, sondern „Übergangsbereich“.
Um Midijobber im Übergangsbereich als Geringverdiener zu entlasten, resultieren die Arbeitnehmeranteile aus einer reduzierten Bemessungsgrundlage. Bis zum 30.06.2019 führte die Reduzierung der Arbeitnehmerbeiträge zur Rentenversicherung bei Midijobs auch zu geminderten Rentenansprüchen, es sei denn, der Beschäftigte hat auf die Anwendung der Gleitzonenregelung in der Rentenversicherung ausdrücklich verzichtet. Dies ist im Übergangsbereich seit dem 01.07.2019 nicht mehr der Fall. Die verminderte Beitragsbemessungsgrundlage spielt für die Entgeltpunkte in der Rentenversicherung keine Rolle mehr. Damit entfällt auch die Notwendigkeit für Arbeitnehmer, auf die Anwendung der Gleitzone in der Rentenversicherung zu verzichten, um Rentennachteile zu vermeiden.
In der Statistik über Midijobs wird unterschieden nach:
•  Monatliches Arbeitsentgelt liegt durchgehend innerhalb des Übergangsbereichs
•  Monatliches Arbeitsentgelt liegt sowohl innerhalb als auch außerhalb des Übergangsbereichs („Mischfälle“)
Auswertungen zu den Midijobs können nicht quartalsweise, sondern nur zum Stichtag 31.12. vorgenommen werden. Nur für diesen Stichtag liegen weitgehend vollzählige Angaben über Beschäftigungen im Übergangsbereich vor. Auswertungen zu den Midijobs liegen ab dem Stichtag 31.12.2003 vor.</t>
    </r>
  </si>
  <si>
    <r>
      <t xml:space="preserve">Zu den </t>
    </r>
    <r>
      <rPr>
        <b/>
        <sz val="9"/>
        <rFont val="Arial"/>
        <family val="2"/>
      </rPr>
      <t>geringfügigen Beschäftigungsverhältnissen</t>
    </r>
    <r>
      <rPr>
        <sz val="9"/>
        <rFont val="Arial"/>
        <family val="2"/>
      </rPr>
      <t xml:space="preserve"> zählen Arbeitsverhältnisse mit einem niedrigen Lohn (</t>
    </r>
    <r>
      <rPr>
        <b/>
        <sz val="9"/>
        <rFont val="Arial"/>
        <family val="2"/>
      </rPr>
      <t>geringfügig entlohnte Beschäftigung</t>
    </r>
    <r>
      <rPr>
        <sz val="9"/>
        <rFont val="Arial"/>
        <family val="2"/>
      </rPr>
      <t>) oder mit einer kurzen Dauer (</t>
    </r>
    <r>
      <rPr>
        <b/>
        <sz val="9"/>
        <rFont val="Arial"/>
        <family val="2"/>
      </rPr>
      <t>kurzfristige Beschäftigung</t>
    </r>
    <r>
      <rPr>
        <sz val="9"/>
        <rFont val="Arial"/>
        <family val="2"/>
      </rPr>
      <t>). Beide werden auch als „</t>
    </r>
    <r>
      <rPr>
        <b/>
        <sz val="9"/>
        <rFont val="Arial"/>
        <family val="2"/>
      </rPr>
      <t>Minijob</t>
    </r>
    <r>
      <rPr>
        <sz val="9"/>
        <rFont val="Arial"/>
        <family val="2"/>
      </rPr>
      <t>“ bezeichnet.</t>
    </r>
  </si>
  <si>
    <r>
      <t xml:space="preserve">Eine </t>
    </r>
    <r>
      <rPr>
        <b/>
        <sz val="9"/>
        <rFont val="Arial"/>
        <family val="2"/>
      </rPr>
      <t>geringfügig entlohnte Beschäftigung</t>
    </r>
    <r>
      <rPr>
        <sz val="9"/>
        <rFont val="Arial"/>
        <family val="2"/>
      </rPr>
      <t xml:space="preserve"> nach § 8 Abs. 1 Nr. 1 SGB IV liegt vor, wenn das Arbeitsentgelt aus dieser Beschäftigung (§ 14 SGB IV) regelmäßig im Monat die Geringfügigkeitsgrenze nicht überschreitet. Die Geringfügigkeitsgrenze beträgt bis einschließlich zum 31.12.2012 400 Euro und ab dem 01.01.2013 450 Euro. Regelmäßig bedeutet, dass, wenn die Grenze von 450 Euro nur gelegentlich und nicht vorhersehbar überschritten wird, trotzdem eine geringfügig entlohnte Beschäftigung vorliegt.
Eine Berichterstattung der </t>
    </r>
    <r>
      <rPr>
        <b/>
        <sz val="9"/>
        <rFont val="Arial"/>
        <family val="2"/>
      </rPr>
      <t>ausschließlich geringfügig entlohnten Beschäftigten</t>
    </r>
    <r>
      <rPr>
        <sz val="9"/>
        <rFont val="Arial"/>
        <family val="2"/>
      </rPr>
      <t xml:space="preserve"> erfolgt seit dem Stichtag 30.6.1999, </t>
    </r>
    <r>
      <rPr>
        <b/>
        <sz val="9"/>
        <rFont val="Arial"/>
        <family val="2"/>
      </rPr>
      <t>geringfügig entlohnte Beschäftigte im Nebenjob</t>
    </r>
    <r>
      <rPr>
        <sz val="9"/>
        <rFont val="Arial"/>
        <family val="2"/>
      </rPr>
      <t xml:space="preserve"> können ab dem Stichtag 30.6.2003 ausgewertet werden.</t>
    </r>
  </si>
  <si>
    <r>
      <t xml:space="preserve">Auch die </t>
    </r>
    <r>
      <rPr>
        <b/>
        <sz val="9"/>
        <rFont val="Arial"/>
        <family val="2"/>
      </rPr>
      <t>Minijob-Zentrale der Deutschen Rentenversicherung Knappschaft-Bahn-See</t>
    </r>
    <r>
      <rPr>
        <sz val="9"/>
        <rFont val="Arial"/>
        <family val="2"/>
      </rPr>
      <t xml:space="preserve"> veröffentlicht Daten über geringfügig entlohnte Beschäftigte im Rahmen eines vierteljährlichen Geschäftsberichts. Diese Daten stellen keine amtliche Statistik dar und sind nicht geeignet, statistische Aussagen über die Entwicklung der Arbeitsmarkt- und Beschäftigungssituation in Deutschland zu treffen. Ebenso wenig sind sie eine verlässliche Grundlage für Erwerbstätigenrechnungen oder Volkswirtschaftliche Gesamtrechnungen (VGR). Sie liefern vielmehr Informationen über die Geschäftsprozesse der Minijob-Zentrale; es handelt sich somit um Geschäftsdaten. Daher sind die Daten auch nicht mit den statistischen Daten der BA, welche die amtliche Statistik über geringfügig entlohnte Beschäftigte führt, vergleichbar.</t>
    </r>
  </si>
  <si>
    <r>
      <t xml:space="preserve">Eine </t>
    </r>
    <r>
      <rPr>
        <b/>
        <sz val="9"/>
        <rFont val="Arial"/>
        <family val="2"/>
      </rPr>
      <t>kurzfristige Beschäftigung</t>
    </r>
    <r>
      <rPr>
        <sz val="9"/>
        <rFont val="Arial"/>
        <family val="2"/>
      </rPr>
      <t xml:space="preserve"> liegt nach § 8 Abs. 1 Nr. 2 SGB IV vor, wenn die Beschäftigung für eine Zeitdauer ausgeübt wird, die im Laufe eines Kalenderjahres, oder auch kalenderjahrüberschreitend, auf nicht mehr als drei Monate oder insgesamt 70 Arbeitstage nach ihrer Eigenart begrenzt zu sein pflegt oder im Voraus vertraglich (z. B. durch einen auf längstens ein Jahr befristeten Rahmenarbeitsvertrag) begrenzt ist (im Zeitraum vor dem 01.01.2015 lagen die Fristen bei zwei Monaten oder insgesamt 50 Arbeitstagen). 
Auswertungen zu ausschließlich kurzfristig Beschäftigten sind ab Januar 2000 möglich. Kurzfristig Beschäftigte insgesamt sowie kurzfristig Beschäftigte im Nebenjob sind ab April 2003 auswertbar.
Diese weitere Unterteilung der Daten über kurzfristig Beschäftigte in ausschließlich und im Nebenjob kurzfristig Beschäftigte ist allerdings aus Geheimhaltungsgründen nicht zu empfehlen, da die Fallzahlen relativ gering sind.</t>
    </r>
  </si>
  <si>
    <r>
      <t xml:space="preserve">Werden von einer Person </t>
    </r>
    <r>
      <rPr>
        <b/>
        <sz val="9"/>
        <rFont val="Arial"/>
        <family val="2"/>
      </rPr>
      <t>mehrere geringfügige Beschäftigungen</t>
    </r>
    <r>
      <rPr>
        <sz val="9"/>
        <rFont val="Arial"/>
        <family val="2"/>
      </rPr>
      <t xml:space="preserve"> ausgeübt, gelten folgende Regeln:
     1. Eine geringfügig entlohnte Beschäftigung ist neben einer kurzfristigen Beschäftigung erlaubt.
     2. Bei der gleichzeitigen Ausübung von mehreren geringfügig entlohnten Beschäftigungen darf die 
         Geringfügigkeitsgrenze von 450 EUR nicht überschritten werden.                                              
     3. Bei der Ausübung von mehreren kurzfristigen Beschäftigungen darf die Grenze von drei Monaten oder 70
         Arbeitstagen, innerhalb des vorgegebenen Zeitraumes, nicht überschritten werden.
Neben einer nicht geringfügigen versicherungspflichtigen (Haupt-)Beschäftigung ist die Ausübung einer geringfügigen (Neben-)Beschäftigung zulässig. Für den Fall, dass ein Arbeitnehmer neben einer nicht geringfügigen versicherungspflichtigen Beschäftigung bei anderen Arbeitgebern geringfügig entlohnte Beschäftigungen ausübt, gilt für die Bereiche der Kranken-, Pflege- und Rentenversicherung, dass geringfügig entlohnte Beschäftigungen - mit Ausnahme </t>
    </r>
    <r>
      <rPr>
        <i/>
        <sz val="9"/>
        <rFont val="Arial"/>
        <family val="2"/>
      </rPr>
      <t>einer</t>
    </r>
    <r>
      <rPr>
        <sz val="9"/>
        <rFont val="Arial"/>
        <family val="2"/>
      </rPr>
      <t xml:space="preserve"> geringfügig entlohnten Beschäftigung - mit einer nicht geringfügigen versicherungspflichtigen Beschäftigung zusammenzurechnen sind. Vgl. Richtlinien für die versicherungsrechtliche Beurteilung von geringfügigen Beschäftigungen (Geringfügigkeits-Richtlinien) vom 20. Dezember 2012.</t>
    </r>
  </si>
  <si>
    <t>Mehrfachbeschäftigte, die gleichzeitig zwei oder mehr geringfügigen Beschäftigungen nachgehen, werden nur nach den Merkmalen der zuletzt aufgenommenen Beschäftigung ausgewiesen.</t>
  </si>
  <si>
    <t>Die erhobenen Daten unterliegen grundsätzlich der Geheimhaltung nach § 16 BStatG. Eine Übermittlung von Einzelangaben ist daher ausgeschlossen. Aus diesem Grund werden Zahlenwerte unter 3 und Daten, aus denen sich rechnerisch eine Differenz ermitteln lässt, mit * anonymisiert. Gleiches gilt, wenn in einer Region oder in einem Wirtschaftszweig weniger als 3 Betriebe ansässig sind oder einer der Betriebe einen so hohen Beschäftigtenanteil auf sich vereint, dass die Beschäftigtenzahl praktisch eine Einzelangabe über diesen Betrieb darstellt (Dominanzfall). Hierbei gilt: Bei 3 bis 9 Betrieben, die hinter einer Beschäftigtenzahl stehen, darf keiner der Betriebe 50 oder mehr Prozent der Beschäftigten auf sich vereinen. Bei 10 oder mehr Betrieben dürfen auf keinen Betrieb 85 oder mehr Prozent der Beschäftigten entfallen.</t>
  </si>
  <si>
    <t>Weiterführende Informationen zur Statistik der sozialversicherungspflichtigen und geringfügigen Beschäftigung finden Sie unter:</t>
  </si>
  <si>
    <t>https://statistik.arbeitsagentur.de/DE/Statischer-Content/Grundlagen/Methodik-Qualitaet/Qualitaetsberichte/Generische-Publikationen/Qualitaetsbericht-Statistik-Beschaeftigung.pdf</t>
  </si>
  <si>
    <t>Balken</t>
  </si>
  <si>
    <t>Beschriftung 1</t>
  </si>
  <si>
    <t>Beschriftung 2</t>
  </si>
  <si>
    <t>Werte 2</t>
  </si>
  <si>
    <t>Werte Trennlinie</t>
  </si>
  <si>
    <t>SvB</t>
  </si>
  <si>
    <t>GeB</t>
  </si>
  <si>
    <t>SvB y-Wert</t>
  </si>
  <si>
    <t>SvB x-Wert</t>
  </si>
  <si>
    <t>GeB y-Wert</t>
  </si>
  <si>
    <t>GeB x-Wert</t>
  </si>
  <si>
    <t>Position y-Wert</t>
  </si>
  <si>
    <t>Kreis</t>
  </si>
  <si>
    <t>BL</t>
  </si>
  <si>
    <t>W/O</t>
  </si>
  <si>
    <t>D</t>
  </si>
  <si>
    <t>WZ</t>
  </si>
  <si>
    <t>Tabelle 4</t>
  </si>
  <si>
    <t>Stichtag</t>
  </si>
  <si>
    <t>Index 2003 = 100 %</t>
  </si>
  <si>
    <t>Beschriftung x-Achse</t>
  </si>
  <si>
    <t>Beschriftung Reihen</t>
  </si>
  <si>
    <t>keine Daten</t>
  </si>
  <si>
    <t>Diagrammdarstellung wegen fehlender Daten nicht möglich.</t>
  </si>
  <si>
    <t>März 2014</t>
  </si>
  <si>
    <t>Juni 2014</t>
  </si>
  <si>
    <t>Dezember 2014</t>
  </si>
  <si>
    <t>März 2015</t>
  </si>
  <si>
    <t>Juni 2015</t>
  </si>
  <si>
    <t>Dezember 2015</t>
  </si>
  <si>
    <t>März 2016</t>
  </si>
  <si>
    <t>Juni 2016</t>
  </si>
  <si>
    <t>Dezember 2016</t>
  </si>
  <si>
    <t>März 2017</t>
  </si>
  <si>
    <t>Juni 2017</t>
  </si>
  <si>
    <t>Dezember 2017</t>
  </si>
  <si>
    <t>März 2018</t>
  </si>
  <si>
    <t>Juni 2018</t>
  </si>
  <si>
    <t>Dezember 2018</t>
  </si>
  <si>
    <t>März 2019</t>
  </si>
  <si>
    <t>Juni 2019</t>
  </si>
  <si>
    <t>Dezember 2019</t>
  </si>
  <si>
    <t>März 2020</t>
  </si>
  <si>
    <t>Stand: 06.08.2020</t>
  </si>
  <si>
    <t>Statistik-Infoseite</t>
  </si>
  <si>
    <t>Im Internet stehen statistische Informationen unterteilt nach folgenden Themenbereichen zur Verfügung:</t>
  </si>
  <si>
    <t>Fachstatistiken:</t>
  </si>
  <si>
    <t>Arbeitsuche, Arbeitslosigkeit und Unterbeschäftigung</t>
  </si>
  <si>
    <t>Ausbildungsmarkt</t>
  </si>
  <si>
    <t>Beschäftigung</t>
  </si>
  <si>
    <t>Einnahmen/Ausgaben</t>
  </si>
  <si>
    <t>Förderung und berufliche Rehabilitation</t>
  </si>
  <si>
    <t>Gemeldete Arbeitsstellen</t>
  </si>
  <si>
    <t>Grundsicherung für Arbeitsuchende (SGB II)</t>
  </si>
  <si>
    <t>Leistungen SGB III</t>
  </si>
  <si>
    <t>Themen im Fokus:</t>
  </si>
  <si>
    <t>Berufe</t>
  </si>
  <si>
    <t>Bildung</t>
  </si>
  <si>
    <t>Corona</t>
  </si>
  <si>
    <t>Demografie</t>
  </si>
  <si>
    <t>Eingliederungsbilanzen</t>
  </si>
  <si>
    <t>Entgelt</t>
  </si>
  <si>
    <t>Fachkräftebedarf</t>
  </si>
  <si>
    <t>Familien und Kinder</t>
  </si>
  <si>
    <t>Frauen und Männer</t>
  </si>
  <si>
    <t>Langzeitarbeitslosigkeit</t>
  </si>
  <si>
    <t>Menschen mit Behinderungen</t>
  </si>
  <si>
    <t>Migration</t>
  </si>
  <si>
    <t>Regionale Mobilität</t>
  </si>
  <si>
    <t>Wirtschaftszweige</t>
  </si>
  <si>
    <t>Zeitarbeit</t>
  </si>
  <si>
    <r>
      <rPr>
        <sz val="10"/>
        <color indexed="8"/>
        <rFont val="Arial"/>
        <family val="2"/>
      </rPr>
      <t xml:space="preserve">Die </t>
    </r>
    <r>
      <rPr>
        <u/>
        <sz val="10"/>
        <color indexed="12"/>
        <rFont val="Arial"/>
        <family val="2"/>
      </rPr>
      <t>Methodischen Hinweise</t>
    </r>
    <r>
      <rPr>
        <sz val="10"/>
        <color indexed="8"/>
        <rFont val="Arial"/>
        <family val="2"/>
      </rPr>
      <t xml:space="preserve"> der Statistik bieten ergänzende Informationen.</t>
    </r>
  </si>
  <si>
    <r>
      <rPr>
        <sz val="10"/>
        <color indexed="8"/>
        <rFont val="Arial"/>
        <family val="2"/>
      </rPr>
      <t xml:space="preserve">Die </t>
    </r>
    <r>
      <rPr>
        <u/>
        <sz val="10"/>
        <color indexed="12"/>
        <rFont val="Arial"/>
        <family val="2"/>
      </rPr>
      <t>Qualitätsberichte</t>
    </r>
    <r>
      <rPr>
        <sz val="10"/>
        <color indexed="8"/>
        <rFont val="Arial"/>
        <family val="2"/>
      </rPr>
      <t xml:space="preserve"> der Statistik erläutern die Entstehung und Aussagekraft der jeweiligen Fachstatistik.</t>
    </r>
  </si>
  <si>
    <r>
      <rPr>
        <sz val="10"/>
        <color indexed="8"/>
        <rFont val="Arial"/>
        <family val="2"/>
      </rPr>
      <t xml:space="preserve">Das </t>
    </r>
    <r>
      <rPr>
        <u/>
        <sz val="10"/>
        <color indexed="12"/>
        <rFont val="Arial"/>
        <family val="2"/>
      </rPr>
      <t>Glossar</t>
    </r>
    <r>
      <rPr>
        <sz val="10"/>
        <color indexed="8"/>
        <rFont val="Arial"/>
        <family val="2"/>
      </rPr>
      <t xml:space="preserve"> enthält Erläuterungen zu allen statistisch relevanten Begriffen, die in den verschiedenen Produkten der Statistik der BA Verwendung finden.</t>
    </r>
  </si>
  <si>
    <t xml:space="preserve">Abkürzungen und Zeichen, die in den Produkten der Statistik der BA vorkommen, werden im </t>
  </si>
  <si>
    <t>Abkürzungsverzeichnis</t>
  </si>
  <si>
    <r>
      <rPr>
        <sz val="10"/>
        <color indexed="8"/>
        <rFont val="Arial"/>
        <family val="2"/>
      </rPr>
      <t xml:space="preserve">bzw. der </t>
    </r>
    <r>
      <rPr>
        <u/>
        <sz val="10"/>
        <color indexed="12"/>
        <rFont val="Arial"/>
        <family val="2"/>
      </rPr>
      <t>Zeichenerklärung</t>
    </r>
    <r>
      <rPr>
        <sz val="10"/>
        <color indexed="8"/>
        <rFont val="Arial"/>
        <family val="2"/>
      </rPr>
      <t xml:space="preserve"> der Statistik der BA erläutert.</t>
    </r>
  </si>
  <si>
    <t>*</t>
  </si>
  <si>
    <r>
      <t xml:space="preserve">1) </t>
    </r>
    <r>
      <rPr>
        <sz val="7"/>
        <rFont val="Arial"/>
        <family val="2"/>
      </rPr>
      <t>Anteil an der jeweiligen Gesamtsumme (Spaltenprozent)</t>
    </r>
  </si>
  <si>
    <r>
      <t xml:space="preserve">mit akademischem Abschluss </t>
    </r>
    <r>
      <rPr>
        <vertAlign val="superscript"/>
        <sz val="8"/>
        <rFont val="Arial"/>
        <family val="2"/>
      </rPr>
      <t>3)</t>
    </r>
  </si>
  <si>
    <r>
      <t xml:space="preserve">3) </t>
    </r>
    <r>
      <rPr>
        <sz val="7"/>
        <rFont val="Arial"/>
        <family val="2"/>
      </rPr>
      <t>"mit akademischem Abschluss" ist die Summe aus "Bachelor", "Diplom/Magister/Master/Staatsexamen" und "Promotion"</t>
    </r>
  </si>
  <si>
    <r>
      <t>Auszubildende nach Geschlech</t>
    </r>
    <r>
      <rPr>
        <sz val="8"/>
        <rFont val="Arial"/>
        <family val="2"/>
      </rPr>
      <t xml:space="preserve">t
         Auszubildende                  </t>
    </r>
  </si>
  <si>
    <r>
      <t>Sozialversicherungspflichtig Beschäftigte
in Freiwilligendiensten</t>
    </r>
    <r>
      <rPr>
        <sz val="8"/>
        <rFont val="Arial"/>
        <family val="2"/>
      </rPr>
      <t xml:space="preserve">
         Insgesamt                  </t>
    </r>
  </si>
  <si>
    <t>Entwicklung der sozialversicherungspflichtigen und der geringfügig entlohnten Beschäftigten (Mrz 14: 100%)</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</si>
</sst>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16">
    <numFmt numFmtId="164" formatCode="mmmm\ yyyy"/>
    <numFmt numFmtId="165" formatCode="dd/\ mmmm\ yyyy"/>
    <numFmt numFmtId="166" formatCode="#,##0\ \ "/>
    <numFmt numFmtId="167" formatCode="[$-407]mmm/\ yy;@"/>
    <numFmt numFmtId="168" formatCode="0.0"/>
    <numFmt numFmtId="169" formatCode="* 0.0;* \-_ 0.0;\-"/>
    <numFmt numFmtId="170" formatCode="* #,##0;* \-_ #,##0;\-"/>
    <numFmt numFmtId="171" formatCode="* #,##0.0;* \-_ #,##0.0;\-"/>
    <numFmt numFmtId="172" formatCode="\ @"/>
    <numFmt numFmtId="173" formatCode="0.0%"/>
    <numFmt numFmtId="174" formatCode="#,##0\ "/>
    <numFmt numFmtId="175" formatCode="#,##0.0\ "/>
    <numFmt numFmtId="176" formatCode="#\ ###\ ##0.0\ ;\-\ #\ ###\ ##0.0\ ;\-"/>
    <numFmt numFmtId="177" formatCode="#\ ###\ ##0.0\ ;\-\ #\ ###\ ##0.0\ ;\-\ "/>
    <numFmt numFmtId="178" formatCode="#,##0.0"/>
    <numFmt numFmtId="179" formatCode="[$-407]mmmm\ yyyy;@"/>
  </numFmts>
  <fonts count="53" x14ac:knownFonts="1">
    <font>
      <sz val="11"/>
      <color theme="1"/>
      <name val="Arial"/>
      <family val="2"/>
    </font>
    <font>
      <sz val="11"/>
      <color theme="1"/>
      <name val="Arial"/>
      <family val="2"/>
    </font>
    <font>
      <b/>
      <sz val="11"/>
      <color theme="1"/>
      <name val="Arial"/>
      <family val="2"/>
    </font>
    <font>
      <sz val="10"/>
      <name val="Arial"/>
      <family val="2"/>
    </font>
    <font>
      <b/>
      <sz val="14"/>
      <name val="Arial"/>
      <family val="2"/>
    </font>
    <font>
      <b/>
      <sz val="12"/>
      <name val="Arial"/>
      <family val="2"/>
    </font>
    <font>
      <b/>
      <i/>
      <sz val="10"/>
      <color indexed="9"/>
      <name val="Arial"/>
      <family val="2"/>
    </font>
    <font>
      <b/>
      <sz val="10"/>
      <color indexed="9"/>
      <name val="Arial"/>
      <family val="2"/>
    </font>
    <font>
      <i/>
      <sz val="10"/>
      <color indexed="9"/>
      <name val="Arial"/>
      <family val="2"/>
    </font>
    <font>
      <b/>
      <sz val="10"/>
      <name val="Arial"/>
      <family val="2"/>
    </font>
    <font>
      <sz val="8"/>
      <name val="Tahoma"/>
      <family val="2"/>
    </font>
    <font>
      <sz val="12"/>
      <name val="Arial"/>
      <family val="2"/>
    </font>
    <font>
      <i/>
      <sz val="10"/>
      <name val="Arial"/>
      <family val="2"/>
    </font>
    <font>
      <sz val="10"/>
      <color indexed="10"/>
      <name val="Arial"/>
      <family val="2"/>
    </font>
    <font>
      <u/>
      <sz val="8"/>
      <color indexed="12"/>
      <name val="Tahoma"/>
      <family val="2"/>
    </font>
    <font>
      <u/>
      <sz val="10"/>
      <color indexed="12"/>
      <name val="Arial"/>
      <family val="2"/>
    </font>
    <font>
      <sz val="8"/>
      <name val="Arial"/>
      <family val="2"/>
    </font>
    <font>
      <sz val="10"/>
      <color indexed="8"/>
      <name val="Arial"/>
      <family val="2"/>
    </font>
    <font>
      <sz val="9"/>
      <name val="Arial"/>
      <family val="2"/>
    </font>
    <font>
      <b/>
      <sz val="11"/>
      <name val="Arial"/>
      <family val="2"/>
    </font>
    <font>
      <i/>
      <sz val="9"/>
      <name val="Arial"/>
      <family val="2"/>
    </font>
    <font>
      <u/>
      <sz val="9"/>
      <name val="Arial"/>
      <family val="2"/>
    </font>
    <font>
      <sz val="12"/>
      <color indexed="9"/>
      <name val="Arial"/>
      <family val="2"/>
    </font>
    <font>
      <sz val="8"/>
      <color rgb="FF000000"/>
      <name val="Arial"/>
      <family val="2"/>
    </font>
    <font>
      <vertAlign val="superscript"/>
      <sz val="8"/>
      <name val="Arial"/>
      <family val="2"/>
    </font>
    <font>
      <sz val="6"/>
      <name val="Arial"/>
      <family val="2"/>
    </font>
    <font>
      <b/>
      <sz val="8"/>
      <name val="Arial"/>
      <family val="2"/>
    </font>
    <font>
      <sz val="7"/>
      <name val="Arial"/>
      <family val="2"/>
    </font>
    <font>
      <vertAlign val="superscript"/>
      <sz val="7"/>
      <name val="Arial"/>
      <family val="2"/>
    </font>
    <font>
      <sz val="10"/>
      <color indexed="9"/>
      <name val="Arial"/>
      <family val="2"/>
    </font>
    <font>
      <sz val="8"/>
      <color indexed="9"/>
      <name val="Arial"/>
      <family val="2"/>
    </font>
    <font>
      <sz val="7"/>
      <color indexed="9"/>
      <name val="Arial"/>
      <family val="2"/>
    </font>
    <font>
      <u/>
      <sz val="7"/>
      <color indexed="12"/>
      <name val="Tahoma"/>
      <family val="2"/>
    </font>
    <font>
      <b/>
      <vertAlign val="superscript"/>
      <sz val="8"/>
      <name val="Arial"/>
      <family val="2"/>
    </font>
    <font>
      <u/>
      <sz val="7"/>
      <color indexed="12"/>
      <name val="Arial"/>
      <family val="2"/>
    </font>
    <font>
      <b/>
      <sz val="10"/>
      <color indexed="8"/>
      <name val="Arial"/>
      <family val="2"/>
    </font>
    <font>
      <vertAlign val="superscript"/>
      <sz val="7"/>
      <color indexed="8"/>
      <name val="Arial"/>
      <family val="2"/>
    </font>
    <font>
      <sz val="7"/>
      <color indexed="8"/>
      <name val="Arial"/>
      <family val="2"/>
    </font>
    <font>
      <vertAlign val="superscript"/>
      <sz val="7"/>
      <color rgb="FF000000"/>
      <name val="Arial"/>
      <family val="2"/>
    </font>
    <font>
      <sz val="7"/>
      <color rgb="FF000000"/>
      <name val="Arial"/>
      <family val="2"/>
    </font>
    <font>
      <sz val="9"/>
      <color indexed="8"/>
      <name val="Arial"/>
      <family val="2"/>
    </font>
    <font>
      <sz val="9"/>
      <color theme="1"/>
      <name val="Arial"/>
      <family val="2"/>
    </font>
    <font>
      <sz val="9"/>
      <color rgb="FF000000"/>
      <name val="Arial"/>
      <family val="2"/>
    </font>
    <font>
      <b/>
      <sz val="9"/>
      <color indexed="8"/>
      <name val="Arial"/>
      <family val="2"/>
    </font>
    <font>
      <u/>
      <sz val="11"/>
      <color theme="10"/>
      <name val="Arial"/>
      <family val="2"/>
    </font>
    <font>
      <u/>
      <sz val="10"/>
      <color theme="10"/>
      <name val="Arial"/>
      <family val="2"/>
    </font>
    <font>
      <b/>
      <sz val="10"/>
      <color theme="1"/>
      <name val="Arial"/>
      <family val="2"/>
    </font>
    <font>
      <sz val="10"/>
      <color theme="1"/>
      <name val="Arial"/>
      <family val="2"/>
    </font>
    <font>
      <b/>
      <sz val="9"/>
      <name val="Arial"/>
      <family val="2"/>
    </font>
    <font>
      <u/>
      <sz val="9"/>
      <color theme="10"/>
      <name val="Arial"/>
      <family val="2"/>
    </font>
    <font>
      <u/>
      <sz val="10"/>
      <name val="Arial"/>
      <family val="2"/>
    </font>
    <font>
      <b/>
      <sz val="10"/>
      <color indexed="12"/>
      <name val="Arial"/>
      <family val="2"/>
    </font>
    <font>
      <u/>
      <sz val="10"/>
      <color indexed="8"/>
      <name val="Arial"/>
      <family val="2"/>
    </font>
  </fonts>
  <fills count="9">
    <fill>
      <patternFill patternType="none"/>
    </fill>
    <fill>
      <patternFill patternType="gray125"/>
    </fill>
    <fill>
      <patternFill patternType="solid">
        <fgColor indexed="9"/>
        <bgColor indexed="64"/>
      </patternFill>
    </fill>
    <fill>
      <patternFill patternType="solid">
        <fgColor theme="0" tint="-0.14999847407452621"/>
        <bgColor indexed="64"/>
      </patternFill>
    </fill>
    <fill>
      <patternFill patternType="solid">
        <fgColor theme="0"/>
        <bgColor indexed="64"/>
      </patternFill>
    </fill>
    <fill>
      <patternFill patternType="solid">
        <fgColor indexed="44"/>
        <bgColor indexed="64"/>
      </patternFill>
    </fill>
    <fill>
      <patternFill patternType="solid">
        <fgColor indexed="41"/>
        <bgColor indexed="64"/>
      </patternFill>
    </fill>
    <fill>
      <patternFill patternType="solid">
        <fgColor indexed="42"/>
        <bgColor indexed="64"/>
      </patternFill>
    </fill>
    <fill>
      <patternFill patternType="solid">
        <fgColor indexed="22"/>
        <bgColor indexed="64"/>
      </patternFill>
    </fill>
  </fills>
  <borders count="35">
    <border>
      <left/>
      <right/>
      <top/>
      <bottom/>
      <diagonal/>
    </border>
    <border>
      <left/>
      <right/>
      <top/>
      <bottom style="thin">
        <color rgb="FF404040"/>
      </bottom>
      <diagonal/>
    </border>
    <border>
      <left style="hair">
        <color indexed="22"/>
      </left>
      <right style="hair">
        <color indexed="22"/>
      </right>
      <top style="hair">
        <color indexed="22"/>
      </top>
      <bottom/>
      <diagonal/>
    </border>
    <border>
      <left style="hair">
        <color indexed="22"/>
      </left>
      <right style="hair">
        <color indexed="22"/>
      </right>
      <top/>
      <bottom/>
      <diagonal/>
    </border>
    <border>
      <left style="hair">
        <color indexed="22"/>
      </left>
      <right style="hair">
        <color indexed="22"/>
      </right>
      <top/>
      <bottom style="hair">
        <color indexed="22"/>
      </bottom>
      <diagonal/>
    </border>
    <border>
      <left/>
      <right/>
      <top/>
      <bottom style="thin">
        <color indexed="63"/>
      </bottom>
      <diagonal/>
    </border>
    <border>
      <left/>
      <right/>
      <top/>
      <bottom style="hair">
        <color indexed="22"/>
      </bottom>
      <diagonal/>
    </border>
    <border>
      <left style="hair">
        <color indexed="22"/>
      </left>
      <right/>
      <top style="hair">
        <color indexed="22"/>
      </top>
      <bottom/>
      <diagonal/>
    </border>
    <border>
      <left/>
      <right/>
      <top style="hair">
        <color indexed="22"/>
      </top>
      <bottom/>
      <diagonal/>
    </border>
    <border>
      <left style="hair">
        <color indexed="22"/>
      </left>
      <right/>
      <top style="hair">
        <color indexed="22"/>
      </top>
      <bottom style="hair">
        <color indexed="22"/>
      </bottom>
      <diagonal/>
    </border>
    <border>
      <left/>
      <right/>
      <top style="hair">
        <color indexed="22"/>
      </top>
      <bottom style="hair">
        <color indexed="22"/>
      </bottom>
      <diagonal/>
    </border>
    <border>
      <left/>
      <right style="hair">
        <color indexed="22"/>
      </right>
      <top style="hair">
        <color indexed="22"/>
      </top>
      <bottom style="hair">
        <color indexed="22"/>
      </bottom>
      <diagonal/>
    </border>
    <border>
      <left/>
      <right style="hair">
        <color indexed="22"/>
      </right>
      <top style="hair">
        <color indexed="22"/>
      </top>
      <bottom/>
      <diagonal/>
    </border>
    <border>
      <left style="hair">
        <color indexed="22"/>
      </left>
      <right/>
      <top/>
      <bottom/>
      <diagonal/>
    </border>
    <border>
      <left style="hair">
        <color indexed="22"/>
      </left>
      <right/>
      <top/>
      <bottom style="hair">
        <color indexed="22"/>
      </bottom>
      <diagonal/>
    </border>
    <border>
      <left/>
      <right style="hair">
        <color indexed="22"/>
      </right>
      <top/>
      <bottom style="hair">
        <color indexed="22"/>
      </bottom>
      <diagonal/>
    </border>
    <border>
      <left style="hair">
        <color indexed="22"/>
      </left>
      <right style="hair">
        <color indexed="22"/>
      </right>
      <top style="hair">
        <color indexed="22"/>
      </top>
      <bottom style="hair">
        <color indexed="22"/>
      </bottom>
      <diagonal/>
    </border>
    <border>
      <left/>
      <right style="hair">
        <color indexed="22"/>
      </right>
      <top/>
      <bottom/>
      <diagonal/>
    </border>
    <border>
      <left style="hair">
        <color theme="0" tint="-0.24994659260841701"/>
      </left>
      <right/>
      <top/>
      <bottom/>
      <diagonal/>
    </border>
    <border>
      <left/>
      <right style="hair">
        <color theme="0" tint="-0.14996795556505021"/>
      </right>
      <top/>
      <bottom/>
      <diagonal/>
    </border>
    <border>
      <left style="hair">
        <color rgb="FFC0C0C0"/>
      </left>
      <right style="hair">
        <color indexed="22"/>
      </right>
      <top style="hair">
        <color rgb="FFC0C0C0"/>
      </top>
      <bottom/>
      <diagonal/>
    </border>
    <border>
      <left style="hair">
        <color indexed="22"/>
      </left>
      <right style="hair">
        <color indexed="22"/>
      </right>
      <top style="hair">
        <color rgb="FFC0C0C0"/>
      </top>
      <bottom/>
      <diagonal/>
    </border>
    <border>
      <left style="hair">
        <color rgb="FFC0C0C0"/>
      </left>
      <right/>
      <top style="hair">
        <color rgb="FFC0C0C0"/>
      </top>
      <bottom/>
      <diagonal/>
    </border>
    <border>
      <left/>
      <right/>
      <top style="hair">
        <color rgb="FFC0C0C0"/>
      </top>
      <bottom/>
      <diagonal/>
    </border>
    <border>
      <left/>
      <right style="hair">
        <color indexed="22"/>
      </right>
      <top style="hair">
        <color rgb="FFC0C0C0"/>
      </top>
      <bottom/>
      <diagonal/>
    </border>
    <border>
      <left/>
      <right style="hair">
        <color rgb="FFC0C0C0"/>
      </right>
      <top style="hair">
        <color rgb="FFC0C0C0"/>
      </top>
      <bottom/>
      <diagonal/>
    </border>
    <border>
      <left style="hair">
        <color rgb="FFC0C0C0"/>
      </left>
      <right/>
      <top/>
      <bottom/>
      <diagonal/>
    </border>
    <border>
      <left/>
      <right style="hair">
        <color rgb="FFC0C0C0"/>
      </right>
      <top/>
      <bottom/>
      <diagonal/>
    </border>
    <border>
      <left style="hair">
        <color rgb="FFC0C0C0"/>
      </left>
      <right/>
      <top/>
      <bottom style="hair">
        <color rgb="FFC0C0C0"/>
      </bottom>
      <diagonal/>
    </border>
    <border>
      <left/>
      <right style="hair">
        <color rgb="FFBFBFBF"/>
      </right>
      <top/>
      <bottom style="hair">
        <color rgb="FFC0C0C0"/>
      </bottom>
      <diagonal/>
    </border>
    <border>
      <left/>
      <right/>
      <top/>
      <bottom style="hair">
        <color rgb="FFC0C0C0"/>
      </bottom>
      <diagonal/>
    </border>
    <border>
      <left/>
      <right style="hair">
        <color indexed="22"/>
      </right>
      <top/>
      <bottom style="hair">
        <color rgb="FFC0C0C0"/>
      </bottom>
      <diagonal/>
    </border>
    <border>
      <left/>
      <right style="hair">
        <color rgb="FFC0C0C0"/>
      </right>
      <top/>
      <bottom style="hair">
        <color rgb="FFC0C0C0"/>
      </bottom>
      <diagonal/>
    </border>
    <border>
      <left style="hair">
        <color indexed="22"/>
      </left>
      <right/>
      <top/>
      <bottom style="hair">
        <color rgb="FFC0C0C0"/>
      </bottom>
      <diagonal/>
    </border>
    <border>
      <left style="hair">
        <color rgb="FFC0C0C0"/>
      </left>
      <right/>
      <top/>
      <bottom style="hair">
        <color indexed="22"/>
      </bottom>
      <diagonal/>
    </border>
  </borders>
  <cellStyleXfs count="23">
    <xf numFmtId="0" fontId="0" fillId="0" borderId="0"/>
    <xf numFmtId="0" fontId="3" fillId="0" borderId="0"/>
    <xf numFmtId="0" fontId="1" fillId="0" borderId="0"/>
    <xf numFmtId="0" fontId="3" fillId="0" borderId="0"/>
    <xf numFmtId="0" fontId="3" fillId="0" borderId="0"/>
    <xf numFmtId="0" fontId="10" fillId="0" borderId="0"/>
    <xf numFmtId="0" fontId="1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xf numFmtId="0" fontId="10" fillId="0" borderId="0"/>
    <xf numFmtId="0" fontId="3" fillId="0" borderId="0"/>
    <xf numFmtId="0" fontId="3" fillId="0" borderId="0"/>
    <xf numFmtId="0" fontId="10" fillId="0" borderId="0"/>
    <xf numFmtId="0" fontId="1" fillId="0" borderId="0"/>
    <xf numFmtId="0" fontId="10" fillId="0" borderId="0"/>
    <xf numFmtId="0" fontId="3" fillId="0" borderId="0"/>
    <xf numFmtId="0" fontId="1" fillId="0" borderId="0"/>
    <xf numFmtId="0" fontId="44" fillId="0" borderId="0" applyNumberFormat="0" applyFill="0" applyBorder="0" applyAlignment="0" applyProtection="0"/>
    <xf numFmtId="0" fontId="1" fillId="0" borderId="0"/>
    <xf numFmtId="0" fontId="44" fillId="0" borderId="0" applyNumberFormat="0" applyFill="0" applyBorder="0" applyAlignment="0" applyProtection="0"/>
    <xf numFmtId="0" fontId="44" fillId="0" borderId="0" applyNumberFormat="0" applyFill="0" applyBorder="0" applyAlignment="0" applyProtection="0">
      <alignment vertical="top"/>
      <protection locked="0"/>
    </xf>
    <xf numFmtId="0" fontId="15" fillId="0" borderId="0" applyNumberFormat="0" applyFill="0" applyBorder="0" applyAlignment="0" applyProtection="0">
      <alignment vertical="top"/>
      <protection locked="0"/>
    </xf>
    <xf numFmtId="0" fontId="1" fillId="0" borderId="0"/>
  </cellStyleXfs>
  <cellXfs count="691">
    <xf numFmtId="0" fontId="0" fillId="0" borderId="0" xfId="0"/>
    <xf numFmtId="164" fontId="3" fillId="0" borderId="1" xfId="1" applyNumberFormat="1" applyFont="1" applyFill="1" applyBorder="1" applyAlignment="1">
      <alignment horizontal="left" vertical="center"/>
    </xf>
    <xf numFmtId="164" fontId="3" fillId="0" borderId="1" xfId="1" applyNumberFormat="1" applyFont="1" applyFill="1" applyBorder="1" applyAlignment="1">
      <alignment horizontal="centerContinuous" vertical="center" shrinkToFit="1"/>
    </xf>
    <xf numFmtId="0" fontId="3" fillId="0" borderId="0" xfId="1" applyFont="1" applyFill="1" applyBorder="1" applyAlignment="1">
      <alignment horizontal="centerContinuous" vertical="center" shrinkToFit="1"/>
    </xf>
    <xf numFmtId="0" fontId="3" fillId="0" borderId="0" xfId="1" applyBorder="1"/>
    <xf numFmtId="0" fontId="4" fillId="0" borderId="0" xfId="1" applyFont="1" applyBorder="1" applyAlignment="1">
      <alignment horizontal="centerContinuous" vertical="center"/>
    </xf>
    <xf numFmtId="0" fontId="3" fillId="0" borderId="0" xfId="1" applyBorder="1" applyAlignment="1">
      <alignment horizontal="centerContinuous" vertical="center"/>
    </xf>
    <xf numFmtId="0" fontId="3" fillId="0" borderId="0" xfId="1" applyFont="1" applyBorder="1"/>
    <xf numFmtId="0" fontId="3" fillId="0" borderId="2" xfId="1" applyFont="1" applyBorder="1"/>
    <xf numFmtId="0" fontId="5" fillId="0" borderId="3" xfId="1" applyFont="1" applyBorder="1" applyAlignment="1">
      <alignment horizontal="center"/>
    </xf>
    <xf numFmtId="0" fontId="3" fillId="0" borderId="4" xfId="1" applyFont="1" applyBorder="1"/>
    <xf numFmtId="0" fontId="1" fillId="0" borderId="0" xfId="2" applyFont="1"/>
    <xf numFmtId="0" fontId="1" fillId="0" borderId="0" xfId="2"/>
    <xf numFmtId="0" fontId="3" fillId="0" borderId="1" xfId="3" applyBorder="1"/>
    <xf numFmtId="0" fontId="3" fillId="0" borderId="1" xfId="3" applyFont="1" applyFill="1" applyBorder="1"/>
    <xf numFmtId="0" fontId="3" fillId="0" borderId="1" xfId="4" applyFont="1" applyBorder="1" applyAlignment="1">
      <alignment horizontal="right" vertical="center"/>
    </xf>
    <xf numFmtId="0" fontId="3" fillId="0" borderId="0" xfId="3" applyFont="1"/>
    <xf numFmtId="164" fontId="6" fillId="0" borderId="0" xfId="3" applyNumberFormat="1" applyFont="1" applyFill="1" applyBorder="1" applyAlignment="1">
      <alignment horizontal="left" vertical="center"/>
    </xf>
    <xf numFmtId="0" fontId="7" fillId="0" borderId="0" xfId="3" applyFont="1" applyFill="1" applyBorder="1" applyAlignment="1">
      <alignment horizontal="centerContinuous" vertical="center" shrinkToFit="1"/>
    </xf>
    <xf numFmtId="164" fontId="6" fillId="0" borderId="0" xfId="3" applyNumberFormat="1" applyFont="1" applyFill="1" applyBorder="1" applyAlignment="1">
      <alignment horizontal="centerContinuous" vertical="center" shrinkToFit="1"/>
    </xf>
    <xf numFmtId="0" fontId="8" fillId="0" borderId="0" xfId="3" applyFont="1" applyFill="1" applyBorder="1" applyAlignment="1">
      <alignment horizontal="centerContinuous" vertical="center" shrinkToFit="1"/>
    </xf>
    <xf numFmtId="0" fontId="3" fillId="0" borderId="0" xfId="3" applyFont="1" applyFill="1" applyBorder="1"/>
    <xf numFmtId="0" fontId="9" fillId="0" borderId="0" xfId="3" applyFont="1" applyFill="1" applyBorder="1"/>
    <xf numFmtId="0" fontId="3" fillId="0" borderId="0" xfId="3" applyFont="1" applyBorder="1"/>
    <xf numFmtId="0" fontId="11" fillId="0" borderId="0" xfId="3" applyFont="1" applyBorder="1"/>
    <xf numFmtId="0" fontId="9" fillId="0" borderId="0" xfId="3" applyFont="1" applyFill="1" applyBorder="1" applyAlignment="1">
      <alignment vertical="top"/>
    </xf>
    <xf numFmtId="0" fontId="3" fillId="0" borderId="0" xfId="3" applyFont="1" applyFill="1" applyBorder="1" applyAlignment="1">
      <alignment vertical="top"/>
    </xf>
    <xf numFmtId="0" fontId="3" fillId="0" borderId="0" xfId="3" applyFont="1" applyFill="1" applyBorder="1" applyAlignment="1">
      <alignment horizontal="left" wrapText="1"/>
    </xf>
    <xf numFmtId="164" fontId="3" fillId="0" borderId="0" xfId="3" applyNumberFormat="1" applyFont="1" applyFill="1" applyBorder="1" applyAlignment="1">
      <alignment horizontal="left" wrapText="1"/>
    </xf>
    <xf numFmtId="0" fontId="12" fillId="0" borderId="0" xfId="3" applyFont="1" applyFill="1" applyBorder="1" applyAlignment="1">
      <alignment horizontal="left" wrapText="1"/>
    </xf>
    <xf numFmtId="0" fontId="3" fillId="0" borderId="0" xfId="3" applyFont="1" applyBorder="1" applyAlignment="1"/>
    <xf numFmtId="165" fontId="3" fillId="0" borderId="0" xfId="3" applyNumberFormat="1" applyFont="1" applyFill="1" applyBorder="1" applyAlignment="1">
      <alignment horizontal="left" wrapText="1"/>
    </xf>
    <xf numFmtId="14" fontId="3" fillId="0" borderId="0" xfId="3" applyNumberFormat="1" applyFont="1" applyFill="1" applyBorder="1" applyAlignment="1">
      <alignment horizontal="left" wrapText="1"/>
    </xf>
    <xf numFmtId="0" fontId="9" fillId="0" borderId="0" xfId="4" applyFont="1" applyFill="1" applyBorder="1"/>
    <xf numFmtId="0" fontId="3" fillId="0" borderId="0" xfId="4" applyFont="1" applyFill="1" applyBorder="1"/>
    <xf numFmtId="164" fontId="3" fillId="0" borderId="0" xfId="4" applyNumberFormat="1" applyFont="1" applyFill="1" applyBorder="1" applyAlignment="1">
      <alignment horizontal="left" vertical="top" wrapText="1"/>
    </xf>
    <xf numFmtId="0" fontId="3" fillId="0" borderId="0" xfId="3" applyFont="1" applyFill="1" applyBorder="1" applyAlignment="1">
      <alignment wrapText="1"/>
    </xf>
    <xf numFmtId="0" fontId="3" fillId="0" borderId="0" xfId="4" applyFont="1" applyFill="1" applyBorder="1" applyAlignment="1">
      <alignment vertical="top" wrapText="1"/>
    </xf>
    <xf numFmtId="0" fontId="13" fillId="2" borderId="0" xfId="3" applyFont="1" applyFill="1" applyBorder="1"/>
    <xf numFmtId="0" fontId="15" fillId="0" borderId="0" xfId="6" applyFont="1" applyFill="1" applyBorder="1" applyAlignment="1" applyProtection="1">
      <alignment vertical="top" wrapText="1"/>
    </xf>
    <xf numFmtId="0" fontId="13" fillId="0" borderId="0" xfId="3" applyFont="1" applyFill="1" applyBorder="1" applyAlignment="1">
      <alignment wrapText="1"/>
    </xf>
    <xf numFmtId="0" fontId="13" fillId="2" borderId="0" xfId="3" applyFont="1" applyFill="1"/>
    <xf numFmtId="0" fontId="16" fillId="0" borderId="0" xfId="3" applyFont="1" applyFill="1" applyBorder="1" applyAlignment="1"/>
    <xf numFmtId="0" fontId="16" fillId="0" borderId="0" xfId="3" applyFont="1" applyBorder="1" applyAlignment="1"/>
    <xf numFmtId="0" fontId="13" fillId="0" borderId="0" xfId="3" applyFont="1"/>
    <xf numFmtId="0" fontId="17" fillId="0" borderId="0" xfId="3" applyFont="1" applyBorder="1" applyAlignment="1">
      <alignment wrapText="1"/>
    </xf>
    <xf numFmtId="0" fontId="9" fillId="0" borderId="0" xfId="3" applyFont="1" applyBorder="1" applyAlignment="1">
      <alignment vertical="top"/>
    </xf>
    <xf numFmtId="0" fontId="3" fillId="0" borderId="0" xfId="3" applyFont="1" applyBorder="1" applyAlignment="1">
      <alignment vertical="top" wrapText="1"/>
    </xf>
    <xf numFmtId="0" fontId="3" fillId="0" borderId="0" xfId="3" applyFont="1" applyBorder="1" applyAlignment="1">
      <alignment horizontal="left" vertical="top" wrapText="1"/>
    </xf>
    <xf numFmtId="0" fontId="3" fillId="0" borderId="0" xfId="3" applyFont="1" applyBorder="1" applyAlignment="1">
      <alignment horizontal="left" vertical="top"/>
    </xf>
    <xf numFmtId="0" fontId="3" fillId="0" borderId="0" xfId="3" applyFont="1" applyBorder="1" applyAlignment="1">
      <alignment vertical="top"/>
    </xf>
    <xf numFmtId="0" fontId="17" fillId="0" borderId="0" xfId="3" applyFont="1" applyFill="1" applyBorder="1" applyAlignment="1">
      <alignment vertical="top"/>
    </xf>
    <xf numFmtId="0" fontId="3" fillId="0" borderId="0" xfId="3" applyFont="1" applyFill="1" applyBorder="1" applyAlignment="1">
      <alignment vertical="top" wrapText="1"/>
    </xf>
    <xf numFmtId="0" fontId="17" fillId="0" borderId="0" xfId="3" applyFont="1" applyFill="1" applyBorder="1" applyAlignment="1"/>
    <xf numFmtId="0" fontId="3" fillId="0" borderId="0" xfId="3" applyNumberFormat="1" applyFont="1" applyBorder="1" applyAlignment="1">
      <alignment horizontal="left" wrapText="1"/>
    </xf>
    <xf numFmtId="0" fontId="3" fillId="0" borderId="0" xfId="3" applyNumberFormat="1" applyFont="1" applyBorder="1" applyAlignment="1"/>
    <xf numFmtId="0" fontId="3" fillId="0" borderId="5" xfId="8" applyFont="1" applyBorder="1" applyAlignment="1">
      <alignment horizontal="right" vertical="center"/>
    </xf>
    <xf numFmtId="0" fontId="18" fillId="0" borderId="5" xfId="8" applyFont="1" applyBorder="1"/>
    <xf numFmtId="0" fontId="18" fillId="0" borderId="0" xfId="8" applyFont="1" applyBorder="1"/>
    <xf numFmtId="0" fontId="18" fillId="0" borderId="0" xfId="8" applyFont="1" applyBorder="1" applyAlignment="1">
      <alignment horizontal="left"/>
    </xf>
    <xf numFmtId="0" fontId="18" fillId="0" borderId="0" xfId="8" applyFont="1" applyAlignment="1">
      <alignment horizontal="left"/>
    </xf>
    <xf numFmtId="0" fontId="5" fillId="0" borderId="0" xfId="8" applyFont="1" applyFill="1" applyAlignment="1"/>
    <xf numFmtId="0" fontId="9" fillId="0" borderId="0" xfId="9" applyFont="1" applyAlignment="1">
      <alignment horizontal="left"/>
    </xf>
    <xf numFmtId="0" fontId="19" fillId="0" borderId="0" xfId="8" applyFont="1" applyAlignment="1">
      <alignment horizontal="left"/>
    </xf>
    <xf numFmtId="0" fontId="3" fillId="0" borderId="0" xfId="9" applyFont="1" applyAlignment="1">
      <alignment horizontal="left"/>
    </xf>
    <xf numFmtId="0" fontId="3" fillId="0" borderId="0" xfId="8" applyFont="1" applyAlignment="1"/>
    <xf numFmtId="0" fontId="3" fillId="0" borderId="0" xfId="9" applyFont="1" applyAlignment="1"/>
    <xf numFmtId="0" fontId="9" fillId="0" borderId="0" xfId="8" applyFont="1" applyAlignment="1">
      <alignment horizontal="left"/>
    </xf>
    <xf numFmtId="0" fontId="9" fillId="0" borderId="0" xfId="4" applyFont="1" applyBorder="1" applyAlignment="1">
      <alignment horizontal="left"/>
    </xf>
    <xf numFmtId="0" fontId="9" fillId="0" borderId="0" xfId="8" applyFont="1" applyFill="1" applyAlignment="1">
      <alignment horizontal="left"/>
    </xf>
    <xf numFmtId="0" fontId="3" fillId="0" borderId="0" xfId="8" applyFont="1" applyFill="1" applyBorder="1" applyAlignment="1">
      <alignment horizontal="left"/>
    </xf>
    <xf numFmtId="0" fontId="3" fillId="0" borderId="0" xfId="4" applyFont="1" applyBorder="1" applyAlignment="1">
      <alignment horizontal="left"/>
    </xf>
    <xf numFmtId="0" fontId="15" fillId="0" borderId="0" xfId="8" applyFont="1" applyFill="1" applyBorder="1" applyAlignment="1">
      <alignment horizontal="right"/>
    </xf>
    <xf numFmtId="49" fontId="15" fillId="0" borderId="0" xfId="6" applyNumberFormat="1" applyFont="1" applyFill="1" applyBorder="1" applyAlignment="1" applyProtection="1">
      <alignment horizontal="left"/>
    </xf>
    <xf numFmtId="0" fontId="3" fillId="0" borderId="0" xfId="8" applyFont="1" applyBorder="1" applyAlignment="1"/>
    <xf numFmtId="0" fontId="3" fillId="0" borderId="0" xfId="8" applyFont="1" applyBorder="1" applyAlignment="1">
      <alignment horizontal="left"/>
    </xf>
    <xf numFmtId="14" fontId="3" fillId="0" borderId="0" xfId="8" applyNumberFormat="1" applyFont="1" applyFill="1" applyBorder="1" applyAlignment="1">
      <alignment horizontal="left"/>
    </xf>
    <xf numFmtId="0" fontId="3" fillId="0" borderId="0" xfId="8" applyFont="1" applyBorder="1"/>
    <xf numFmtId="0" fontId="12" fillId="0" borderId="0" xfId="8" applyFont="1" applyBorder="1" applyAlignment="1"/>
    <xf numFmtId="0" fontId="12" fillId="0" borderId="0" xfId="8" applyFont="1" applyBorder="1" applyAlignment="1">
      <alignment horizontal="left"/>
    </xf>
    <xf numFmtId="0" fontId="3" fillId="0" borderId="0" xfId="8" applyFont="1" applyBorder="1" applyAlignment="1">
      <alignment horizontal="left" wrapText="1"/>
    </xf>
    <xf numFmtId="0" fontId="12" fillId="0" borderId="0" xfId="8" applyFont="1" applyBorder="1" applyAlignment="1">
      <alignment wrapText="1"/>
    </xf>
    <xf numFmtId="0" fontId="18" fillId="0" borderId="0" xfId="8" applyFont="1" applyBorder="1" applyAlignment="1">
      <alignment horizontal="left" wrapText="1"/>
    </xf>
    <xf numFmtId="0" fontId="20" fillId="0" borderId="0" xfId="8" applyFont="1" applyBorder="1" applyAlignment="1">
      <alignment horizontal="left" wrapText="1"/>
    </xf>
    <xf numFmtId="0" fontId="21" fillId="0" borderId="0" xfId="8" applyFont="1" applyBorder="1" applyAlignment="1" applyProtection="1">
      <alignment horizontal="left" indent="10"/>
    </xf>
    <xf numFmtId="0" fontId="21" fillId="0" borderId="0" xfId="8" applyFont="1" applyBorder="1" applyAlignment="1" applyProtection="1">
      <alignment horizontal="left"/>
    </xf>
    <xf numFmtId="0" fontId="21" fillId="0" borderId="0" xfId="8" applyFont="1" applyAlignment="1" applyProtection="1">
      <alignment horizontal="left" indent="10"/>
    </xf>
    <xf numFmtId="0" fontId="18" fillId="0" borderId="0" xfId="8" applyFont="1" applyBorder="1" applyAlignment="1">
      <alignment horizontal="left" indent="10"/>
    </xf>
    <xf numFmtId="164" fontId="3" fillId="0" borderId="1" xfId="4" applyNumberFormat="1" applyFont="1" applyFill="1" applyBorder="1" applyAlignment="1">
      <alignment horizontal="left" vertical="center"/>
    </xf>
    <xf numFmtId="164" fontId="3" fillId="0" borderId="1" xfId="4" applyNumberFormat="1" applyFont="1" applyFill="1" applyBorder="1" applyAlignment="1">
      <alignment horizontal="centerContinuous" vertical="center" shrinkToFit="1"/>
    </xf>
    <xf numFmtId="0" fontId="3" fillId="0" borderId="1" xfId="4" applyFont="1" applyFill="1" applyBorder="1" applyAlignment="1">
      <alignment horizontal="centerContinuous" vertical="center" shrinkToFit="1"/>
    </xf>
    <xf numFmtId="0" fontId="3" fillId="0" borderId="0" xfId="4" applyBorder="1"/>
    <xf numFmtId="0" fontId="4" fillId="0" borderId="0" xfId="4" applyFont="1" applyBorder="1" applyAlignment="1">
      <alignment horizontal="centerContinuous" vertical="center"/>
    </xf>
    <xf numFmtId="0" fontId="3" fillId="0" borderId="0" xfId="4" applyBorder="1" applyAlignment="1">
      <alignment horizontal="centerContinuous" vertical="center"/>
    </xf>
    <xf numFmtId="0" fontId="11" fillId="0" borderId="0" xfId="4" applyFont="1" applyBorder="1"/>
    <xf numFmtId="0" fontId="22" fillId="0" borderId="0" xfId="4" applyFont="1" applyFill="1" applyBorder="1" applyAlignment="1">
      <alignment horizontal="left" vertical="center"/>
    </xf>
    <xf numFmtId="0" fontId="16" fillId="0" borderId="0" xfId="4" applyFont="1" applyBorder="1"/>
    <xf numFmtId="0" fontId="16" fillId="0" borderId="0" xfId="9" applyFont="1" applyFill="1"/>
    <xf numFmtId="3" fontId="16" fillId="0" borderId="16" xfId="9" applyNumberFormat="1" applyFont="1" applyFill="1" applyBorder="1" applyAlignment="1">
      <alignment horizontal="center" vertical="center"/>
    </xf>
    <xf numFmtId="168" fontId="16" fillId="0" borderId="16" xfId="9" applyNumberFormat="1" applyFont="1" applyFill="1" applyBorder="1" applyAlignment="1">
      <alignment horizontal="center" vertical="center"/>
    </xf>
    <xf numFmtId="1" fontId="25" fillId="0" borderId="16" xfId="9" applyNumberFormat="1" applyFont="1" applyFill="1" applyBorder="1" applyAlignment="1">
      <alignment horizontal="center" vertical="center"/>
    </xf>
    <xf numFmtId="0" fontId="25" fillId="0" borderId="0" xfId="9" applyFont="1" applyFill="1"/>
    <xf numFmtId="1" fontId="26" fillId="0" borderId="7" xfId="9" applyNumberFormat="1" applyFont="1" applyFill="1" applyBorder="1" applyAlignment="1">
      <alignment horizontal="left"/>
    </xf>
    <xf numFmtId="1" fontId="26" fillId="0" borderId="0" xfId="9" applyNumberFormat="1" applyFont="1" applyFill="1" applyBorder="1" applyAlignment="1">
      <alignment horizontal="center"/>
    </xf>
    <xf numFmtId="1" fontId="26" fillId="0" borderId="3" xfId="9" applyNumberFormat="1" applyFont="1" applyFill="1" applyBorder="1" applyAlignment="1">
      <alignment horizontal="center"/>
    </xf>
    <xf numFmtId="3" fontId="16" fillId="0" borderId="7" xfId="9" applyNumberFormat="1" applyFont="1" applyFill="1" applyBorder="1" applyAlignment="1">
      <alignment horizontal="center"/>
    </xf>
    <xf numFmtId="3" fontId="16" fillId="0" borderId="8" xfId="9" applyNumberFormat="1" applyFont="1" applyFill="1" applyBorder="1" applyAlignment="1">
      <alignment horizontal="center"/>
    </xf>
    <xf numFmtId="3" fontId="16" fillId="0" borderId="12" xfId="9" applyNumberFormat="1" applyFont="1" applyFill="1" applyBorder="1" applyAlignment="1">
      <alignment horizontal="center"/>
    </xf>
    <xf numFmtId="1" fontId="16" fillId="0" borderId="7" xfId="9" applyNumberFormat="1" applyFont="1" applyFill="1" applyBorder="1" applyAlignment="1">
      <alignment horizontal="center"/>
    </xf>
    <xf numFmtId="1" fontId="16" fillId="0" borderId="12" xfId="9" applyNumberFormat="1" applyFont="1" applyFill="1" applyBorder="1" applyAlignment="1">
      <alignment horizontal="center"/>
    </xf>
    <xf numFmtId="0" fontId="16" fillId="0" borderId="0" xfId="9" applyFont="1" applyFill="1" applyAlignment="1"/>
    <xf numFmtId="49" fontId="26" fillId="0" borderId="13" xfId="9" applyNumberFormat="1" applyFont="1" applyFill="1" applyBorder="1" applyAlignment="1"/>
    <xf numFmtId="0" fontId="26" fillId="0" borderId="0" xfId="9" applyFont="1" applyFill="1" applyBorder="1" applyAlignment="1"/>
    <xf numFmtId="169" fontId="16" fillId="0" borderId="3" xfId="9" applyNumberFormat="1" applyFont="1" applyFill="1" applyBorder="1" applyAlignment="1">
      <alignment horizontal="right"/>
    </xf>
    <xf numFmtId="170" fontId="16" fillId="0" borderId="0" xfId="9" applyNumberFormat="1" applyFont="1" applyFill="1" applyBorder="1" applyAlignment="1">
      <alignment horizontal="right"/>
    </xf>
    <xf numFmtId="170" fontId="16" fillId="0" borderId="13" xfId="9" applyNumberFormat="1" applyFont="1" applyFill="1" applyBorder="1" applyAlignment="1">
      <alignment horizontal="right"/>
    </xf>
    <xf numFmtId="171" fontId="16" fillId="0" borderId="17" xfId="9" applyNumberFormat="1" applyFont="1" applyFill="1" applyBorder="1" applyAlignment="1">
      <alignment horizontal="right"/>
    </xf>
    <xf numFmtId="0" fontId="16" fillId="0" borderId="0" xfId="9" applyFont="1" applyFill="1" applyAlignment="1">
      <alignment wrapText="1"/>
    </xf>
    <xf numFmtId="49" fontId="16" fillId="0" borderId="13" xfId="9" applyNumberFormat="1" applyFont="1" applyFill="1" applyBorder="1" applyAlignment="1"/>
    <xf numFmtId="49" fontId="16" fillId="0" borderId="0" xfId="9" applyNumberFormat="1" applyFont="1" applyFill="1" applyBorder="1" applyAlignment="1"/>
    <xf numFmtId="172" fontId="16" fillId="0" borderId="13" xfId="9" applyNumberFormat="1" applyFont="1" applyFill="1" applyBorder="1" applyAlignment="1"/>
    <xf numFmtId="0" fontId="16" fillId="0" borderId="0" xfId="4" applyFont="1" applyFill="1" applyBorder="1" applyAlignment="1">
      <alignment horizontal="left"/>
    </xf>
    <xf numFmtId="173" fontId="16" fillId="0" borderId="0" xfId="9" applyNumberFormat="1" applyFont="1" applyFill="1" applyBorder="1" applyAlignment="1"/>
    <xf numFmtId="172" fontId="16" fillId="0" borderId="14" xfId="9" applyNumberFormat="1" applyFont="1" applyFill="1" applyBorder="1" applyAlignment="1"/>
    <xf numFmtId="49" fontId="16" fillId="0" borderId="6" xfId="9" applyNumberFormat="1" applyFont="1" applyFill="1" applyBorder="1" applyAlignment="1"/>
    <xf numFmtId="169" fontId="16" fillId="0" borderId="4" xfId="9" applyNumberFormat="1" applyFont="1" applyFill="1" applyBorder="1" applyAlignment="1">
      <alignment horizontal="right"/>
    </xf>
    <xf numFmtId="1" fontId="26" fillId="0" borderId="13" xfId="9" applyNumberFormat="1" applyFont="1" applyFill="1" applyBorder="1" applyAlignment="1">
      <alignment horizontal="left"/>
    </xf>
    <xf numFmtId="1" fontId="26" fillId="0" borderId="3" xfId="9" applyNumberFormat="1" applyFont="1" applyFill="1" applyBorder="1" applyAlignment="1">
      <alignment horizontal="right"/>
    </xf>
    <xf numFmtId="3" fontId="16" fillId="0" borderId="7" xfId="9" applyNumberFormat="1" applyFont="1" applyFill="1" applyBorder="1" applyAlignment="1">
      <alignment horizontal="right"/>
    </xf>
    <xf numFmtId="3" fontId="16" fillId="0" borderId="8" xfId="9" applyNumberFormat="1" applyFont="1" applyFill="1" applyBorder="1" applyAlignment="1">
      <alignment horizontal="right"/>
    </xf>
    <xf numFmtId="3" fontId="16" fillId="0" borderId="12" xfId="9" applyNumberFormat="1" applyFont="1" applyFill="1" applyBorder="1" applyAlignment="1">
      <alignment horizontal="right"/>
    </xf>
    <xf numFmtId="1" fontId="16" fillId="0" borderId="7" xfId="9" applyNumberFormat="1" applyFont="1" applyFill="1" applyBorder="1" applyAlignment="1">
      <alignment horizontal="right"/>
    </xf>
    <xf numFmtId="1" fontId="16" fillId="0" borderId="12" xfId="9" applyNumberFormat="1" applyFont="1" applyFill="1" applyBorder="1" applyAlignment="1">
      <alignment horizontal="right"/>
    </xf>
    <xf numFmtId="1" fontId="16" fillId="0" borderId="3" xfId="9" applyNumberFormat="1" applyFont="1" applyFill="1" applyBorder="1" applyAlignment="1">
      <alignment horizontal="right"/>
    </xf>
    <xf numFmtId="3" fontId="16" fillId="0" borderId="13" xfId="9" applyNumberFormat="1" applyFont="1" applyFill="1" applyBorder="1" applyAlignment="1">
      <alignment horizontal="right"/>
    </xf>
    <xf numFmtId="3" fontId="16" fillId="0" borderId="0" xfId="9" applyNumberFormat="1" applyFont="1" applyFill="1" applyBorder="1" applyAlignment="1">
      <alignment horizontal="right"/>
    </xf>
    <xf numFmtId="3" fontId="16" fillId="0" borderId="17" xfId="9" applyNumberFormat="1" applyFont="1" applyFill="1" applyBorder="1" applyAlignment="1">
      <alignment horizontal="right"/>
    </xf>
    <xf numFmtId="174" fontId="16" fillId="0" borderId="13" xfId="9" applyNumberFormat="1" applyFont="1" applyFill="1" applyBorder="1" applyAlignment="1">
      <alignment horizontal="right"/>
    </xf>
    <xf numFmtId="175" fontId="16" fillId="0" borderId="17" xfId="9" applyNumberFormat="1" applyFont="1" applyFill="1" applyBorder="1" applyAlignment="1">
      <alignment horizontal="right"/>
    </xf>
    <xf numFmtId="170" fontId="16" fillId="0" borderId="13" xfId="9" applyNumberFormat="1" applyFont="1" applyFill="1" applyBorder="1" applyAlignment="1">
      <alignment horizontal="right" wrapText="1"/>
    </xf>
    <xf numFmtId="170" fontId="16" fillId="0" borderId="17" xfId="9" applyNumberFormat="1" applyFont="1" applyFill="1" applyBorder="1" applyAlignment="1">
      <alignment horizontal="right"/>
    </xf>
    <xf numFmtId="168" fontId="26" fillId="0" borderId="3" xfId="9" applyNumberFormat="1" applyFont="1" applyFill="1" applyBorder="1" applyAlignment="1">
      <alignment horizontal="right"/>
    </xf>
    <xf numFmtId="49" fontId="16" fillId="0" borderId="14" xfId="9" applyNumberFormat="1" applyFont="1" applyFill="1" applyBorder="1" applyAlignment="1"/>
    <xf numFmtId="170" fontId="16" fillId="0" borderId="14" xfId="9" applyNumberFormat="1" applyFont="1" applyFill="1" applyBorder="1" applyAlignment="1">
      <alignment horizontal="right"/>
    </xf>
    <xf numFmtId="170" fontId="16" fillId="0" borderId="6" xfId="9" applyNumberFormat="1" applyFont="1" applyFill="1" applyBorder="1" applyAlignment="1">
      <alignment horizontal="right"/>
    </xf>
    <xf numFmtId="170" fontId="16" fillId="0" borderId="15" xfId="9" applyNumberFormat="1" applyFont="1" applyFill="1" applyBorder="1" applyAlignment="1">
      <alignment horizontal="right"/>
    </xf>
    <xf numFmtId="171" fontId="16" fillId="0" borderId="15" xfId="9" applyNumberFormat="1" applyFont="1" applyFill="1" applyBorder="1" applyAlignment="1">
      <alignment horizontal="right"/>
    </xf>
    <xf numFmtId="172" fontId="27" fillId="0" borderId="0" xfId="9" applyNumberFormat="1" applyFont="1" applyFill="1" applyBorder="1"/>
    <xf numFmtId="3" fontId="27" fillId="0" borderId="0" xfId="9" applyNumberFormat="1" applyFont="1" applyFill="1" applyBorder="1"/>
    <xf numFmtId="3" fontId="27" fillId="0" borderId="0" xfId="9" applyNumberFormat="1" applyFont="1" applyFill="1" applyBorder="1" applyAlignment="1">
      <alignment horizontal="right"/>
    </xf>
    <xf numFmtId="168" fontId="27" fillId="0" borderId="0" xfId="9" applyNumberFormat="1" applyFont="1" applyFill="1" applyBorder="1" applyAlignment="1">
      <alignment horizontal="right" vertical="top"/>
    </xf>
    <xf numFmtId="0" fontId="27" fillId="0" borderId="0" xfId="9" applyFont="1" applyFill="1"/>
    <xf numFmtId="49" fontId="27" fillId="0" borderId="0" xfId="9" applyNumberFormat="1" applyFont="1" applyFill="1" applyBorder="1" applyAlignment="1">
      <alignment vertical="center"/>
    </xf>
    <xf numFmtId="0" fontId="25" fillId="0" borderId="0" xfId="9" applyFont="1" applyFill="1" applyAlignment="1">
      <alignment vertical="center"/>
    </xf>
    <xf numFmtId="0" fontId="25" fillId="0" borderId="0" xfId="9" applyFont="1" applyFill="1" applyAlignment="1">
      <alignment vertical="center" wrapText="1"/>
    </xf>
    <xf numFmtId="173" fontId="16" fillId="0" borderId="0" xfId="9" applyNumberFormat="1" applyFont="1" applyFill="1"/>
    <xf numFmtId="3" fontId="16" fillId="0" borderId="0" xfId="9" applyNumberFormat="1" applyFont="1" applyFill="1"/>
    <xf numFmtId="168" fontId="16" fillId="0" borderId="0" xfId="9" applyNumberFormat="1" applyFont="1" applyFill="1"/>
    <xf numFmtId="0" fontId="29" fillId="2" borderId="0" xfId="4" applyFont="1" applyFill="1" applyBorder="1"/>
    <xf numFmtId="0" fontId="29" fillId="0" borderId="0" xfId="4" applyFont="1" applyBorder="1"/>
    <xf numFmtId="0" fontId="22" fillId="2" borderId="0" xfId="4" applyFont="1" applyFill="1" applyBorder="1"/>
    <xf numFmtId="0" fontId="22" fillId="0" borderId="0" xfId="4" applyFont="1" applyBorder="1"/>
    <xf numFmtId="0" fontId="22" fillId="0" borderId="0" xfId="4" applyFont="1" applyFill="1" applyBorder="1" applyAlignment="1">
      <alignment horizontal="centerContinuous"/>
    </xf>
    <xf numFmtId="166" fontId="9" fillId="0" borderId="0" xfId="4" applyNumberFormat="1" applyFont="1" applyFill="1" applyBorder="1" applyAlignment="1">
      <alignment horizontal="left"/>
    </xf>
    <xf numFmtId="0" fontId="22" fillId="2" borderId="0" xfId="4" applyFont="1" applyFill="1" applyBorder="1" applyAlignment="1"/>
    <xf numFmtId="0" fontId="22" fillId="0" borderId="0" xfId="4" applyFont="1" applyBorder="1" applyAlignment="1"/>
    <xf numFmtId="0" fontId="11" fillId="0" borderId="0" xfId="4" applyFont="1" applyBorder="1" applyAlignment="1"/>
    <xf numFmtId="164" fontId="16" fillId="0" borderId="0" xfId="4" applyNumberFormat="1" applyFont="1" applyBorder="1" applyAlignment="1">
      <alignment horizontal="left" wrapText="1"/>
    </xf>
    <xf numFmtId="0" fontId="11" fillId="0" borderId="6" xfId="4" applyFont="1" applyBorder="1"/>
    <xf numFmtId="0" fontId="16" fillId="0" borderId="6" xfId="4" applyFont="1" applyBorder="1"/>
    <xf numFmtId="166" fontId="16" fillId="0" borderId="6" xfId="4" applyNumberFormat="1" applyFont="1" applyFill="1" applyBorder="1" applyAlignment="1">
      <alignment vertical="center"/>
    </xf>
    <xf numFmtId="166" fontId="9" fillId="0" borderId="7" xfId="4" applyNumberFormat="1" applyFont="1" applyFill="1" applyBorder="1" applyAlignment="1">
      <alignment horizontal="left" vertical="center"/>
    </xf>
    <xf numFmtId="166" fontId="9" fillId="0" borderId="8" xfId="4" applyNumberFormat="1" applyFont="1" applyFill="1" applyBorder="1" applyAlignment="1">
      <alignment horizontal="left" vertical="center"/>
    </xf>
    <xf numFmtId="166" fontId="9" fillId="0" borderId="12" xfId="4" applyNumberFormat="1" applyFont="1" applyFill="1" applyBorder="1" applyAlignment="1">
      <alignment horizontal="left" vertical="center"/>
    </xf>
    <xf numFmtId="166" fontId="16" fillId="0" borderId="13" xfId="4" applyNumberFormat="1" applyFont="1" applyFill="1" applyBorder="1" applyAlignment="1">
      <alignment vertical="center"/>
    </xf>
    <xf numFmtId="166" fontId="16" fillId="0" borderId="0" xfId="4" applyNumberFormat="1" applyFont="1" applyFill="1" applyBorder="1" applyAlignment="1">
      <alignment vertical="center"/>
    </xf>
    <xf numFmtId="166" fontId="16" fillId="0" borderId="17" xfId="4" applyNumberFormat="1" applyFont="1" applyFill="1" applyBorder="1" applyAlignment="1">
      <alignment vertical="center"/>
    </xf>
    <xf numFmtId="0" fontId="11" fillId="0" borderId="0" xfId="4" applyFont="1" applyBorder="1" applyAlignment="1">
      <alignment vertical="center"/>
    </xf>
    <xf numFmtId="168" fontId="16" fillId="0" borderId="6" xfId="9" applyNumberFormat="1" applyFont="1" applyFill="1" applyBorder="1" applyAlignment="1"/>
    <xf numFmtId="174" fontId="16" fillId="0" borderId="6" xfId="9" applyNumberFormat="1" applyFont="1" applyFill="1" applyBorder="1" applyAlignment="1"/>
    <xf numFmtId="174" fontId="16" fillId="0" borderId="15" xfId="9" applyNumberFormat="1" applyFont="1" applyFill="1" applyBorder="1" applyAlignment="1"/>
    <xf numFmtId="175" fontId="16" fillId="0" borderId="0" xfId="9" applyNumberFormat="1" applyFont="1" applyFill="1" applyBorder="1" applyAlignment="1"/>
    <xf numFmtId="0" fontId="16" fillId="0" borderId="0" xfId="9" applyFont="1" applyFill="1" applyBorder="1" applyAlignment="1"/>
    <xf numFmtId="168" fontId="16" fillId="0" borderId="0" xfId="9" applyNumberFormat="1" applyFont="1" applyFill="1" applyBorder="1" applyAlignment="1"/>
    <xf numFmtId="174" fontId="16" fillId="0" borderId="0" xfId="9" applyNumberFormat="1" applyFont="1" applyFill="1" applyBorder="1" applyAlignment="1"/>
    <xf numFmtId="174" fontId="16" fillId="0" borderId="17" xfId="9" applyNumberFormat="1" applyFont="1" applyFill="1" applyBorder="1" applyAlignment="1"/>
    <xf numFmtId="175" fontId="30" fillId="2" borderId="0" xfId="9" applyNumberFormat="1" applyFont="1" applyFill="1" applyBorder="1" applyAlignment="1"/>
    <xf numFmtId="0" fontId="30" fillId="0" borderId="0" xfId="9" applyFont="1" applyFill="1" applyBorder="1" applyAlignment="1"/>
    <xf numFmtId="0" fontId="29" fillId="2" borderId="0" xfId="4" applyFont="1" applyFill="1"/>
    <xf numFmtId="1" fontId="16" fillId="0" borderId="0" xfId="4" applyNumberFormat="1" applyFont="1" applyBorder="1" applyAlignment="1">
      <alignment horizontal="right" vertical="center"/>
    </xf>
    <xf numFmtId="174" fontId="16" fillId="0" borderId="0" xfId="9" applyNumberFormat="1" applyFont="1" applyFill="1" applyBorder="1" applyAlignment="1">
      <alignment vertical="center"/>
    </xf>
    <xf numFmtId="174" fontId="16" fillId="0" borderId="17" xfId="9" applyNumberFormat="1" applyFont="1" applyFill="1" applyBorder="1" applyAlignment="1">
      <alignment vertical="center"/>
    </xf>
    <xf numFmtId="0" fontId="16" fillId="0" borderId="0" xfId="9" applyFont="1" applyFill="1" applyAlignment="1">
      <alignment vertical="center"/>
    </xf>
    <xf numFmtId="0" fontId="16" fillId="0" borderId="13" xfId="4" applyFont="1" applyFill="1" applyBorder="1" applyAlignment="1">
      <alignment horizontal="left" vertical="center" wrapText="1"/>
    </xf>
    <xf numFmtId="49" fontId="16" fillId="0" borderId="0" xfId="9" applyNumberFormat="1" applyFont="1" applyFill="1" applyBorder="1" applyAlignment="1">
      <alignment horizontal="left" vertical="center" wrapText="1"/>
    </xf>
    <xf numFmtId="176" fontId="16" fillId="0" borderId="0" xfId="4" applyNumberFormat="1" applyFont="1" applyBorder="1" applyAlignment="1">
      <alignment horizontal="right" vertical="center" wrapText="1"/>
    </xf>
    <xf numFmtId="174" fontId="16" fillId="0" borderId="0" xfId="9" applyNumberFormat="1" applyFont="1" applyFill="1" applyBorder="1" applyAlignment="1">
      <alignment vertical="center" wrapText="1"/>
    </xf>
    <xf numFmtId="174" fontId="16" fillId="0" borderId="17" xfId="9" applyNumberFormat="1" applyFont="1" applyFill="1" applyBorder="1" applyAlignment="1">
      <alignment vertical="center" wrapText="1"/>
    </xf>
    <xf numFmtId="0" fontId="16" fillId="0" borderId="0" xfId="9" applyFont="1" applyFill="1" applyAlignment="1">
      <alignment vertical="center" wrapText="1"/>
    </xf>
    <xf numFmtId="173" fontId="16" fillId="0" borderId="0" xfId="9" applyNumberFormat="1" applyFont="1" applyFill="1" applyBorder="1" applyAlignment="1">
      <alignment horizontal="left" vertical="center" wrapText="1"/>
    </xf>
    <xf numFmtId="0" fontId="27" fillId="0" borderId="0" xfId="9" applyFont="1" applyFill="1" applyAlignment="1">
      <alignment vertical="center" wrapText="1"/>
    </xf>
    <xf numFmtId="0" fontId="16" fillId="0" borderId="13" xfId="4" applyFont="1" applyFill="1" applyBorder="1" applyAlignment="1">
      <alignment horizontal="left" vertical="center"/>
    </xf>
    <xf numFmtId="173" fontId="16" fillId="0" borderId="0" xfId="9" applyNumberFormat="1" applyFont="1" applyFill="1" applyBorder="1" applyAlignment="1">
      <alignment horizontal="left" vertical="center"/>
    </xf>
    <xf numFmtId="170" fontId="16" fillId="0" borderId="0" xfId="4" applyNumberFormat="1" applyFont="1" applyFill="1" applyBorder="1" applyAlignment="1">
      <alignment horizontal="left" vertical="center"/>
    </xf>
    <xf numFmtId="170" fontId="16" fillId="0" borderId="0" xfId="4" applyNumberFormat="1" applyFont="1" applyFill="1" applyBorder="1" applyAlignment="1">
      <alignment horizontal="left" vertical="center" wrapText="1"/>
    </xf>
    <xf numFmtId="0" fontId="26" fillId="0" borderId="13" xfId="4" applyFont="1" applyFill="1" applyBorder="1" applyAlignment="1">
      <alignment vertical="center"/>
    </xf>
    <xf numFmtId="49" fontId="16" fillId="0" borderId="0" xfId="9" applyNumberFormat="1" applyFont="1" applyFill="1" applyBorder="1" applyAlignment="1">
      <alignment vertical="center"/>
    </xf>
    <xf numFmtId="173" fontId="16" fillId="0" borderId="13" xfId="9" applyNumberFormat="1" applyFont="1" applyFill="1" applyBorder="1" applyAlignment="1">
      <alignment vertical="center" wrapText="1"/>
    </xf>
    <xf numFmtId="173" fontId="16" fillId="0" borderId="0" xfId="9" applyNumberFormat="1" applyFont="1" applyFill="1" applyBorder="1" applyAlignment="1">
      <alignment vertical="center" wrapText="1"/>
    </xf>
    <xf numFmtId="0" fontId="16" fillId="0" borderId="14" xfId="9" applyFont="1" applyFill="1" applyBorder="1"/>
    <xf numFmtId="0" fontId="16" fillId="0" borderId="6" xfId="9" applyFont="1" applyFill="1" applyBorder="1"/>
    <xf numFmtId="173" fontId="16" fillId="0" borderId="6" xfId="9" applyNumberFormat="1" applyFont="1" applyFill="1" applyBorder="1"/>
    <xf numFmtId="3" fontId="16" fillId="0" borderId="6" xfId="9" applyNumberFormat="1" applyFont="1" applyFill="1" applyBorder="1"/>
    <xf numFmtId="3" fontId="16" fillId="0" borderId="15" xfId="9" applyNumberFormat="1" applyFont="1" applyFill="1" applyBorder="1"/>
    <xf numFmtId="49" fontId="27" fillId="0" borderId="0" xfId="9" applyNumberFormat="1" applyFont="1" applyFill="1" applyBorder="1"/>
    <xf numFmtId="173" fontId="27" fillId="0" borderId="0" xfId="9" applyNumberFormat="1" applyFont="1" applyFill="1"/>
    <xf numFmtId="3" fontId="27" fillId="0" borderId="0" xfId="9" applyNumberFormat="1" applyFont="1" applyFill="1"/>
    <xf numFmtId="168" fontId="27" fillId="0" borderId="0" xfId="9" applyNumberFormat="1" applyFont="1" applyFill="1" applyBorder="1" applyAlignment="1">
      <alignment horizontal="right"/>
    </xf>
    <xf numFmtId="0" fontId="31" fillId="2" borderId="0" xfId="9" applyFont="1" applyFill="1"/>
    <xf numFmtId="0" fontId="31" fillId="0" borderId="0" xfId="9" applyFont="1" applyFill="1"/>
    <xf numFmtId="0" fontId="27" fillId="0" borderId="0" xfId="9" applyNumberFormat="1" applyFont="1" applyFill="1" applyBorder="1" applyAlignment="1"/>
    <xf numFmtId="0" fontId="27" fillId="0" borderId="0" xfId="9" applyFont="1" applyFill="1" applyBorder="1"/>
    <xf numFmtId="173" fontId="27" fillId="0" borderId="0" xfId="9" applyNumberFormat="1" applyFont="1" applyFill="1" applyBorder="1"/>
    <xf numFmtId="168" fontId="27" fillId="0" borderId="0" xfId="9" applyNumberFormat="1" applyFont="1" applyFill="1"/>
    <xf numFmtId="49" fontId="25" fillId="0" borderId="0" xfId="9" applyNumberFormat="1" applyFont="1" applyFill="1" applyBorder="1"/>
    <xf numFmtId="0" fontId="30" fillId="2" borderId="0" xfId="9" applyFont="1" applyFill="1"/>
    <xf numFmtId="0" fontId="30" fillId="0" borderId="0" xfId="9" applyFont="1" applyFill="1"/>
    <xf numFmtId="0" fontId="23" fillId="0" borderId="6" xfId="4" applyFont="1" applyBorder="1" applyAlignment="1">
      <alignment wrapText="1"/>
    </xf>
    <xf numFmtId="0" fontId="23" fillId="0" borderId="6" xfId="4" applyFont="1" applyBorder="1" applyAlignment="1"/>
    <xf numFmtId="1" fontId="26" fillId="0" borderId="8" xfId="9" applyNumberFormat="1" applyFont="1" applyFill="1" applyBorder="1" applyAlignment="1">
      <alignment horizontal="center"/>
    </xf>
    <xf numFmtId="1" fontId="26" fillId="0" borderId="2" xfId="9" applyNumberFormat="1" applyFont="1" applyFill="1" applyBorder="1" applyAlignment="1">
      <alignment horizontal="center"/>
    </xf>
    <xf numFmtId="174" fontId="16" fillId="0" borderId="7" xfId="9" applyNumberFormat="1" applyFont="1" applyFill="1" applyBorder="1" applyAlignment="1"/>
    <xf numFmtId="174" fontId="16" fillId="0" borderId="8" xfId="9" applyNumberFormat="1" applyFont="1" applyFill="1" applyBorder="1" applyAlignment="1"/>
    <xf numFmtId="174" fontId="16" fillId="0" borderId="12" xfId="9" applyNumberFormat="1" applyFont="1" applyFill="1" applyBorder="1" applyAlignment="1"/>
    <xf numFmtId="175" fontId="16" fillId="0" borderId="12" xfId="9" applyNumberFormat="1" applyFont="1" applyFill="1" applyBorder="1" applyAlignment="1"/>
    <xf numFmtId="170" fontId="16" fillId="0" borderId="13" xfId="9" applyNumberFormat="1" applyFont="1" applyFill="1" applyBorder="1" applyAlignment="1"/>
    <xf numFmtId="170" fontId="16" fillId="0" borderId="0" xfId="9" applyNumberFormat="1" applyFont="1" applyFill="1" applyBorder="1" applyAlignment="1"/>
    <xf numFmtId="170" fontId="16" fillId="0" borderId="7" xfId="9" applyNumberFormat="1" applyFont="1" applyFill="1" applyBorder="1" applyAlignment="1"/>
    <xf numFmtId="170" fontId="16" fillId="0" borderId="8" xfId="9" applyNumberFormat="1" applyFont="1" applyFill="1" applyBorder="1" applyAlignment="1"/>
    <xf numFmtId="170" fontId="16" fillId="0" borderId="12" xfId="9" applyNumberFormat="1" applyFont="1" applyFill="1" applyBorder="1" applyAlignment="1"/>
    <xf numFmtId="170" fontId="16" fillId="0" borderId="13" xfId="9" applyNumberFormat="1" applyFont="1" applyFill="1" applyBorder="1" applyAlignment="1">
      <alignment wrapText="1"/>
    </xf>
    <xf numFmtId="170" fontId="16" fillId="0" borderId="17" xfId="9" applyNumberFormat="1" applyFont="1" applyFill="1" applyBorder="1" applyAlignment="1"/>
    <xf numFmtId="168" fontId="27" fillId="0" borderId="0" xfId="9" applyNumberFormat="1" applyFont="1" applyFill="1" applyBorder="1" applyAlignment="1">
      <alignment horizontal="right" vertical="center"/>
    </xf>
    <xf numFmtId="0" fontId="32" fillId="0" borderId="0" xfId="6" applyFont="1" applyFill="1" applyBorder="1" applyAlignment="1" applyProtection="1">
      <alignment wrapText="1"/>
    </xf>
    <xf numFmtId="0" fontId="16" fillId="0" borderId="0" xfId="9" applyFont="1" applyFill="1" applyBorder="1"/>
    <xf numFmtId="173" fontId="16" fillId="0" borderId="0" xfId="9" applyNumberFormat="1" applyFont="1" applyFill="1" applyBorder="1"/>
    <xf numFmtId="3" fontId="16" fillId="0" borderId="0" xfId="9" applyNumberFormat="1" applyFont="1" applyFill="1" applyBorder="1"/>
    <xf numFmtId="168" fontId="16" fillId="0" borderId="0" xfId="9" applyNumberFormat="1" applyFont="1" applyFill="1" applyBorder="1"/>
    <xf numFmtId="0" fontId="16" fillId="0" borderId="1" xfId="4" applyFont="1" applyFill="1" applyBorder="1" applyAlignment="1">
      <alignment horizontal="centerContinuous" vertical="center" shrinkToFit="1"/>
    </xf>
    <xf numFmtId="164" fontId="3" fillId="0" borderId="1" xfId="4" applyNumberFormat="1" applyFont="1" applyFill="1" applyBorder="1" applyAlignment="1">
      <alignment horizontal="right" vertical="center" shrinkToFit="1"/>
    </xf>
    <xf numFmtId="0" fontId="16" fillId="0" borderId="0" xfId="4" applyFont="1" applyBorder="1" applyAlignment="1">
      <alignment horizontal="centerContinuous" vertical="center"/>
    </xf>
    <xf numFmtId="0" fontId="3" fillId="0" borderId="0" xfId="4" applyBorder="1" applyAlignment="1">
      <alignment horizontal="right" vertical="center"/>
    </xf>
    <xf numFmtId="0" fontId="22" fillId="0" borderId="0" xfId="4" applyFont="1" applyFill="1" applyBorder="1" applyAlignment="1">
      <alignment horizontal="centerContinuous" vertical="center"/>
    </xf>
    <xf numFmtId="0" fontId="22" fillId="0" borderId="0" xfId="4" applyFont="1" applyFill="1" applyBorder="1" applyAlignment="1">
      <alignment horizontal="right" vertical="center"/>
    </xf>
    <xf numFmtId="0" fontId="11" fillId="0" borderId="0" xfId="4" applyFont="1" applyBorder="1" applyAlignment="1">
      <alignment horizontal="right"/>
    </xf>
    <xf numFmtId="49" fontId="26" fillId="0" borderId="7" xfId="9" applyNumberFormat="1" applyFont="1" applyFill="1" applyBorder="1" applyAlignment="1">
      <alignment vertical="center"/>
    </xf>
    <xf numFmtId="49" fontId="26" fillId="0" borderId="0" xfId="9" applyNumberFormat="1" applyFont="1" applyFill="1" applyBorder="1" applyAlignment="1">
      <alignment vertical="center"/>
    </xf>
    <xf numFmtId="0" fontId="26" fillId="0" borderId="0" xfId="9" applyFont="1" applyFill="1" applyBorder="1" applyAlignment="1">
      <alignment vertical="center"/>
    </xf>
    <xf numFmtId="0" fontId="16" fillId="0" borderId="0" xfId="10" applyFont="1"/>
    <xf numFmtId="0" fontId="16" fillId="0" borderId="0" xfId="10" applyFont="1" applyAlignment="1">
      <alignment horizontal="left" indent="1"/>
    </xf>
    <xf numFmtId="0" fontId="16" fillId="0" borderId="6" xfId="10" applyFont="1" applyBorder="1"/>
    <xf numFmtId="0" fontId="16" fillId="0" borderId="6" xfId="9" applyFont="1" applyFill="1" applyBorder="1" applyAlignment="1"/>
    <xf numFmtId="169" fontId="16" fillId="0" borderId="2" xfId="9" applyNumberFormat="1" applyFont="1" applyFill="1" applyBorder="1" applyAlignment="1">
      <alignment horizontal="right"/>
    </xf>
    <xf numFmtId="170" fontId="16" fillId="0" borderId="7" xfId="9" applyNumberFormat="1" applyFont="1" applyFill="1" applyBorder="1" applyAlignment="1">
      <alignment horizontal="right"/>
    </xf>
    <xf numFmtId="170" fontId="16" fillId="0" borderId="8" xfId="9" applyNumberFormat="1" applyFont="1" applyFill="1" applyBorder="1" applyAlignment="1">
      <alignment horizontal="right"/>
    </xf>
    <xf numFmtId="170" fontId="16" fillId="0" borderId="12" xfId="9" applyNumberFormat="1" applyFont="1" applyFill="1" applyBorder="1" applyAlignment="1">
      <alignment horizontal="right"/>
    </xf>
    <xf numFmtId="171" fontId="16" fillId="0" borderId="12" xfId="9" applyNumberFormat="1" applyFont="1" applyFill="1" applyBorder="1" applyAlignment="1">
      <alignment horizontal="right"/>
    </xf>
    <xf numFmtId="0" fontId="16" fillId="0" borderId="0" xfId="9" applyFont="1" applyFill="1" applyAlignment="1">
      <alignment horizontal="left" indent="1"/>
    </xf>
    <xf numFmtId="0" fontId="16" fillId="0" borderId="0" xfId="10" applyFont="1" applyBorder="1"/>
    <xf numFmtId="0" fontId="27" fillId="0" borderId="0" xfId="9" applyFont="1" applyFill="1" applyAlignment="1">
      <alignment horizontal="right" vertical="top"/>
    </xf>
    <xf numFmtId="49" fontId="27" fillId="0" borderId="0" xfId="9" applyNumberFormat="1" applyFont="1" applyFill="1" applyBorder="1" applyAlignment="1">
      <alignment horizontal="right" vertical="top"/>
    </xf>
    <xf numFmtId="172" fontId="27" fillId="0" borderId="0" xfId="9" applyNumberFormat="1" applyFont="1" applyFill="1" applyBorder="1" applyAlignment="1">
      <alignment horizontal="right" vertical="top"/>
    </xf>
    <xf numFmtId="3" fontId="27" fillId="0" borderId="0" xfId="9" applyNumberFormat="1" applyFont="1" applyFill="1" applyBorder="1" applyAlignment="1">
      <alignment horizontal="right" vertical="top"/>
    </xf>
    <xf numFmtId="173" fontId="16" fillId="0" borderId="0" xfId="9" applyNumberFormat="1" applyFont="1" applyFill="1" applyAlignment="1">
      <alignment vertical="center"/>
    </xf>
    <xf numFmtId="3" fontId="16" fillId="0" borderId="0" xfId="9" applyNumberFormat="1" applyFont="1" applyFill="1" applyAlignment="1">
      <alignment vertical="center"/>
    </xf>
    <xf numFmtId="3" fontId="16" fillId="0" borderId="0" xfId="9" applyNumberFormat="1" applyFont="1" applyFill="1" applyAlignment="1">
      <alignment horizontal="right" vertical="center"/>
    </xf>
    <xf numFmtId="168" fontId="16" fillId="0" borderId="0" xfId="9" applyNumberFormat="1" applyFont="1" applyFill="1" applyAlignment="1">
      <alignment vertical="center"/>
    </xf>
    <xf numFmtId="0" fontId="27" fillId="0" borderId="0" xfId="4" applyFont="1"/>
    <xf numFmtId="0" fontId="27" fillId="0" borderId="0" xfId="9" applyFont="1" applyFill="1" applyAlignment="1">
      <alignment horizontal="left" vertical="center" wrapText="1"/>
    </xf>
    <xf numFmtId="0" fontId="27" fillId="0" borderId="0" xfId="9" applyFont="1" applyFill="1" applyBorder="1" applyAlignment="1">
      <alignment vertical="center"/>
    </xf>
    <xf numFmtId="0" fontId="27" fillId="0" borderId="0" xfId="9" applyFont="1" applyFill="1" applyAlignment="1">
      <alignment vertical="center"/>
    </xf>
    <xf numFmtId="3" fontId="16" fillId="0" borderId="0" xfId="9" applyNumberFormat="1" applyFont="1" applyFill="1" applyAlignment="1">
      <alignment wrapText="1"/>
    </xf>
    <xf numFmtId="3" fontId="16" fillId="0" borderId="0" xfId="9" applyNumberFormat="1" applyFont="1" applyFill="1" applyAlignment="1">
      <alignment horizontal="right"/>
    </xf>
    <xf numFmtId="1" fontId="16" fillId="0" borderId="14" xfId="9" applyNumberFormat="1" applyFont="1" applyFill="1" applyBorder="1" applyAlignment="1">
      <alignment vertical="center" wrapText="1"/>
    </xf>
    <xf numFmtId="1" fontId="16" fillId="0" borderId="15" xfId="9" applyNumberFormat="1" applyFont="1" applyFill="1" applyBorder="1" applyAlignment="1">
      <alignment vertical="center" wrapText="1"/>
    </xf>
    <xf numFmtId="169" fontId="16" fillId="0" borderId="3" xfId="4" applyNumberFormat="1" applyFont="1" applyBorder="1" applyAlignment="1">
      <alignment horizontal="right"/>
    </xf>
    <xf numFmtId="0" fontId="26" fillId="0" borderId="0" xfId="9" applyFont="1" applyFill="1" applyAlignment="1"/>
    <xf numFmtId="0" fontId="27" fillId="0" borderId="0" xfId="9" applyFont="1" applyFill="1" applyAlignment="1"/>
    <xf numFmtId="0" fontId="16" fillId="0" borderId="17" xfId="9" applyFont="1" applyFill="1" applyBorder="1" applyAlignment="1">
      <alignment horizontal="left" vertical="center"/>
    </xf>
    <xf numFmtId="177" fontId="16" fillId="0" borderId="3" xfId="9" applyNumberFormat="1" applyFont="1" applyFill="1" applyBorder="1" applyAlignment="1">
      <alignment horizontal="right"/>
    </xf>
    <xf numFmtId="0" fontId="16" fillId="0" borderId="13" xfId="4" applyFont="1" applyFill="1" applyBorder="1" applyAlignment="1">
      <alignment vertical="center" wrapText="1"/>
    </xf>
    <xf numFmtId="49" fontId="16" fillId="0" borderId="17" xfId="9" applyNumberFormat="1" applyFont="1" applyFill="1" applyBorder="1" applyAlignment="1">
      <alignment vertical="center" wrapText="1"/>
    </xf>
    <xf numFmtId="0" fontId="16" fillId="0" borderId="13" xfId="9" applyFont="1" applyFill="1" applyBorder="1" applyAlignment="1">
      <alignment vertical="center"/>
    </xf>
    <xf numFmtId="0" fontId="16" fillId="0" borderId="17" xfId="4" applyFont="1" applyFill="1" applyBorder="1" applyAlignment="1">
      <alignment vertical="center" wrapText="1"/>
    </xf>
    <xf numFmtId="0" fontId="16" fillId="0" borderId="14" xfId="4" applyFont="1" applyFill="1" applyBorder="1" applyAlignment="1">
      <alignment vertical="center" wrapText="1"/>
    </xf>
    <xf numFmtId="0" fontId="16" fillId="0" borderId="15" xfId="9" applyNumberFormat="1" applyFont="1" applyFill="1" applyBorder="1" applyAlignment="1">
      <alignment vertical="center" wrapText="1"/>
    </xf>
    <xf numFmtId="0" fontId="27" fillId="0" borderId="0" xfId="9" applyFont="1" applyFill="1" applyBorder="1" applyAlignment="1"/>
    <xf numFmtId="49" fontId="26" fillId="0" borderId="7" xfId="11" applyNumberFormat="1" applyFont="1" applyFill="1" applyBorder="1" applyAlignment="1">
      <alignment horizontal="left" vertical="top"/>
    </xf>
    <xf numFmtId="0" fontId="16" fillId="0" borderId="8" xfId="9" applyFont="1" applyFill="1" applyBorder="1" applyAlignment="1">
      <alignment horizontal="left"/>
    </xf>
    <xf numFmtId="0" fontId="16" fillId="0" borderId="8" xfId="11" quotePrefix="1" applyFont="1" applyFill="1" applyBorder="1" applyAlignment="1">
      <alignment horizontal="left"/>
    </xf>
    <xf numFmtId="168" fontId="26" fillId="3" borderId="13" xfId="12" applyNumberFormat="1" applyFont="1" applyFill="1" applyBorder="1" applyAlignment="1">
      <alignment horizontal="left"/>
    </xf>
    <xf numFmtId="168" fontId="26" fillId="3" borderId="0" xfId="12" applyNumberFormat="1" applyFont="1" applyFill="1" applyBorder="1" applyAlignment="1">
      <alignment horizontal="left"/>
    </xf>
    <xf numFmtId="168" fontId="26" fillId="3" borderId="0" xfId="12" applyNumberFormat="1" applyFont="1" applyFill="1" applyBorder="1" applyAlignment="1"/>
    <xf numFmtId="3" fontId="26" fillId="3" borderId="0" xfId="12" applyNumberFormat="1" applyFont="1" applyFill="1" applyBorder="1" applyAlignment="1"/>
    <xf numFmtId="168" fontId="26" fillId="3" borderId="17" xfId="12" applyNumberFormat="1" applyFont="1" applyFill="1" applyBorder="1" applyAlignment="1"/>
    <xf numFmtId="0" fontId="26" fillId="0" borderId="0" xfId="12" applyFont="1" applyFill="1" applyAlignment="1">
      <alignment vertical="center"/>
    </xf>
    <xf numFmtId="49" fontId="16" fillId="0" borderId="13" xfId="11" applyNumberFormat="1" applyFont="1" applyFill="1" applyBorder="1" applyAlignment="1">
      <alignment horizontal="left"/>
    </xf>
    <xf numFmtId="0" fontId="16" fillId="0" borderId="0" xfId="9" applyFont="1" applyFill="1" applyBorder="1" applyAlignment="1">
      <alignment horizontal="left"/>
    </xf>
    <xf numFmtId="168" fontId="16" fillId="0" borderId="0" xfId="11" applyNumberFormat="1" applyFont="1" applyFill="1" applyBorder="1" applyAlignment="1">
      <alignment horizontal="left"/>
    </xf>
    <xf numFmtId="3" fontId="26" fillId="3" borderId="0" xfId="12" applyNumberFormat="1" applyFont="1" applyFill="1" applyBorder="1" applyAlignment="1">
      <alignment horizontal="right"/>
    </xf>
    <xf numFmtId="49" fontId="16" fillId="0" borderId="14" xfId="11" applyNumberFormat="1" applyFont="1" applyFill="1" applyBorder="1" applyAlignment="1">
      <alignment horizontal="left"/>
    </xf>
    <xf numFmtId="0" fontId="16" fillId="0" borderId="6" xfId="9" applyFont="1" applyFill="1" applyBorder="1" applyAlignment="1">
      <alignment horizontal="left"/>
    </xf>
    <xf numFmtId="168" fontId="16" fillId="0" borderId="6" xfId="11" applyNumberFormat="1" applyFont="1" applyFill="1" applyBorder="1" applyAlignment="1">
      <alignment horizontal="left"/>
    </xf>
    <xf numFmtId="3" fontId="16" fillId="0" borderId="13" xfId="9" applyNumberFormat="1" applyFont="1" applyFill="1" applyBorder="1" applyAlignment="1"/>
    <xf numFmtId="3" fontId="16" fillId="0" borderId="0" xfId="9" applyNumberFormat="1" applyFont="1" applyFill="1" applyBorder="1" applyAlignment="1"/>
    <xf numFmtId="3" fontId="16" fillId="0" borderId="17" xfId="9" applyNumberFormat="1" applyFont="1" applyFill="1" applyBorder="1" applyAlignment="1"/>
    <xf numFmtId="174" fontId="16" fillId="0" borderId="13" xfId="9" applyNumberFormat="1" applyFont="1" applyFill="1" applyBorder="1" applyAlignment="1"/>
    <xf numFmtId="175" fontId="16" fillId="0" borderId="17" xfId="9" applyNumberFormat="1" applyFont="1" applyFill="1" applyBorder="1" applyAlignment="1"/>
    <xf numFmtId="170" fontId="16" fillId="0" borderId="18" xfId="9" applyNumberFormat="1" applyFont="1" applyFill="1" applyBorder="1" applyAlignment="1">
      <alignment horizontal="right"/>
    </xf>
    <xf numFmtId="171" fontId="16" fillId="0" borderId="19" xfId="9" applyNumberFormat="1" applyFont="1" applyFill="1" applyBorder="1" applyAlignment="1">
      <alignment horizontal="right"/>
    </xf>
    <xf numFmtId="0" fontId="16" fillId="0" borderId="0" xfId="9" applyNumberFormat="1" applyFont="1" applyFill="1" applyBorder="1" applyAlignment="1"/>
    <xf numFmtId="0" fontId="16" fillId="0" borderId="8" xfId="4" applyFont="1" applyFill="1" applyBorder="1" applyAlignment="1">
      <alignment horizontal="right" vertical="top" wrapText="1"/>
    </xf>
    <xf numFmtId="172" fontId="27" fillId="0" borderId="0" xfId="9" applyNumberFormat="1" applyFont="1" applyFill="1" applyBorder="1" applyAlignment="1">
      <alignment horizontal="right"/>
    </xf>
    <xf numFmtId="0" fontId="27" fillId="0" borderId="0" xfId="9" applyFont="1" applyFill="1" applyAlignment="1">
      <alignment horizontal="right"/>
    </xf>
    <xf numFmtId="174" fontId="26" fillId="3" borderId="0" xfId="12" applyNumberFormat="1" applyFont="1" applyFill="1" applyBorder="1" applyAlignment="1"/>
    <xf numFmtId="164" fontId="35" fillId="0" borderId="1" xfId="13" applyNumberFormat="1" applyFont="1" applyFill="1" applyBorder="1" applyAlignment="1">
      <alignment horizontal="left" vertical="center"/>
    </xf>
    <xf numFmtId="0" fontId="35" fillId="0" borderId="1" xfId="13" applyFont="1" applyFill="1" applyBorder="1" applyAlignment="1">
      <alignment horizontal="centerContinuous" vertical="center" shrinkToFit="1"/>
    </xf>
    <xf numFmtId="164" fontId="35" fillId="0" borderId="1" xfId="13" applyNumberFormat="1" applyFont="1" applyFill="1" applyBorder="1" applyAlignment="1">
      <alignment horizontal="centerContinuous" vertical="center" shrinkToFit="1"/>
    </xf>
    <xf numFmtId="0" fontId="17" fillId="0" borderId="1" xfId="13" applyFont="1" applyFill="1" applyBorder="1" applyAlignment="1">
      <alignment horizontal="centerContinuous" vertical="center" shrinkToFit="1"/>
    </xf>
    <xf numFmtId="164" fontId="35" fillId="0" borderId="1" xfId="13" applyNumberFormat="1" applyFont="1" applyFill="1" applyBorder="1" applyAlignment="1">
      <alignment vertical="center"/>
    </xf>
    <xf numFmtId="0" fontId="4" fillId="0" borderId="0" xfId="13" applyFont="1" applyBorder="1" applyAlignment="1">
      <alignment horizontal="centerContinuous" vertical="center"/>
    </xf>
    <xf numFmtId="0" fontId="1" fillId="0" borderId="0" xfId="13" applyBorder="1" applyAlignment="1">
      <alignment horizontal="centerContinuous" vertical="center"/>
    </xf>
    <xf numFmtId="0" fontId="1" fillId="0" borderId="0" xfId="13" applyFill="1" applyBorder="1" applyAlignment="1">
      <alignment horizontal="centerContinuous" vertical="center"/>
    </xf>
    <xf numFmtId="0" fontId="1" fillId="0" borderId="0" xfId="13" applyBorder="1"/>
    <xf numFmtId="0" fontId="16" fillId="0" borderId="0" xfId="13" applyFont="1" applyFill="1" applyBorder="1" applyAlignment="1"/>
    <xf numFmtId="0" fontId="16" fillId="0" borderId="0" xfId="13" applyFont="1" applyFill="1" applyBorder="1"/>
    <xf numFmtId="0" fontId="26" fillId="0" borderId="0" xfId="13" applyFont="1" applyBorder="1"/>
    <xf numFmtId="0" fontId="26" fillId="0" borderId="0" xfId="13" applyFont="1" applyFill="1" applyBorder="1"/>
    <xf numFmtId="164" fontId="16" fillId="0" borderId="0" xfId="12" applyNumberFormat="1" applyFont="1" applyFill="1" applyBorder="1" applyAlignment="1">
      <alignment horizontal="left"/>
    </xf>
    <xf numFmtId="3" fontId="16" fillId="4" borderId="2" xfId="12" applyNumberFormat="1" applyFont="1" applyFill="1" applyBorder="1" applyAlignment="1">
      <alignment horizontal="center" vertical="center"/>
    </xf>
    <xf numFmtId="168" fontId="16" fillId="4" borderId="2" xfId="12" applyNumberFormat="1" applyFont="1" applyFill="1" applyBorder="1" applyAlignment="1">
      <alignment horizontal="center" vertical="center"/>
    </xf>
    <xf numFmtId="3" fontId="25" fillId="4" borderId="20" xfId="12" applyNumberFormat="1" applyFont="1" applyFill="1" applyBorder="1" applyAlignment="1">
      <alignment horizontal="center" vertical="center"/>
    </xf>
    <xf numFmtId="3" fontId="25" fillId="4" borderId="21" xfId="12" applyNumberFormat="1" applyFont="1" applyFill="1" applyBorder="1" applyAlignment="1">
      <alignment horizontal="center" vertical="center"/>
    </xf>
    <xf numFmtId="3" fontId="25" fillId="0" borderId="23" xfId="12" applyNumberFormat="1" applyFont="1" applyFill="1" applyBorder="1" applyAlignment="1">
      <alignment horizontal="center" vertical="center"/>
    </xf>
    <xf numFmtId="3" fontId="25" fillId="0" borderId="25" xfId="12" applyNumberFormat="1" applyFont="1" applyFill="1" applyBorder="1" applyAlignment="1">
      <alignment horizontal="center" vertical="center"/>
    </xf>
    <xf numFmtId="0" fontId="26" fillId="0" borderId="26" xfId="13" applyFont="1" applyFill="1" applyBorder="1" applyAlignment="1">
      <alignment horizontal="left"/>
    </xf>
    <xf numFmtId="0" fontId="26" fillId="0" borderId="0" xfId="13" applyFont="1" applyFill="1" applyBorder="1" applyAlignment="1">
      <alignment horizontal="left"/>
    </xf>
    <xf numFmtId="1" fontId="16" fillId="0" borderId="0" xfId="12" applyNumberFormat="1" applyFont="1" applyFill="1" applyBorder="1" applyAlignment="1">
      <alignment horizontal="center" vertical="center"/>
    </xf>
    <xf numFmtId="1" fontId="16" fillId="0" borderId="17" xfId="12" applyNumberFormat="1" applyFont="1" applyFill="1" applyBorder="1" applyAlignment="1">
      <alignment horizontal="center" vertical="center"/>
    </xf>
    <xf numFmtId="178" fontId="16" fillId="0" borderId="27" xfId="13" applyNumberFormat="1" applyFont="1" applyFill="1" applyBorder="1" applyAlignment="1">
      <alignment horizontal="right"/>
    </xf>
    <xf numFmtId="0" fontId="16" fillId="0" borderId="26" xfId="13" applyFont="1" applyFill="1" applyBorder="1" applyAlignment="1">
      <alignment horizontal="left"/>
    </xf>
    <xf numFmtId="0" fontId="16" fillId="0" borderId="0" xfId="13" applyFont="1" applyFill="1" applyBorder="1" applyAlignment="1">
      <alignment horizontal="left"/>
    </xf>
    <xf numFmtId="0" fontId="16" fillId="0" borderId="28" xfId="13" applyFont="1" applyFill="1" applyBorder="1" applyAlignment="1">
      <alignment horizontal="left" vertical="top"/>
    </xf>
    <xf numFmtId="0" fontId="16" fillId="0" borderId="29" xfId="13" applyFont="1" applyFill="1" applyBorder="1" applyAlignment="1">
      <alignment vertical="top"/>
    </xf>
    <xf numFmtId="1" fontId="16" fillId="0" borderId="30" xfId="12" applyNumberFormat="1" applyFont="1" applyFill="1" applyBorder="1" applyAlignment="1">
      <alignment horizontal="center" vertical="center"/>
    </xf>
    <xf numFmtId="1" fontId="16" fillId="0" borderId="31" xfId="12" applyNumberFormat="1" applyFont="1" applyFill="1" applyBorder="1" applyAlignment="1">
      <alignment horizontal="center" vertical="center"/>
    </xf>
    <xf numFmtId="178" fontId="16" fillId="0" borderId="32" xfId="13" applyNumberFormat="1" applyFont="1" applyFill="1" applyBorder="1" applyAlignment="1">
      <alignment horizontal="right"/>
    </xf>
    <xf numFmtId="168" fontId="16" fillId="4" borderId="23" xfId="12" applyNumberFormat="1" applyFont="1" applyFill="1" applyBorder="1" applyAlignment="1">
      <alignment horizontal="right"/>
    </xf>
    <xf numFmtId="174" fontId="16" fillId="4" borderId="22" xfId="12" applyNumberFormat="1" applyFont="1" applyFill="1" applyBorder="1" applyAlignment="1">
      <alignment horizontal="right"/>
    </xf>
    <xf numFmtId="178" fontId="16" fillId="4" borderId="24" xfId="12" applyNumberFormat="1" applyFont="1" applyFill="1" applyBorder="1" applyAlignment="1">
      <alignment horizontal="right"/>
    </xf>
    <xf numFmtId="0" fontId="26" fillId="4" borderId="26" xfId="13" applyFont="1" applyFill="1" applyBorder="1" applyAlignment="1">
      <alignment horizontal="left"/>
    </xf>
    <xf numFmtId="0" fontId="26" fillId="4" borderId="0" xfId="13" applyFont="1" applyFill="1" applyBorder="1" applyAlignment="1">
      <alignment horizontal="left"/>
    </xf>
    <xf numFmtId="1" fontId="16" fillId="4" borderId="0" xfId="12" applyNumberFormat="1" applyFont="1" applyFill="1" applyBorder="1" applyAlignment="1">
      <alignment horizontal="center" vertical="center"/>
    </xf>
    <xf numFmtId="1" fontId="16" fillId="4" borderId="17" xfId="12" applyNumberFormat="1" applyFont="1" applyFill="1" applyBorder="1" applyAlignment="1">
      <alignment horizontal="center" vertical="center"/>
    </xf>
    <xf numFmtId="171" fontId="16" fillId="4" borderId="27" xfId="13" applyNumberFormat="1" applyFont="1" applyFill="1" applyBorder="1" applyAlignment="1">
      <alignment horizontal="right"/>
    </xf>
    <xf numFmtId="0" fontId="16" fillId="4" borderId="26" xfId="13" applyFont="1" applyFill="1" applyBorder="1" applyAlignment="1">
      <alignment horizontal="left"/>
    </xf>
    <xf numFmtId="0" fontId="16" fillId="4" borderId="0" xfId="13" applyFont="1" applyFill="1" applyBorder="1" applyAlignment="1">
      <alignment horizontal="left"/>
    </xf>
    <xf numFmtId="49" fontId="16" fillId="4" borderId="13" xfId="12" applyNumberFormat="1" applyFont="1" applyFill="1" applyBorder="1" applyAlignment="1"/>
    <xf numFmtId="49" fontId="16" fillId="4" borderId="0" xfId="12" applyNumberFormat="1" applyFont="1" applyFill="1" applyBorder="1" applyAlignment="1"/>
    <xf numFmtId="0" fontId="16" fillId="4" borderId="0" xfId="9" applyFont="1" applyFill="1" applyAlignment="1"/>
    <xf numFmtId="49" fontId="16" fillId="4" borderId="33" xfId="12" applyNumberFormat="1" applyFont="1" applyFill="1" applyBorder="1" applyAlignment="1"/>
    <xf numFmtId="49" fontId="16" fillId="4" borderId="30" xfId="12" applyNumberFormat="1" applyFont="1" applyFill="1" applyBorder="1" applyAlignment="1"/>
    <xf numFmtId="1" fontId="16" fillId="4" borderId="30" xfId="12" applyNumberFormat="1" applyFont="1" applyFill="1" applyBorder="1" applyAlignment="1">
      <alignment horizontal="center" vertical="center"/>
    </xf>
    <xf numFmtId="1" fontId="16" fillId="4" borderId="31" xfId="12" applyNumberFormat="1" applyFont="1" applyFill="1" applyBorder="1" applyAlignment="1">
      <alignment horizontal="center" vertical="center"/>
    </xf>
    <xf numFmtId="171" fontId="16" fillId="4" borderId="32" xfId="13" applyNumberFormat="1" applyFont="1" applyFill="1" applyBorder="1" applyAlignment="1">
      <alignment horizontal="right"/>
    </xf>
    <xf numFmtId="49" fontId="26" fillId="4" borderId="22" xfId="12" applyNumberFormat="1" applyFont="1" applyFill="1" applyBorder="1"/>
    <xf numFmtId="173" fontId="26" fillId="4" borderId="23" xfId="12" applyNumberFormat="1" applyFont="1" applyFill="1" applyBorder="1"/>
    <xf numFmtId="0" fontId="26" fillId="4" borderId="23" xfId="12" applyFont="1" applyFill="1" applyBorder="1"/>
    <xf numFmtId="173" fontId="26" fillId="4" borderId="24" xfId="12" applyNumberFormat="1" applyFont="1" applyFill="1" applyBorder="1"/>
    <xf numFmtId="3" fontId="16" fillId="4" borderId="0" xfId="12" applyNumberFormat="1" applyFont="1" applyFill="1" applyBorder="1" applyAlignment="1">
      <alignment horizontal="right"/>
    </xf>
    <xf numFmtId="178" fontId="16" fillId="4" borderId="17" xfId="12" applyNumberFormat="1" applyFont="1" applyFill="1" applyBorder="1" applyAlignment="1">
      <alignment horizontal="right"/>
    </xf>
    <xf numFmtId="0" fontId="16" fillId="4" borderId="26" xfId="12" applyFont="1" applyFill="1" applyBorder="1"/>
    <xf numFmtId="49" fontId="16" fillId="4" borderId="0" xfId="12" applyNumberFormat="1" applyFont="1" applyFill="1" applyBorder="1" applyAlignment="1">
      <alignment horizontal="left"/>
    </xf>
    <xf numFmtId="173" fontId="16" fillId="4" borderId="17" xfId="12" applyNumberFormat="1" applyFont="1" applyFill="1" applyBorder="1"/>
    <xf numFmtId="49" fontId="16" fillId="4" borderId="0" xfId="12" applyNumberFormat="1" applyFont="1" applyFill="1" applyBorder="1"/>
    <xf numFmtId="173" fontId="16" fillId="4" borderId="0" xfId="12" applyNumberFormat="1" applyFont="1" applyFill="1" applyBorder="1"/>
    <xf numFmtId="172" fontId="16" fillId="4" borderId="0" xfId="12" applyNumberFormat="1" applyFont="1" applyFill="1" applyBorder="1"/>
    <xf numFmtId="172" fontId="16" fillId="4" borderId="17" xfId="12" applyNumberFormat="1" applyFont="1" applyFill="1" applyBorder="1"/>
    <xf numFmtId="0" fontId="16" fillId="4" borderId="28" xfId="12" applyFont="1" applyFill="1" applyBorder="1"/>
    <xf numFmtId="173" fontId="16" fillId="4" borderId="30" xfId="12" applyNumberFormat="1" applyFont="1" applyFill="1" applyBorder="1"/>
    <xf numFmtId="49" fontId="16" fillId="4" borderId="30" xfId="12" applyNumberFormat="1" applyFont="1" applyFill="1" applyBorder="1" applyAlignment="1">
      <alignment horizontal="left"/>
    </xf>
    <xf numFmtId="173" fontId="16" fillId="4" borderId="31" xfId="12" applyNumberFormat="1" applyFont="1" applyFill="1" applyBorder="1"/>
    <xf numFmtId="178" fontId="16" fillId="4" borderId="15" xfId="12" applyNumberFormat="1" applyFont="1" applyFill="1" applyBorder="1" applyAlignment="1">
      <alignment horizontal="right"/>
    </xf>
    <xf numFmtId="0" fontId="16" fillId="4" borderId="0" xfId="12" applyFont="1" applyFill="1" applyBorder="1"/>
    <xf numFmtId="3" fontId="16" fillId="4" borderId="0" xfId="12" applyNumberFormat="1" applyFont="1" applyFill="1" applyBorder="1"/>
    <xf numFmtId="3" fontId="27" fillId="4" borderId="0" xfId="12" applyNumberFormat="1" applyFont="1" applyFill="1" applyBorder="1" applyAlignment="1">
      <alignment horizontal="right"/>
    </xf>
    <xf numFmtId="0" fontId="27" fillId="0" borderId="0" xfId="12" applyFont="1" applyFill="1" applyBorder="1"/>
    <xf numFmtId="3" fontId="16" fillId="0" borderId="0" xfId="12" applyNumberFormat="1" applyFont="1" applyFill="1" applyBorder="1"/>
    <xf numFmtId="0" fontId="16" fillId="0" borderId="0" xfId="12" applyFont="1" applyFill="1" applyBorder="1"/>
    <xf numFmtId="173" fontId="16" fillId="0" borderId="0" xfId="12" applyNumberFormat="1" applyFont="1" applyFill="1" applyBorder="1"/>
    <xf numFmtId="168" fontId="16" fillId="0" borderId="0" xfId="12" applyNumberFormat="1" applyFont="1" applyFill="1" applyBorder="1"/>
    <xf numFmtId="168" fontId="16" fillId="0" borderId="0" xfId="12" applyNumberFormat="1" applyFont="1" applyFill="1" applyAlignment="1">
      <alignment horizontal="right"/>
    </xf>
    <xf numFmtId="0" fontId="16" fillId="0" borderId="0" xfId="12" applyFont="1" applyFill="1"/>
    <xf numFmtId="173" fontId="16" fillId="0" borderId="0" xfId="12" applyNumberFormat="1" applyFont="1" applyFill="1"/>
    <xf numFmtId="3" fontId="16" fillId="0" borderId="0" xfId="12" applyNumberFormat="1" applyFont="1" applyFill="1"/>
    <xf numFmtId="168" fontId="16" fillId="0" borderId="0" xfId="12" applyNumberFormat="1" applyFont="1" applyFill="1"/>
    <xf numFmtId="0" fontId="16" fillId="4" borderId="0" xfId="9" applyFont="1" applyFill="1"/>
    <xf numFmtId="0" fontId="24" fillId="0" borderId="0" xfId="9" applyFont="1" applyFill="1"/>
    <xf numFmtId="0" fontId="3" fillId="0" borderId="0" xfId="4" applyBorder="1" applyAlignment="1">
      <alignment horizontal="center"/>
    </xf>
    <xf numFmtId="0" fontId="3" fillId="0" borderId="1" xfId="4" applyFont="1" applyFill="1" applyBorder="1" applyAlignment="1">
      <alignment horizontal="right" vertical="center"/>
    </xf>
    <xf numFmtId="166" fontId="16" fillId="0" borderId="0" xfId="4" applyNumberFormat="1" applyFont="1" applyFill="1" applyBorder="1" applyAlignment="1">
      <alignment horizontal="left"/>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2" fillId="0" borderId="0" xfId="4" applyFont="1" applyFill="1" applyBorder="1" applyAlignment="1">
      <alignment horizontal="centerContinuous" vertical="top"/>
    </xf>
    <xf numFmtId="1" fontId="16" fillId="0" borderId="16" xfId="9" applyNumberFormat="1" applyFont="1" applyFill="1" applyBorder="1" applyAlignment="1">
      <alignment horizontal="center" vertical="center" wrapText="1"/>
    </xf>
    <xf numFmtId="167" fontId="16" fillId="0" borderId="16" xfId="4" applyNumberFormat="1" applyFont="1" applyBorder="1" applyAlignment="1">
      <alignment horizontal="center" vertical="center" wrapText="1"/>
    </xf>
    <xf numFmtId="167" fontId="16" fillId="0" borderId="9" xfId="4" applyNumberFormat="1" applyFont="1" applyBorder="1" applyAlignment="1">
      <alignment horizontal="center" vertical="center" wrapText="1"/>
    </xf>
    <xf numFmtId="0" fontId="16" fillId="0" borderId="9" xfId="9" applyFont="1" applyFill="1" applyBorder="1" applyAlignment="1">
      <alignment horizontal="center" vertical="center"/>
    </xf>
    <xf numFmtId="1" fontId="16" fillId="4" borderId="16" xfId="12" applyNumberFormat="1" applyFont="1" applyFill="1" applyBorder="1" applyAlignment="1">
      <alignment horizontal="center" vertical="center" wrapText="1"/>
    </xf>
    <xf numFmtId="0" fontId="16" fillId="4" borderId="16" xfId="12" applyFont="1" applyFill="1" applyBorder="1" applyAlignment="1">
      <alignment horizontal="center" vertical="center"/>
    </xf>
    <xf numFmtId="1" fontId="25" fillId="0" borderId="9" xfId="9" applyNumberFormat="1" applyFont="1" applyFill="1" applyBorder="1" applyAlignment="1">
      <alignment horizontal="center" vertical="center"/>
    </xf>
    <xf numFmtId="1" fontId="25" fillId="4" borderId="16" xfId="9" applyNumberFormat="1" applyFont="1" applyFill="1" applyBorder="1" applyAlignment="1">
      <alignment horizontal="center" vertical="center"/>
    </xf>
    <xf numFmtId="179" fontId="16" fillId="0" borderId="3" xfId="9" applyNumberFormat="1" applyFont="1" applyFill="1" applyBorder="1" applyAlignment="1">
      <alignment horizontal="left"/>
    </xf>
    <xf numFmtId="170" fontId="16" fillId="4" borderId="13" xfId="9" applyNumberFormat="1" applyFont="1" applyFill="1" applyBorder="1" applyAlignment="1">
      <alignment horizontal="right"/>
    </xf>
    <xf numFmtId="170" fontId="16" fillId="4" borderId="17" xfId="9" applyNumberFormat="1" applyFont="1" applyFill="1" applyBorder="1" applyAlignment="1">
      <alignment horizontal="right"/>
    </xf>
    <xf numFmtId="179" fontId="16" fillId="0" borderId="3" xfId="9" quotePrefix="1" applyNumberFormat="1" applyFont="1" applyFill="1" applyBorder="1" applyAlignment="1">
      <alignment horizontal="left"/>
    </xf>
    <xf numFmtId="170" fontId="16" fillId="4" borderId="14" xfId="9" applyNumberFormat="1" applyFont="1" applyFill="1" applyBorder="1" applyAlignment="1">
      <alignment horizontal="right"/>
    </xf>
    <xf numFmtId="170" fontId="16" fillId="4" borderId="15" xfId="9" applyNumberFormat="1" applyFont="1" applyFill="1" applyBorder="1" applyAlignment="1">
      <alignment horizontal="right"/>
    </xf>
    <xf numFmtId="0" fontId="16" fillId="0" borderId="8" xfId="9" applyFont="1" applyFill="1" applyBorder="1"/>
    <xf numFmtId="173" fontId="16" fillId="0" borderId="8" xfId="9" applyNumberFormat="1" applyFont="1" applyFill="1" applyBorder="1"/>
    <xf numFmtId="3" fontId="16" fillId="0" borderId="8" xfId="9" applyNumberFormat="1" applyFont="1" applyFill="1" applyBorder="1"/>
    <xf numFmtId="168" fontId="16" fillId="0" borderId="8" xfId="9" applyNumberFormat="1" applyFont="1" applyFill="1" applyBorder="1"/>
    <xf numFmtId="0" fontId="27" fillId="0" borderId="0" xfId="9" applyFont="1" applyFill="1" applyBorder="1" applyAlignment="1">
      <alignment horizontal="right" vertical="top"/>
    </xf>
    <xf numFmtId="0" fontId="9" fillId="0" borderId="0" xfId="4" applyFont="1"/>
    <xf numFmtId="173" fontId="9" fillId="0" borderId="0" xfId="9" applyNumberFormat="1" applyFont="1" applyFill="1" applyBorder="1"/>
    <xf numFmtId="3" fontId="9" fillId="0" borderId="0" xfId="9" applyNumberFormat="1" applyFont="1" applyFill="1" applyBorder="1"/>
    <xf numFmtId="168" fontId="9" fillId="0" borderId="0" xfId="9" applyNumberFormat="1" applyFont="1" applyFill="1" applyBorder="1"/>
    <xf numFmtId="0" fontId="9" fillId="0" borderId="0" xfId="9" applyFont="1" applyFill="1" applyBorder="1"/>
    <xf numFmtId="17" fontId="16" fillId="0" borderId="0" xfId="9" applyNumberFormat="1" applyFont="1" applyFill="1" applyBorder="1"/>
    <xf numFmtId="17" fontId="16" fillId="0" borderId="0" xfId="9" applyNumberFormat="1" applyFont="1" applyFill="1"/>
    <xf numFmtId="0" fontId="16" fillId="0" borderId="0" xfId="9" applyFont="1" applyFill="1" applyAlignment="1">
      <alignment horizontal="right"/>
    </xf>
    <xf numFmtId="0" fontId="18" fillId="4" borderId="1" xfId="14" applyFont="1" applyFill="1" applyBorder="1"/>
    <xf numFmtId="164" fontId="40" fillId="4" borderId="1" xfId="15" applyNumberFormat="1" applyFont="1" applyFill="1" applyBorder="1" applyAlignment="1">
      <alignment horizontal="right" vertical="center"/>
    </xf>
    <xf numFmtId="0" fontId="18" fillId="4" borderId="0" xfId="14" applyFont="1" applyFill="1" applyBorder="1"/>
    <xf numFmtId="0" fontId="41" fillId="4" borderId="0" xfId="16" applyFont="1" applyFill="1" applyAlignment="1"/>
    <xf numFmtId="0" fontId="42" fillId="0" borderId="0" xfId="16" applyFont="1" applyAlignment="1">
      <alignment horizontal="right" readingOrder="1"/>
    </xf>
    <xf numFmtId="0" fontId="41" fillId="4" borderId="0" xfId="16" applyFont="1" applyFill="1"/>
    <xf numFmtId="0" fontId="2" fillId="4" borderId="0" xfId="16" applyFont="1" applyFill="1"/>
    <xf numFmtId="0" fontId="41" fillId="4" borderId="0" xfId="16" applyFont="1" applyFill="1" applyAlignment="1">
      <alignment horizontal="justify" vertical="top" wrapText="1"/>
    </xf>
    <xf numFmtId="0" fontId="41" fillId="4" borderId="0" xfId="16" applyFont="1" applyFill="1" applyAlignment="1">
      <alignment horizontal="left" wrapText="1"/>
    </xf>
    <xf numFmtId="0" fontId="45" fillId="4" borderId="0" xfId="17" applyFont="1" applyFill="1" applyAlignment="1">
      <alignment horizontal="left" wrapText="1"/>
    </xf>
    <xf numFmtId="0" fontId="3" fillId="0" borderId="1" xfId="4" applyBorder="1" applyAlignment="1">
      <alignment horizontal="right"/>
    </xf>
    <xf numFmtId="0" fontId="3" fillId="0" borderId="1" xfId="4" applyBorder="1" applyAlignment="1">
      <alignment horizontal="right" vertical="center"/>
    </xf>
    <xf numFmtId="0" fontId="3" fillId="0" borderId="0" xfId="4"/>
    <xf numFmtId="0" fontId="3" fillId="0" borderId="0" xfId="4" applyAlignment="1">
      <alignment horizontal="right" vertical="center"/>
    </xf>
    <xf numFmtId="0" fontId="3" fillId="0" borderId="0" xfId="4" applyAlignment="1">
      <alignment horizontal="left" vertical="top"/>
    </xf>
    <xf numFmtId="0" fontId="19" fillId="0" borderId="0" xfId="10" applyFont="1" applyAlignment="1">
      <alignment horizontal="left" vertical="top"/>
    </xf>
    <xf numFmtId="0" fontId="40" fillId="4" borderId="0" xfId="16" applyFont="1" applyFill="1" applyAlignment="1">
      <alignment horizontal="justify" vertical="top" wrapText="1"/>
    </xf>
    <xf numFmtId="0" fontId="46" fillId="0" borderId="0" xfId="18" applyFont="1" applyAlignment="1">
      <alignment horizontal="left" vertical="top"/>
    </xf>
    <xf numFmtId="0" fontId="47" fillId="0" borderId="0" xfId="18" applyFont="1" applyAlignment="1">
      <alignment horizontal="left" vertical="top"/>
    </xf>
    <xf numFmtId="0" fontId="45" fillId="0" borderId="0" xfId="19" applyFont="1" applyAlignment="1">
      <alignment horizontal="left" vertical="top" wrapText="1"/>
    </xf>
    <xf numFmtId="0" fontId="3" fillId="0" borderId="0" xfId="4" applyAlignment="1"/>
    <xf numFmtId="0" fontId="3" fillId="0" borderId="1" xfId="3" applyBorder="1" applyAlignment="1">
      <alignment horizontal="right"/>
    </xf>
    <xf numFmtId="0" fontId="3" fillId="0" borderId="1" xfId="3" applyBorder="1" applyAlignment="1">
      <alignment horizontal="right" vertical="center"/>
    </xf>
    <xf numFmtId="0" fontId="3" fillId="0" borderId="0" xfId="3"/>
    <xf numFmtId="0" fontId="3" fillId="0" borderId="0" xfId="3" applyNumberFormat="1" applyAlignment="1">
      <alignment horizontal="right" vertical="center"/>
    </xf>
    <xf numFmtId="0" fontId="3" fillId="0" borderId="0" xfId="3" applyAlignment="1">
      <alignment horizontal="left" vertical="top"/>
    </xf>
    <xf numFmtId="0" fontId="19" fillId="0" borderId="0" xfId="3" applyFont="1" applyAlignment="1">
      <alignment horizontal="left" vertical="top"/>
    </xf>
    <xf numFmtId="0" fontId="9" fillId="0" borderId="0" xfId="3" applyFont="1" applyAlignment="1">
      <alignment horizontal="left" vertical="top"/>
    </xf>
    <xf numFmtId="0" fontId="3" fillId="0" borderId="0" xfId="3" applyAlignment="1">
      <alignment horizontal="justify" vertical="top"/>
    </xf>
    <xf numFmtId="0" fontId="18" fillId="0" borderId="0" xfId="3" applyFont="1" applyAlignment="1">
      <alignment horizontal="justify" vertical="top" wrapText="1"/>
    </xf>
    <xf numFmtId="0" fontId="3" fillId="0" borderId="0" xfId="3" applyAlignment="1">
      <alignment horizontal="justify"/>
    </xf>
    <xf numFmtId="0" fontId="3" fillId="0" borderId="0" xfId="3" applyAlignment="1">
      <alignment horizontal="justify" vertical="top" wrapText="1"/>
    </xf>
    <xf numFmtId="0" fontId="49" fillId="0" borderId="0" xfId="20" applyFont="1" applyAlignment="1" applyProtection="1">
      <alignment horizontal="justify" vertical="top" wrapText="1"/>
    </xf>
    <xf numFmtId="0" fontId="3" fillId="0" borderId="0" xfId="3" applyAlignment="1"/>
    <xf numFmtId="0" fontId="3" fillId="0" borderId="0" xfId="4" applyNumberFormat="1"/>
    <xf numFmtId="0" fontId="3" fillId="0" borderId="0" xfId="4" applyNumberFormat="1" applyFill="1" applyBorder="1"/>
    <xf numFmtId="0" fontId="9" fillId="0" borderId="0" xfId="4" applyNumberFormat="1" applyFont="1"/>
    <xf numFmtId="1" fontId="3" fillId="0" borderId="0" xfId="4" applyNumberFormat="1"/>
    <xf numFmtId="168" fontId="3" fillId="5" borderId="0" xfId="4" applyNumberFormat="1" applyFill="1"/>
    <xf numFmtId="168" fontId="3" fillId="6" borderId="0" xfId="4" applyNumberFormat="1" applyFill="1"/>
    <xf numFmtId="168" fontId="3" fillId="0" borderId="0" xfId="4" applyNumberFormat="1" applyFill="1"/>
    <xf numFmtId="168" fontId="3" fillId="0" borderId="0" xfId="4" applyNumberFormat="1"/>
    <xf numFmtId="167" fontId="3" fillId="0" borderId="0" xfId="4" applyNumberFormat="1"/>
    <xf numFmtId="0" fontId="3" fillId="0" borderId="0" xfId="4" applyAlignment="1">
      <alignment horizontal="center"/>
    </xf>
    <xf numFmtId="0" fontId="3" fillId="0" borderId="0" xfId="4" applyAlignment="1">
      <alignment horizontal="center" vertical="center" wrapText="1"/>
    </xf>
    <xf numFmtId="167" fontId="3" fillId="7" borderId="0" xfId="4" applyNumberFormat="1" applyFill="1"/>
    <xf numFmtId="3" fontId="3" fillId="7" borderId="0" xfId="4" applyNumberFormat="1" applyFill="1" applyAlignment="1">
      <alignment horizontal="right"/>
    </xf>
    <xf numFmtId="168" fontId="3" fillId="0" borderId="0" xfId="4" applyNumberFormat="1" applyFill="1" applyBorder="1"/>
    <xf numFmtId="17" fontId="3" fillId="0" borderId="0" xfId="4" applyNumberFormat="1" applyFill="1" applyBorder="1"/>
    <xf numFmtId="17" fontId="3" fillId="7" borderId="0" xfId="4" applyNumberFormat="1" applyFill="1"/>
    <xf numFmtId="168" fontId="3" fillId="8" borderId="0" xfId="4" applyNumberFormat="1" applyFill="1" applyBorder="1"/>
    <xf numFmtId="17" fontId="3" fillId="8" borderId="0" xfId="4" applyNumberFormat="1" applyFill="1" applyBorder="1"/>
    <xf numFmtId="3" fontId="3" fillId="7" borderId="0" xfId="4" quotePrefix="1" applyNumberFormat="1" applyFill="1" applyAlignment="1">
      <alignment horizontal="right"/>
    </xf>
    <xf numFmtId="17" fontId="3" fillId="0" borderId="0" xfId="4" applyNumberFormat="1"/>
    <xf numFmtId="1" fontId="3" fillId="0" borderId="0" xfId="4" applyNumberFormat="1" applyFill="1" applyBorder="1"/>
    <xf numFmtId="0" fontId="18" fillId="0" borderId="1" xfId="4" applyFont="1" applyBorder="1"/>
    <xf numFmtId="0" fontId="18" fillId="0" borderId="0" xfId="4" applyFont="1" applyBorder="1"/>
    <xf numFmtId="0" fontId="15" fillId="0" borderId="0" xfId="21" applyBorder="1" applyAlignment="1" applyProtection="1">
      <alignment horizontal="right"/>
    </xf>
    <xf numFmtId="0" fontId="50" fillId="0" borderId="0" xfId="4" applyFont="1" applyBorder="1" applyAlignment="1" applyProtection="1">
      <alignment horizontal="left" indent="10"/>
    </xf>
    <xf numFmtId="0" fontId="3" fillId="0" borderId="0" xfId="4" applyBorder="1" applyAlignment="1">
      <alignment horizontal="left"/>
    </xf>
    <xf numFmtId="0" fontId="16" fillId="4" borderId="0" xfId="4" applyFont="1" applyFill="1" applyBorder="1" applyAlignment="1">
      <alignment horizontal="right"/>
    </xf>
    <xf numFmtId="0" fontId="3" fillId="0" borderId="0" xfId="4" applyFont="1" applyAlignment="1">
      <alignment horizontal="left" vertical="top" wrapText="1"/>
    </xf>
    <xf numFmtId="0" fontId="5" fillId="0" borderId="0" xfId="4" applyFont="1" applyBorder="1"/>
    <xf numFmtId="0" fontId="4" fillId="0" borderId="0" xfId="4" applyFont="1" applyBorder="1"/>
    <xf numFmtId="0" fontId="17" fillId="0" borderId="0" xfId="4" applyFont="1" applyBorder="1" applyAlignment="1">
      <alignment horizontal="left"/>
    </xf>
    <xf numFmtId="0" fontId="17" fillId="0" borderId="0" xfId="22" applyFont="1" applyAlignment="1" applyProtection="1"/>
    <xf numFmtId="0" fontId="51" fillId="4" borderId="0" xfId="21" applyFont="1" applyFill="1" applyAlignment="1" applyProtection="1">
      <alignment vertical="top" wrapText="1"/>
    </xf>
    <xf numFmtId="0" fontId="35" fillId="0" borderId="0" xfId="22" applyFont="1" applyAlignment="1" applyProtection="1">
      <alignment horizontal="center"/>
    </xf>
    <xf numFmtId="0" fontId="35" fillId="0" borderId="0" xfId="4" applyFont="1" applyBorder="1" applyAlignment="1">
      <alignment horizontal="left"/>
    </xf>
    <xf numFmtId="0" fontId="52" fillId="0" borderId="0" xfId="22" applyFont="1" applyAlignment="1" applyProtection="1">
      <alignment horizontal="left" indent="10"/>
    </xf>
    <xf numFmtId="0" fontId="52" fillId="0" borderId="0" xfId="22" applyFont="1" applyAlignment="1" applyProtection="1">
      <alignment horizontal="center"/>
    </xf>
    <xf numFmtId="0" fontId="3" fillId="0" borderId="0" xfId="4" applyAlignment="1" applyProtection="1">
      <alignment horizontal="left" indent="3"/>
    </xf>
    <xf numFmtId="0" fontId="3" fillId="0" borderId="0" xfId="4" applyFont="1" applyBorder="1" applyAlignment="1">
      <alignment horizontal="left" vertical="top" wrapText="1"/>
    </xf>
    <xf numFmtId="0" fontId="9" fillId="0" borderId="0" xfId="4" applyFont="1" applyBorder="1" applyAlignment="1">
      <alignment horizontal="left" vertical="top" wrapText="1"/>
    </xf>
    <xf numFmtId="0" fontId="50" fillId="0" borderId="0" xfId="22" applyFont="1" applyFill="1" applyBorder="1" applyAlignment="1">
      <alignment horizontal="left" vertical="top" wrapText="1" indent="2"/>
    </xf>
    <xf numFmtId="0" fontId="15" fillId="0" borderId="0" xfId="21" applyAlignment="1" applyProtection="1">
      <alignment wrapText="1"/>
    </xf>
    <xf numFmtId="0" fontId="3" fillId="0" borderId="0" xfId="4" applyFont="1" applyFill="1" applyBorder="1" applyAlignment="1">
      <alignment horizontal="left"/>
    </xf>
    <xf numFmtId="0" fontId="17" fillId="0" borderId="0" xfId="4" applyFont="1" applyFill="1" applyBorder="1" applyAlignment="1">
      <alignment horizontal="left"/>
    </xf>
    <xf numFmtId="0" fontId="15" fillId="0" borderId="0" xfId="21" applyFont="1" applyFill="1" applyAlignment="1" applyProtection="1">
      <alignment horizontal="left" wrapText="1" indent="2"/>
    </xf>
    <xf numFmtId="0" fontId="15" fillId="0" borderId="0" xfId="21" applyFont="1" applyFill="1" applyAlignment="1" applyProtection="1">
      <alignment horizontal="left" indent="2"/>
    </xf>
    <xf numFmtId="0" fontId="50" fillId="0" borderId="0" xfId="22" applyFont="1" applyFill="1" applyAlignment="1">
      <alignment horizontal="left" vertical="top" wrapText="1" indent="2"/>
    </xf>
    <xf numFmtId="0" fontId="18" fillId="0" borderId="0" xfId="4" applyFont="1" applyFill="1" applyBorder="1" applyAlignment="1">
      <alignment horizontal="left"/>
    </xf>
    <xf numFmtId="0" fontId="18" fillId="0" borderId="0" xfId="4" applyFont="1" applyBorder="1" applyAlignment="1">
      <alignment horizontal="left"/>
    </xf>
    <xf numFmtId="0" fontId="15" fillId="0" borderId="0" xfId="21" applyFill="1" applyAlignment="1" applyProtection="1">
      <alignment wrapText="1"/>
    </xf>
    <xf numFmtId="0" fontId="1" fillId="0" borderId="0" xfId="22" applyFill="1" applyAlignment="1">
      <alignment wrapText="1"/>
    </xf>
    <xf numFmtId="0" fontId="3" fillId="0" borderId="0" xfId="4" applyFill="1" applyAlignment="1">
      <alignment wrapText="1"/>
    </xf>
    <xf numFmtId="0" fontId="52" fillId="0" borderId="0" xfId="22" applyFont="1" applyFill="1" applyAlignment="1" applyProtection="1">
      <alignment horizontal="left" indent="10"/>
    </xf>
    <xf numFmtId="0" fontId="15" fillId="0" borderId="0" xfId="21" applyFill="1" applyBorder="1" applyAlignment="1" applyProtection="1">
      <alignment horizontal="left" wrapText="1" indent="2"/>
    </xf>
    <xf numFmtId="0" fontId="52" fillId="0" borderId="0" xfId="22" applyFont="1" applyFill="1" applyAlignment="1" applyProtection="1">
      <alignment horizontal="center"/>
    </xf>
    <xf numFmtId="0" fontId="3" fillId="0" borderId="0" xfId="22" applyFont="1" applyFill="1" applyAlignment="1">
      <alignment horizontal="left"/>
    </xf>
    <xf numFmtId="0" fontId="3" fillId="0" borderId="0" xfId="22" applyFont="1" applyFill="1" applyBorder="1" applyAlignment="1">
      <alignment horizontal="left"/>
    </xf>
    <xf numFmtId="0" fontId="15" fillId="0" borderId="0" xfId="21" applyFill="1" applyAlignment="1" applyProtection="1">
      <alignment horizontal="left"/>
    </xf>
    <xf numFmtId="49" fontId="28" fillId="0" borderId="0" xfId="9" applyNumberFormat="1" applyFont="1" applyFill="1" applyBorder="1" applyAlignment="1">
      <alignment vertical="center"/>
    </xf>
    <xf numFmtId="172" fontId="24" fillId="0" borderId="13" xfId="9" applyNumberFormat="1" applyFont="1" applyFill="1" applyBorder="1" applyAlignment="1"/>
    <xf numFmtId="0" fontId="28" fillId="0" borderId="0" xfId="9" applyFont="1" applyFill="1" applyBorder="1" applyAlignment="1">
      <alignment vertical="center"/>
    </xf>
    <xf numFmtId="170" fontId="16" fillId="0" borderId="0" xfId="13" applyNumberFormat="1" applyFont="1" applyFill="1" applyBorder="1" applyAlignment="1">
      <alignment horizontal="right"/>
    </xf>
    <xf numFmtId="170" fontId="16" fillId="0" borderId="27" xfId="13" applyNumberFormat="1" applyFont="1" applyFill="1" applyBorder="1" applyAlignment="1">
      <alignment horizontal="right"/>
    </xf>
    <xf numFmtId="170" fontId="16" fillId="0" borderId="26" xfId="13" applyNumberFormat="1" applyFont="1" applyFill="1" applyBorder="1" applyAlignment="1">
      <alignment horizontal="right"/>
    </xf>
    <xf numFmtId="170" fontId="16" fillId="0" borderId="30" xfId="13" applyNumberFormat="1" applyFont="1" applyFill="1" applyBorder="1" applyAlignment="1">
      <alignment horizontal="right"/>
    </xf>
    <xf numFmtId="170" fontId="16" fillId="0" borderId="32" xfId="13" applyNumberFormat="1" applyFont="1" applyFill="1" applyBorder="1" applyAlignment="1">
      <alignment horizontal="right"/>
    </xf>
    <xf numFmtId="170" fontId="16" fillId="0" borderId="28" xfId="13" applyNumberFormat="1" applyFont="1" applyFill="1" applyBorder="1" applyAlignment="1">
      <alignment horizontal="right"/>
    </xf>
    <xf numFmtId="171" fontId="16" fillId="4" borderId="0" xfId="12" applyNumberFormat="1" applyFont="1" applyFill="1" applyBorder="1" applyAlignment="1">
      <alignment horizontal="right"/>
    </xf>
    <xf numFmtId="171" fontId="16" fillId="4" borderId="26" xfId="13" applyNumberFormat="1" applyFont="1" applyFill="1" applyBorder="1" applyAlignment="1">
      <alignment horizontal="right"/>
    </xf>
    <xf numFmtId="171" fontId="16" fillId="4" borderId="27" xfId="12" applyNumberFormat="1" applyFont="1" applyFill="1" applyBorder="1" applyAlignment="1">
      <alignment horizontal="right"/>
    </xf>
    <xf numFmtId="171" fontId="16" fillId="0" borderId="30" xfId="13" applyNumberFormat="1" applyFont="1" applyFill="1" applyBorder="1" applyAlignment="1">
      <alignment horizontal="right"/>
    </xf>
    <xf numFmtId="171" fontId="16" fillId="0" borderId="32" xfId="13" applyNumberFormat="1" applyFont="1" applyFill="1" applyBorder="1" applyAlignment="1">
      <alignment horizontal="right"/>
    </xf>
    <xf numFmtId="171" fontId="16" fillId="4" borderId="28" xfId="13" applyNumberFormat="1" applyFont="1" applyFill="1" applyBorder="1" applyAlignment="1">
      <alignment horizontal="right"/>
    </xf>
    <xf numFmtId="170" fontId="16" fillId="4" borderId="0" xfId="12" applyNumberFormat="1" applyFont="1" applyFill="1" applyBorder="1" applyAlignment="1">
      <alignment horizontal="right"/>
    </xf>
    <xf numFmtId="170" fontId="16" fillId="4" borderId="26" xfId="12" applyNumberFormat="1" applyFont="1" applyFill="1" applyBorder="1" applyAlignment="1">
      <alignment horizontal="right"/>
    </xf>
    <xf numFmtId="170" fontId="16" fillId="4" borderId="27" xfId="12" applyNumberFormat="1" applyFont="1" applyFill="1" applyBorder="1" applyAlignment="1">
      <alignment horizontal="right"/>
    </xf>
    <xf numFmtId="170" fontId="16" fillId="4" borderId="14" xfId="12" applyNumberFormat="1" applyFont="1" applyFill="1" applyBorder="1" applyAlignment="1">
      <alignment horizontal="right"/>
    </xf>
    <xf numFmtId="170" fontId="16" fillId="4" borderId="6" xfId="12" applyNumberFormat="1" applyFont="1" applyFill="1" applyBorder="1" applyAlignment="1">
      <alignment horizontal="right"/>
    </xf>
    <xf numFmtId="170" fontId="16" fillId="4" borderId="34" xfId="12" applyNumberFormat="1" applyFont="1" applyFill="1" applyBorder="1" applyAlignment="1">
      <alignment horizontal="right"/>
    </xf>
    <xf numFmtId="0" fontId="9" fillId="0" borderId="0" xfId="4" applyFont="1" applyFill="1" applyBorder="1" applyAlignment="1">
      <alignment horizontal="left" wrapText="1"/>
    </xf>
    <xf numFmtId="0" fontId="3" fillId="0" borderId="0" xfId="3" applyFont="1" applyFill="1" applyBorder="1" applyAlignment="1">
      <alignment horizontal="left" wrapText="1"/>
    </xf>
    <xf numFmtId="0" fontId="15" fillId="0" borderId="0" xfId="7" applyFont="1" applyFill="1" applyBorder="1" applyAlignment="1" applyProtection="1">
      <alignment horizontal="left" vertical="top" wrapText="1"/>
    </xf>
    <xf numFmtId="0" fontId="3" fillId="0" borderId="0" xfId="3" applyFont="1" applyFill="1" applyBorder="1" applyAlignment="1">
      <alignment horizontal="left" vertical="top" wrapText="1"/>
    </xf>
    <xf numFmtId="0" fontId="3" fillId="0" borderId="0" xfId="5" applyFont="1" applyBorder="1" applyAlignment="1">
      <alignment horizontal="left"/>
    </xf>
    <xf numFmtId="0" fontId="3" fillId="0" borderId="0" xfId="3" applyAlignment="1">
      <alignment horizontal="left"/>
    </xf>
    <xf numFmtId="0" fontId="15" fillId="0" borderId="0" xfId="7" applyBorder="1" applyAlignment="1" applyProtection="1">
      <alignment horizontal="left" wrapText="1"/>
    </xf>
    <xf numFmtId="0" fontId="15" fillId="0" borderId="0" xfId="7" applyAlignment="1" applyProtection="1">
      <alignment horizontal="left" wrapText="1"/>
    </xf>
    <xf numFmtId="0" fontId="5" fillId="0" borderId="0" xfId="5" applyFont="1" applyFill="1" applyBorder="1" applyAlignment="1">
      <alignment horizontal="left"/>
    </xf>
    <xf numFmtId="164" fontId="3" fillId="0" borderId="0" xfId="4" applyNumberFormat="1" applyFont="1" applyFill="1" applyBorder="1" applyAlignment="1">
      <alignment horizontal="left" vertical="top" wrapText="1"/>
    </xf>
    <xf numFmtId="165" fontId="3" fillId="0" borderId="0" xfId="4" applyNumberFormat="1" applyFont="1" applyFill="1" applyBorder="1" applyAlignment="1">
      <alignment horizontal="left" vertical="top" wrapText="1"/>
    </xf>
    <xf numFmtId="0" fontId="3" fillId="0" borderId="0" xfId="4" applyFont="1" applyBorder="1" applyAlignment="1">
      <alignment horizontal="left" vertical="center" wrapText="1"/>
    </xf>
    <xf numFmtId="167" fontId="16" fillId="0" borderId="2" xfId="4" applyNumberFormat="1" applyFont="1" applyBorder="1" applyAlignment="1">
      <alignment horizontal="center" vertical="center" wrapText="1"/>
    </xf>
    <xf numFmtId="167" fontId="16" fillId="0" borderId="4" xfId="4" applyNumberFormat="1" applyFont="1" applyBorder="1" applyAlignment="1">
      <alignment horizontal="center" vertical="center" wrapText="1"/>
    </xf>
    <xf numFmtId="49" fontId="27" fillId="0" borderId="0" xfId="9" applyNumberFormat="1" applyFont="1" applyFill="1" applyBorder="1" applyAlignment="1">
      <alignment horizontal="left" vertical="center" wrapText="1"/>
    </xf>
    <xf numFmtId="49" fontId="27" fillId="0" borderId="0" xfId="9" applyNumberFormat="1" applyFont="1" applyFill="1" applyBorder="1" applyAlignment="1">
      <alignment horizontal="left" vertical="center"/>
    </xf>
    <xf numFmtId="166" fontId="9" fillId="0" borderId="0" xfId="4" applyNumberFormat="1" applyFont="1" applyFill="1" applyBorder="1" applyAlignment="1">
      <alignment horizontal="left" vertical="center" wrapText="1"/>
    </xf>
    <xf numFmtId="166" fontId="9" fillId="0" borderId="0" xfId="4" applyNumberFormat="1" applyFont="1" applyFill="1" applyBorder="1" applyAlignment="1">
      <alignment horizontal="left" vertical="center"/>
    </xf>
    <xf numFmtId="166" fontId="16" fillId="0" borderId="0" xfId="4" applyNumberFormat="1" applyFont="1" applyFill="1" applyBorder="1" applyAlignment="1">
      <alignment horizontal="left" vertical="center"/>
    </xf>
    <xf numFmtId="164" fontId="16" fillId="0" borderId="0" xfId="4" applyNumberFormat="1" applyFont="1" applyBorder="1" applyAlignment="1">
      <alignment horizontal="left" vertical="center" wrapText="1"/>
    </xf>
    <xf numFmtId="0" fontId="23" fillId="0" borderId="6" xfId="4" applyFont="1" applyBorder="1" applyAlignment="1">
      <alignment horizontal="left" wrapText="1"/>
    </xf>
    <xf numFmtId="0" fontId="23" fillId="0" borderId="6" xfId="4" applyFont="1" applyBorder="1" applyAlignment="1">
      <alignment horizontal="left"/>
    </xf>
    <xf numFmtId="1" fontId="16" fillId="0" borderId="7" xfId="9" applyNumberFormat="1" applyFont="1" applyFill="1" applyBorder="1" applyAlignment="1">
      <alignment horizontal="center" vertical="center"/>
    </xf>
    <xf numFmtId="1" fontId="16" fillId="0" borderId="8" xfId="9" applyNumberFormat="1" applyFont="1" applyFill="1" applyBorder="1" applyAlignment="1">
      <alignment horizontal="center" vertical="center"/>
    </xf>
    <xf numFmtId="1" fontId="16" fillId="0" borderId="13" xfId="9" applyNumberFormat="1" applyFont="1" applyFill="1" applyBorder="1" applyAlignment="1">
      <alignment horizontal="center" vertical="center"/>
    </xf>
    <xf numFmtId="1" fontId="16" fillId="0" borderId="0" xfId="9" applyNumberFormat="1" applyFont="1" applyFill="1" applyBorder="1" applyAlignment="1">
      <alignment horizontal="center" vertical="center"/>
    </xf>
    <xf numFmtId="1" fontId="16" fillId="0" borderId="14" xfId="9" applyNumberFormat="1" applyFont="1" applyFill="1" applyBorder="1" applyAlignment="1">
      <alignment horizontal="center" vertical="center"/>
    </xf>
    <xf numFmtId="1" fontId="16" fillId="0" borderId="6" xfId="9" applyNumberFormat="1" applyFont="1" applyFill="1" applyBorder="1" applyAlignment="1">
      <alignment horizontal="center" vertical="center"/>
    </xf>
    <xf numFmtId="1" fontId="16" fillId="0" borderId="2" xfId="9" applyNumberFormat="1" applyFont="1" applyFill="1" applyBorder="1" applyAlignment="1">
      <alignment horizontal="center" vertical="center" wrapText="1"/>
    </xf>
    <xf numFmtId="1" fontId="16" fillId="0" borderId="3" xfId="9" applyNumberFormat="1" applyFont="1" applyFill="1" applyBorder="1" applyAlignment="1">
      <alignment horizontal="center" vertical="center" wrapText="1"/>
    </xf>
    <xf numFmtId="1" fontId="16" fillId="0" borderId="4" xfId="9" applyNumberFormat="1" applyFont="1" applyFill="1" applyBorder="1" applyAlignment="1">
      <alignment horizontal="center" vertical="center" wrapText="1"/>
    </xf>
    <xf numFmtId="0" fontId="16" fillId="0" borderId="9" xfId="4" applyFont="1" applyBorder="1" applyAlignment="1">
      <alignment horizontal="center" vertical="center"/>
    </xf>
    <xf numFmtId="0" fontId="16" fillId="0" borderId="10" xfId="4" applyFont="1" applyBorder="1" applyAlignment="1">
      <alignment horizontal="center" vertical="center"/>
    </xf>
    <xf numFmtId="0" fontId="16" fillId="0" borderId="11" xfId="4" applyFont="1" applyBorder="1" applyAlignment="1">
      <alignment horizontal="center" vertical="center"/>
    </xf>
    <xf numFmtId="1" fontId="16" fillId="0" borderId="7" xfId="9" applyNumberFormat="1" applyFont="1" applyFill="1" applyBorder="1" applyAlignment="1">
      <alignment horizontal="center" vertical="center" wrapText="1"/>
    </xf>
    <xf numFmtId="1" fontId="16" fillId="0" borderId="12" xfId="9" applyNumberFormat="1" applyFont="1" applyFill="1" applyBorder="1" applyAlignment="1">
      <alignment horizontal="center" vertical="center" wrapText="1"/>
    </xf>
    <xf numFmtId="1" fontId="16" fillId="0" borderId="14" xfId="9" applyNumberFormat="1" applyFont="1" applyFill="1" applyBorder="1" applyAlignment="1">
      <alignment horizontal="center" vertical="center" wrapText="1"/>
    </xf>
    <xf numFmtId="1" fontId="16" fillId="0" borderId="15" xfId="9" applyNumberFormat="1" applyFont="1" applyFill="1" applyBorder="1" applyAlignment="1">
      <alignment horizontal="center" vertical="center" wrapText="1"/>
    </xf>
    <xf numFmtId="170" fontId="16" fillId="0" borderId="0" xfId="4" applyNumberFormat="1" applyFont="1" applyFill="1" applyBorder="1" applyAlignment="1">
      <alignment horizontal="left" vertical="center" wrapText="1"/>
    </xf>
    <xf numFmtId="173" fontId="16"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top" wrapText="1"/>
    </xf>
    <xf numFmtId="166" fontId="16" fillId="0" borderId="13" xfId="4" applyNumberFormat="1" applyFont="1" applyFill="1" applyBorder="1" applyAlignment="1">
      <alignment horizontal="left" vertical="center"/>
    </xf>
    <xf numFmtId="166" fontId="16" fillId="0" borderId="17" xfId="4" applyNumberFormat="1" applyFont="1" applyFill="1" applyBorder="1" applyAlignment="1">
      <alignment horizontal="left" vertical="center"/>
    </xf>
    <xf numFmtId="0" fontId="26" fillId="0" borderId="13" xfId="4" applyFont="1" applyFill="1" applyBorder="1" applyAlignment="1">
      <alignment horizontal="left" vertical="center" wrapText="1"/>
    </xf>
    <xf numFmtId="0" fontId="26" fillId="0" borderId="0" xfId="4" applyFont="1" applyFill="1" applyBorder="1" applyAlignment="1">
      <alignment horizontal="left" vertical="center" wrapText="1"/>
    </xf>
    <xf numFmtId="164" fontId="16" fillId="0" borderId="0" xfId="4" applyNumberFormat="1" applyFont="1" applyBorder="1" applyAlignment="1">
      <alignment horizontal="left" wrapText="1"/>
    </xf>
    <xf numFmtId="164" fontId="16" fillId="0" borderId="0" xfId="4" applyNumberFormat="1" applyFont="1" applyBorder="1" applyAlignment="1">
      <alignment horizontal="center"/>
    </xf>
    <xf numFmtId="164" fontId="16" fillId="0" borderId="6" xfId="4" applyNumberFormat="1" applyFont="1" applyBorder="1" applyAlignment="1">
      <alignment horizontal="center" vertical="top"/>
    </xf>
    <xf numFmtId="0" fontId="27" fillId="0" borderId="0" xfId="9" applyNumberFormat="1" applyFont="1" applyFill="1" applyBorder="1" applyAlignment="1">
      <alignment horizontal="left" vertical="center" wrapText="1"/>
    </xf>
    <xf numFmtId="0" fontId="27" fillId="0" borderId="0" xfId="9" applyNumberFormat="1" applyFont="1" applyFill="1" applyBorder="1" applyAlignment="1">
      <alignment horizontal="left" vertical="center"/>
    </xf>
    <xf numFmtId="0" fontId="26" fillId="0" borderId="13" xfId="9" applyNumberFormat="1" applyFont="1" applyFill="1" applyBorder="1" applyAlignment="1">
      <alignment horizontal="left" wrapText="1"/>
    </xf>
    <xf numFmtId="0" fontId="26" fillId="0" borderId="0" xfId="9" applyNumberFormat="1" applyFont="1" applyFill="1" applyBorder="1" applyAlignment="1">
      <alignment horizontal="left" wrapText="1"/>
    </xf>
    <xf numFmtId="0" fontId="26" fillId="0" borderId="17" xfId="9" applyNumberFormat="1" applyFont="1" applyFill="1" applyBorder="1" applyAlignment="1">
      <alignment horizontal="left" wrapText="1"/>
    </xf>
    <xf numFmtId="0" fontId="16" fillId="0" borderId="0" xfId="9" applyNumberFormat="1" applyFont="1" applyFill="1" applyBorder="1" applyAlignment="1">
      <alignment horizontal="left" wrapText="1"/>
    </xf>
    <xf numFmtId="0" fontId="16" fillId="0" borderId="17" xfId="9" applyNumberFormat="1" applyFont="1" applyFill="1" applyBorder="1" applyAlignment="1">
      <alignment horizontal="left" wrapText="1"/>
    </xf>
    <xf numFmtId="0" fontId="26" fillId="0" borderId="7" xfId="9" applyNumberFormat="1" applyFont="1" applyFill="1" applyBorder="1" applyAlignment="1">
      <alignment horizontal="left" wrapText="1"/>
    </xf>
    <xf numFmtId="0" fontId="26" fillId="0" borderId="8" xfId="9" applyNumberFormat="1" applyFont="1" applyFill="1" applyBorder="1" applyAlignment="1">
      <alignment horizontal="left" wrapText="1"/>
    </xf>
    <xf numFmtId="0" fontId="26" fillId="0" borderId="12" xfId="9" applyNumberFormat="1" applyFont="1" applyFill="1" applyBorder="1" applyAlignment="1">
      <alignment horizontal="left" wrapText="1"/>
    </xf>
    <xf numFmtId="49" fontId="16" fillId="0" borderId="0" xfId="9" applyNumberFormat="1" applyFont="1" applyFill="1" applyBorder="1" applyAlignment="1"/>
    <xf numFmtId="0" fontId="26" fillId="0" borderId="7" xfId="4" applyFont="1" applyFill="1" applyBorder="1" applyAlignment="1">
      <alignment horizontal="left" vertical="center" wrapText="1"/>
    </xf>
    <xf numFmtId="0" fontId="26" fillId="0" borderId="12" xfId="4" applyFont="1" applyFill="1" applyBorder="1" applyAlignment="1">
      <alignment horizontal="left" vertical="center" wrapText="1"/>
    </xf>
    <xf numFmtId="0" fontId="27" fillId="0" borderId="0" xfId="9" applyNumberFormat="1" applyFont="1" applyFill="1" applyBorder="1" applyAlignment="1">
      <alignment horizontal="left" wrapText="1"/>
    </xf>
    <xf numFmtId="1" fontId="16" fillId="0" borderId="13" xfId="9" applyNumberFormat="1" applyFont="1" applyFill="1" applyBorder="1" applyAlignment="1">
      <alignment horizontal="center" vertical="center" wrapText="1"/>
    </xf>
    <xf numFmtId="1" fontId="16" fillId="0" borderId="17" xfId="9" applyNumberFormat="1" applyFont="1" applyFill="1" applyBorder="1" applyAlignment="1">
      <alignment horizontal="center" vertical="center" wrapText="1"/>
    </xf>
    <xf numFmtId="0" fontId="27" fillId="0" borderId="0" xfId="4" applyFont="1" applyAlignment="1">
      <alignment wrapText="1"/>
    </xf>
    <xf numFmtId="0" fontId="34" fillId="0" borderId="0" xfId="6" applyFont="1" applyAlignment="1" applyProtection="1">
      <alignment horizontal="left" wrapText="1"/>
    </xf>
    <xf numFmtId="0" fontId="26" fillId="0" borderId="22" xfId="13" applyFont="1" applyFill="1" applyBorder="1" applyAlignment="1">
      <alignment horizontal="left" wrapText="1"/>
    </xf>
    <xf numFmtId="0" fontId="26" fillId="0" borderId="23" xfId="13" applyFont="1" applyFill="1" applyBorder="1" applyAlignment="1">
      <alignment horizontal="left" wrapText="1"/>
    </xf>
    <xf numFmtId="0" fontId="26" fillId="0" borderId="24" xfId="13" applyFont="1" applyFill="1" applyBorder="1" applyAlignment="1">
      <alignment horizontal="left" wrapText="1"/>
    </xf>
    <xf numFmtId="0" fontId="26" fillId="4" borderId="22" xfId="13" applyFont="1" applyFill="1" applyBorder="1" applyAlignment="1">
      <alignment horizontal="left" wrapText="1"/>
    </xf>
    <xf numFmtId="0" fontId="26" fillId="4" borderId="23" xfId="13" applyFont="1" applyFill="1" applyBorder="1" applyAlignment="1">
      <alignment horizontal="left" wrapText="1"/>
    </xf>
    <xf numFmtId="0" fontId="26" fillId="4" borderId="24" xfId="13" applyFont="1" applyFill="1" applyBorder="1" applyAlignment="1">
      <alignment horizontal="left" wrapText="1"/>
    </xf>
    <xf numFmtId="49" fontId="28" fillId="0" borderId="0" xfId="12" applyNumberFormat="1" applyFont="1" applyFill="1" applyBorder="1" applyAlignment="1">
      <alignment horizontal="left" wrapText="1"/>
    </xf>
    <xf numFmtId="49" fontId="27" fillId="0" borderId="0" xfId="12" applyNumberFormat="1" applyFont="1" applyFill="1" applyBorder="1" applyAlignment="1">
      <alignment horizontal="left" wrapText="1"/>
    </xf>
    <xf numFmtId="49" fontId="28" fillId="0" borderId="0" xfId="12" applyNumberFormat="1" applyFont="1" applyFill="1" applyBorder="1" applyAlignment="1">
      <alignment horizontal="left"/>
    </xf>
    <xf numFmtId="49" fontId="27" fillId="0" borderId="0" xfId="12" applyNumberFormat="1" applyFont="1" applyFill="1" applyBorder="1" applyAlignment="1">
      <alignment horizontal="left"/>
    </xf>
    <xf numFmtId="0" fontId="36" fillId="0" borderId="0" xfId="13" applyFont="1" applyFill="1" applyBorder="1" applyAlignment="1">
      <alignment horizontal="left"/>
    </xf>
    <xf numFmtId="0" fontId="37" fillId="0" borderId="0" xfId="13" applyFont="1" applyFill="1" applyBorder="1" applyAlignment="1">
      <alignment horizontal="left"/>
    </xf>
    <xf numFmtId="166" fontId="9" fillId="0" borderId="0" xfId="13" applyNumberFormat="1" applyFont="1" applyFill="1" applyBorder="1" applyAlignment="1">
      <alignment horizontal="left" vertical="center" wrapText="1"/>
    </xf>
    <xf numFmtId="164" fontId="16" fillId="4" borderId="0" xfId="12" applyNumberFormat="1" applyFont="1" applyFill="1" applyBorder="1" applyAlignment="1">
      <alignment horizontal="left"/>
    </xf>
    <xf numFmtId="1" fontId="16" fillId="4" borderId="16" xfId="12" applyNumberFormat="1" applyFont="1" applyFill="1" applyBorder="1" applyAlignment="1">
      <alignment horizontal="center" vertical="center"/>
    </xf>
    <xf numFmtId="1" fontId="16" fillId="4" borderId="2" xfId="12" applyNumberFormat="1" applyFont="1" applyFill="1" applyBorder="1" applyAlignment="1">
      <alignment horizontal="center" vertical="center"/>
    </xf>
    <xf numFmtId="1" fontId="16" fillId="4" borderId="7" xfId="12" applyNumberFormat="1" applyFont="1" applyFill="1" applyBorder="1" applyAlignment="1">
      <alignment horizontal="center" vertical="center"/>
    </xf>
    <xf numFmtId="0" fontId="16" fillId="4" borderId="7" xfId="13" applyFont="1" applyFill="1" applyBorder="1" applyAlignment="1">
      <alignment horizontal="center" vertical="center" wrapText="1"/>
    </xf>
    <xf numFmtId="0" fontId="16" fillId="4" borderId="8" xfId="13" applyFont="1" applyFill="1" applyBorder="1" applyAlignment="1">
      <alignment horizontal="center" vertical="center" wrapText="1"/>
    </xf>
    <xf numFmtId="0" fontId="16" fillId="4" borderId="12" xfId="13" applyFont="1" applyFill="1" applyBorder="1" applyAlignment="1">
      <alignment horizontal="center" vertical="center" wrapText="1"/>
    </xf>
    <xf numFmtId="49" fontId="16" fillId="4" borderId="16" xfId="12" applyNumberFormat="1" applyFont="1" applyFill="1" applyBorder="1" applyAlignment="1">
      <alignment horizontal="center" vertical="center" wrapText="1"/>
    </xf>
    <xf numFmtId="49" fontId="16" fillId="4" borderId="2" xfId="12" applyNumberFormat="1" applyFont="1" applyFill="1" applyBorder="1" applyAlignment="1">
      <alignment horizontal="center" vertical="center"/>
    </xf>
    <xf numFmtId="49" fontId="16" fillId="4" borderId="9" xfId="12" applyNumberFormat="1" applyFont="1" applyFill="1" applyBorder="1" applyAlignment="1">
      <alignment horizontal="center" vertical="center" wrapText="1"/>
    </xf>
    <xf numFmtId="49" fontId="16" fillId="4" borderId="11" xfId="12" applyNumberFormat="1" applyFont="1" applyFill="1" applyBorder="1" applyAlignment="1">
      <alignment horizontal="center" vertical="center" wrapText="1"/>
    </xf>
    <xf numFmtId="49" fontId="28" fillId="4" borderId="0" xfId="9" applyNumberFormat="1" applyFont="1" applyFill="1" applyBorder="1" applyAlignment="1">
      <alignment horizontal="left" wrapText="1"/>
    </xf>
    <xf numFmtId="49" fontId="27" fillId="4" borderId="0" xfId="9" applyNumberFormat="1" applyFont="1" applyFill="1" applyBorder="1" applyAlignment="1">
      <alignment horizontal="left" wrapText="1"/>
    </xf>
    <xf numFmtId="0" fontId="27" fillId="4" borderId="0" xfId="9" applyNumberFormat="1" applyFont="1" applyFill="1" applyBorder="1" applyAlignment="1">
      <alignment horizontal="left" wrapText="1"/>
    </xf>
    <xf numFmtId="0" fontId="16" fillId="4" borderId="9" xfId="4" applyFont="1" applyFill="1" applyBorder="1" applyAlignment="1">
      <alignment horizontal="center" vertical="center" wrapText="1"/>
    </xf>
    <xf numFmtId="0" fontId="16" fillId="4" borderId="10" xfId="4" applyFont="1" applyFill="1" applyBorder="1" applyAlignment="1">
      <alignment horizontal="center" vertical="center"/>
    </xf>
    <xf numFmtId="0" fontId="16" fillId="4" borderId="11" xfId="4" applyFont="1" applyFill="1" applyBorder="1" applyAlignment="1">
      <alignment horizontal="center" vertical="center"/>
    </xf>
    <xf numFmtId="1" fontId="16" fillId="4" borderId="7" xfId="9" applyNumberFormat="1" applyFont="1" applyFill="1" applyBorder="1" applyAlignment="1">
      <alignment horizontal="center" vertical="center" wrapText="1"/>
    </xf>
    <xf numFmtId="1" fontId="16" fillId="4" borderId="12" xfId="9" applyNumberFormat="1" applyFont="1" applyFill="1" applyBorder="1" applyAlignment="1">
      <alignment horizontal="center" vertical="center" wrapText="1"/>
    </xf>
    <xf numFmtId="1" fontId="16" fillId="4" borderId="14" xfId="9" applyNumberFormat="1" applyFont="1" applyFill="1" applyBorder="1" applyAlignment="1">
      <alignment horizontal="center" vertical="center" wrapText="1"/>
    </xf>
    <xf numFmtId="1" fontId="16" fillId="4" borderId="15" xfId="9" applyNumberFormat="1" applyFont="1" applyFill="1" applyBorder="1" applyAlignment="1">
      <alignment horizontal="center" vertical="center" wrapText="1"/>
    </xf>
    <xf numFmtId="0" fontId="28" fillId="4" borderId="0" xfId="4" applyFont="1" applyFill="1" applyAlignment="1">
      <alignment horizontal="left" wrapText="1"/>
    </xf>
    <xf numFmtId="0" fontId="28" fillId="0" borderId="0" xfId="4" applyFont="1" applyAlignment="1">
      <alignment wrapText="1"/>
    </xf>
    <xf numFmtId="0" fontId="16" fillId="0" borderId="9" xfId="4" applyFont="1" applyBorder="1" applyAlignment="1">
      <alignment horizontal="center" vertical="center" wrapText="1"/>
    </xf>
    <xf numFmtId="0" fontId="16" fillId="0" borderId="10" xfId="4" applyFont="1" applyBorder="1" applyAlignment="1">
      <alignment horizontal="center" vertical="center" wrapText="1"/>
    </xf>
    <xf numFmtId="0" fontId="16" fillId="0" borderId="11" xfId="4" applyFont="1" applyBorder="1" applyAlignment="1">
      <alignment horizontal="center" vertical="center" wrapText="1"/>
    </xf>
    <xf numFmtId="0" fontId="27" fillId="0" borderId="0" xfId="9" applyFont="1" applyFill="1" applyBorder="1" applyAlignment="1">
      <alignment horizontal="left" wrapText="1"/>
    </xf>
    <xf numFmtId="0" fontId="38" fillId="0" borderId="0" xfId="3" applyFont="1" applyFill="1" applyAlignment="1">
      <alignment horizontal="left" vertical="top" wrapText="1"/>
    </xf>
    <xf numFmtId="0" fontId="27" fillId="0" borderId="0" xfId="3" applyFont="1" applyAlignment="1">
      <alignment horizontal="left" wrapText="1"/>
    </xf>
    <xf numFmtId="0" fontId="27" fillId="0" borderId="0" xfId="4" applyFont="1" applyBorder="1" applyAlignment="1">
      <alignment horizontal="left" vertical="center" wrapText="1"/>
    </xf>
    <xf numFmtId="0" fontId="27" fillId="0" borderId="0" xfId="4" applyFont="1" applyBorder="1" applyAlignment="1">
      <alignment horizontal="left" vertical="center"/>
    </xf>
    <xf numFmtId="17" fontId="9" fillId="0" borderId="0" xfId="4" applyNumberFormat="1" applyFont="1" applyAlignment="1">
      <alignment horizontal="left" wrapText="1"/>
    </xf>
    <xf numFmtId="0" fontId="9" fillId="0" borderId="0" xfId="4" applyFont="1" applyAlignment="1">
      <alignment horizontal="left" wrapText="1"/>
    </xf>
    <xf numFmtId="0" fontId="9" fillId="0" borderId="0" xfId="6" applyFont="1" applyFill="1" applyBorder="1" applyAlignment="1" applyProtection="1">
      <alignment horizontal="justify" wrapText="1"/>
    </xf>
    <xf numFmtId="164" fontId="16" fillId="4" borderId="0" xfId="4" applyNumberFormat="1" applyFont="1" applyFill="1" applyBorder="1" applyAlignment="1">
      <alignment horizontal="left" wrapText="1"/>
    </xf>
    <xf numFmtId="1" fontId="16" fillId="0" borderId="16" xfId="9" applyNumberFormat="1" applyFont="1" applyFill="1" applyBorder="1" applyAlignment="1">
      <alignment horizontal="center" vertical="center" wrapText="1"/>
    </xf>
    <xf numFmtId="1" fontId="16" fillId="0" borderId="9" xfId="9" applyNumberFormat="1" applyFont="1" applyFill="1" applyBorder="1" applyAlignment="1">
      <alignment horizontal="center" vertical="center" wrapText="1"/>
    </xf>
    <xf numFmtId="0" fontId="16" fillId="4" borderId="9" xfId="3" applyFont="1" applyFill="1" applyBorder="1" applyAlignment="1">
      <alignment horizontal="center" wrapText="1"/>
    </xf>
    <xf numFmtId="0" fontId="18" fillId="4" borderId="11" xfId="3" applyFont="1" applyFill="1" applyBorder="1" applyAlignment="1">
      <alignment horizontal="center"/>
    </xf>
    <xf numFmtId="0" fontId="3" fillId="0" borderId="0" xfId="4" applyNumberFormat="1" applyFill="1" applyBorder="1" applyAlignment="1">
      <alignment horizontal="center"/>
    </xf>
    <xf numFmtId="17" fontId="3" fillId="0" borderId="0" xfId="4" applyNumberFormat="1" applyAlignment="1">
      <alignment horizontal="center" vertical="center"/>
    </xf>
    <xf numFmtId="0" fontId="3" fillId="0" borderId="0" xfId="4" applyAlignment="1">
      <alignment horizontal="center"/>
    </xf>
    <xf numFmtId="168" fontId="3" fillId="0" borderId="0" xfId="4" applyNumberFormat="1" applyAlignment="1">
      <alignment horizontal="center"/>
    </xf>
    <xf numFmtId="0" fontId="3" fillId="0" borderId="0" xfId="4" applyNumberFormat="1" applyFill="1" applyBorder="1" applyAlignment="1">
      <alignment horizontal="center" vertical="center" wrapText="1"/>
    </xf>
    <xf numFmtId="168" fontId="3" fillId="0" borderId="0" xfId="4" applyNumberFormat="1" applyFill="1" applyBorder="1" applyAlignment="1">
      <alignment horizontal="center"/>
    </xf>
    <xf numFmtId="0" fontId="3" fillId="0" borderId="0" xfId="4" applyNumberFormat="1" applyAlignment="1">
      <alignment horizontal="center"/>
    </xf>
    <xf numFmtId="1" fontId="3" fillId="0" borderId="0" xfId="4" applyNumberFormat="1" applyAlignment="1">
      <alignment horizontal="left" vertical="top"/>
    </xf>
    <xf numFmtId="0" fontId="15" fillId="0" borderId="0" xfId="21" applyFill="1" applyAlignment="1" applyProtection="1">
      <alignment horizontal="left" vertical="top" wrapText="1" indent="2"/>
    </xf>
    <xf numFmtId="0" fontId="15" fillId="0" borderId="0" xfId="21" applyAlignment="1" applyProtection="1">
      <alignment horizontal="left" vertical="top" wrapText="1"/>
    </xf>
    <xf numFmtId="0" fontId="15" fillId="0" borderId="0" xfId="21" applyFill="1" applyAlignment="1" applyProtection="1"/>
    <xf numFmtId="0" fontId="15" fillId="0" borderId="0" xfId="21" applyFill="1" applyAlignment="1" applyProtection="1">
      <alignment horizontal="left"/>
    </xf>
    <xf numFmtId="0" fontId="15" fillId="0" borderId="0" xfId="21" applyFill="1" applyBorder="1" applyAlignment="1" applyProtection="1">
      <alignment horizontal="left" wrapText="1"/>
    </xf>
    <xf numFmtId="0" fontId="15" fillId="0" borderId="0" xfId="21" applyFill="1" applyAlignment="1" applyProtection="1">
      <alignment horizontal="left" wrapText="1"/>
    </xf>
    <xf numFmtId="0" fontId="3" fillId="0" borderId="0" xfId="4" applyFont="1" applyFill="1" applyBorder="1" applyAlignment="1">
      <alignment horizontal="left" wrapText="1"/>
    </xf>
    <xf numFmtId="0" fontId="3" fillId="0" borderId="0" xfId="4" applyFill="1" applyAlignment="1">
      <alignment horizontal="left" wrapText="1"/>
    </xf>
    <xf numFmtId="0" fontId="15" fillId="0" borderId="0" xfId="21" applyAlignment="1" applyProtection="1">
      <alignment horizontal="left" wrapText="1" indent="2"/>
    </xf>
    <xf numFmtId="0" fontId="3" fillId="0" borderId="0" xfId="4" applyFont="1" applyAlignment="1">
      <alignment horizontal="left" wrapText="1"/>
    </xf>
    <xf numFmtId="0" fontId="3" fillId="0" borderId="0" xfId="4" applyAlignment="1">
      <alignment horizontal="left" wrapText="1"/>
    </xf>
  </cellXfs>
  <cellStyles count="23">
    <cellStyle name="Hyperlink 3 3" xfId="19"/>
    <cellStyle name="Link" xfId="6" builtinId="8"/>
    <cellStyle name="Link 2" xfId="20"/>
    <cellStyle name="Link 2 2" xfId="21"/>
    <cellStyle name="Link 3" xfId="7"/>
    <cellStyle name="Link 4" xfId="17"/>
    <cellStyle name="Standard" xfId="0" builtinId="0"/>
    <cellStyle name="Standard 2 11" xfId="22"/>
    <cellStyle name="Standard 2 2 2" xfId="4"/>
    <cellStyle name="Standard 2 2 5" xfId="8"/>
    <cellStyle name="Standard 2 3" xfId="3"/>
    <cellStyle name="Standard 24 2" xfId="18"/>
    <cellStyle name="Standard 3" xfId="10"/>
    <cellStyle name="Standard 3 4" xfId="15"/>
    <cellStyle name="Standard 4 2" xfId="11"/>
    <cellStyle name="Standard 6" xfId="13"/>
    <cellStyle name="Standard 8" xfId="2"/>
    <cellStyle name="Standard 8 3" xfId="16"/>
    <cellStyle name="Standard_Entwurf_Kreisheft_18_08_2009" xfId="1"/>
    <cellStyle name="Standard_qheftd" xfId="9"/>
    <cellStyle name="Standard_qheftd 2" xfId="12"/>
    <cellStyle name="Standard_Vorlage Infoseite" xfId="5"/>
    <cellStyle name="Standard_Vorlage Publikation" xfId="14"/>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worksheet" Target="worksheets/sheet18.xml"/><Relationship Id="rId26" Type="http://schemas.openxmlformats.org/officeDocument/2006/relationships/theme" Target="theme/theme1.xml"/><Relationship Id="rId3" Type="http://schemas.openxmlformats.org/officeDocument/2006/relationships/worksheet" Target="worksheets/sheet3.xml"/><Relationship Id="rId21" Type="http://schemas.openxmlformats.org/officeDocument/2006/relationships/worksheet" Target="worksheets/sheet21.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worksheet" Target="worksheets/sheet17.xml"/><Relationship Id="rId25" Type="http://schemas.openxmlformats.org/officeDocument/2006/relationships/worksheet" Target="worksheets/sheet25.xml"/><Relationship Id="rId2" Type="http://schemas.openxmlformats.org/officeDocument/2006/relationships/worksheet" Target="worksheets/sheet2.xml"/><Relationship Id="rId16" Type="http://schemas.openxmlformats.org/officeDocument/2006/relationships/worksheet" Target="worksheets/sheet16.xml"/><Relationship Id="rId20" Type="http://schemas.openxmlformats.org/officeDocument/2006/relationships/worksheet" Target="worksheets/sheet20.xml"/><Relationship Id="rId29"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worksheet" Target="worksheets/sheet24.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worksheet" Target="worksheets/sheet19.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styles" Target="styles.xml"/></Relationships>
</file>

<file path=xl/activeX/_rels/activeX1.xml.rels><?xml version="1.0" encoding="UTF-8" standalone="yes"?>
<Relationships xmlns="http://schemas.openxmlformats.org/package/2006/relationships"><Relationship Id="rId1" Type="http://schemas.microsoft.com/office/2006/relationships/activeXControlBinary" Target="activeX1.bin"/></Relationships>
</file>

<file path=xl/activeX/activeX1.xml><?xml version="1.0" encoding="utf-8"?>
<ax:ocx xmlns:ax="http://schemas.microsoft.com/office/2006/activeX" xmlns:r="http://schemas.openxmlformats.org/officeDocument/2006/relationships" ax:classid="{8BD21D30-EC42-11CE-9E0D-00AA006002F3}" ax:persistence="persistStreamInit" r:id="rId1"/>
</file>

<file path=xl/charts/_rels/chart1.xml.rels><?xml version="1.0" encoding="UTF-8" standalone="yes"?>
<Relationships xmlns="http://schemas.openxmlformats.org/package/2006/relationships"><Relationship Id="rId1" Type="http://schemas.openxmlformats.org/officeDocument/2006/relationships/image" Target="../media/image6.png"/></Relationships>
</file>

<file path=xl/charts/_rels/chart2.xml.rels><?xml version="1.0" encoding="UTF-8" standalone="yes"?>
<Relationships xmlns="http://schemas.openxmlformats.org/package/2006/relationships"><Relationship Id="rId1" Type="http://schemas.openxmlformats.org/officeDocument/2006/relationships/image" Target="../media/image6.png"/></Relationships>
</file>

<file path=xl/charts/_rels/chart3.xml.rels><?xml version="1.0" encoding="UTF-8" standalone="yes"?>
<Relationships xmlns="http://schemas.openxmlformats.org/package/2006/relationships"><Relationship Id="rId1" Type="http://schemas.openxmlformats.org/officeDocument/2006/relationships/image" Target="../media/image6.png"/></Relationships>
</file>

<file path=xl/charts/_rels/chart4.xml.rels><?xml version="1.0" encoding="UTF-8" standalone="yes"?>
<Relationships xmlns="http://schemas.openxmlformats.org/package/2006/relationships"><Relationship Id="rId1" Type="http://schemas.openxmlformats.org/officeDocument/2006/relationships/image" Target="../media/image6.png"/></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3.9278131634819531E-2"/>
          <c:y val="3.40135455096085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Daten_Diagramme!$D$6</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{B0E041AF-6E95-4172-8D01-F6E80C8B7779}</c15:txfldGUID>
                      <c15:f>Daten_Diagramme!$D$6</c15:f>
                      <c15:dlblFieldTableCache>
                        <c:ptCount val="1"/>
                        <c:pt idx="0">
                          <c:v>-0.4</c:v>
                        </c:pt>
                      </c15:dlblFieldTableCache>
                    </c15:dlblFTEntry>
                  </c15:dlblFieldTable>
                  <c15:showDataLabelsRange val="0"/>
                </c:ext>
                <c:ext xmlns:c16="http://schemas.microsoft.com/office/drawing/2014/chart" uri="{C3380CC4-5D6E-409C-BE32-E72D297353CC}">
                  <c16:uniqueId val="{00000000-D5E8-4038-B0D4-1246DF818431}"/>
                </c:ext>
              </c:extLst>
            </c:dLbl>
            <c:dLbl>
              <c:idx val="1"/>
              <c:tx>
                <c:strRef>
                  <c:f>Daten_Diagramme!$D$7</c:f>
                  <c:strCache>
                    <c:ptCount val="1"/>
                    <c:pt idx="0">
                      <c:v>1.0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{88F08B31-6614-4CE3-B66D-F13D597DAD4E}</c15:txfldGUID>
                      <c15:f>Daten_Diagramme!$D$7</c15:f>
                      <c15:dlblFieldTableCache>
                        <c:ptCount val="1"/>
                        <c:pt idx="0">
                          <c:v>1.0</c:v>
                        </c:pt>
                      </c15:dlblFieldTableCache>
                    </c15:dlblFTEntry>
                  </c15:dlblFieldTable>
                  <c15:showDataLabelsRange val="0"/>
                </c:ext>
                <c:ext xmlns:c16="http://schemas.microsoft.com/office/drawing/2014/chart" uri="{C3380CC4-5D6E-409C-BE32-E72D297353CC}">
                  <c16:uniqueId val="{00000001-D5E8-4038-B0D4-1246DF818431}"/>
                </c:ext>
              </c:extLst>
            </c:dLbl>
            <c:dLbl>
              <c:idx val="2"/>
              <c:tx>
                <c:strRef>
                  <c:f>Daten_Diagramme!$D$8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{E893247D-4B60-4F45-8BA5-2888E3052083}</c15:txfldGUID>
                      <c15:f>Daten_Diagramme!$D$8</c15:f>
                      <c15:dlblFieldTableCache>
                        <c:ptCount val="1"/>
                        <c:pt idx="0">
                          <c:v>1.1</c:v>
                        </c:pt>
                      </c15:dlblFieldTableCache>
                    </c15:dlblFTEntry>
                  </c15:dlblFieldTable>
                  <c15:showDataLabelsRange val="0"/>
                </c:ext>
                <c:ext xmlns:c16="http://schemas.microsoft.com/office/drawing/2014/chart" uri="{C3380CC4-5D6E-409C-BE32-E72D297353CC}">
                  <c16:uniqueId val="{00000002-D5E8-4038-B0D4-1246DF818431}"/>
                </c:ext>
              </c:extLst>
            </c:dLbl>
            <c:dLbl>
              <c:idx val="3"/>
              <c:tx>
                <c:strRef>
                  <c:f>Daten_Diagramme!$D$9</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{09D360A4-7D86-40E2-98B8-77EE27411EB5}</c15:txfldGUID>
                      <c15:f>Daten_Diagramme!$D$9</c15:f>
                      <c15:dlblFieldTableCache>
                        <c:ptCount val="1"/>
                        <c:pt idx="0">
                          <c:v>1.1</c:v>
                        </c:pt>
                      </c15:dlblFieldTableCache>
                    </c15:dlblFTEntry>
                  </c15:dlblFieldTable>
                  <c15:showDataLabelsRange val="0"/>
                </c:ext>
                <c:ext xmlns:c16="http://schemas.microsoft.com/office/drawing/2014/chart" uri="{C3380CC4-5D6E-409C-BE32-E72D297353CC}">
                  <c16:uniqueId val="{00000003-D5E8-4038-B0D4-1246DF818431}"/>
                </c:ext>
              </c:extLst>
            </c:dLbl>
            <c:numFmt formatCode="#,##0.0" sourceLinked="0"/>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Daten_Diagramme!$B$6:$B$9</c:f>
              <c:numCache>
                <c:formatCode>#,#00</c:formatCode>
                <c:ptCount val="4"/>
                <c:pt idx="0">
                  <c:v>-0.39366183615127864</c:v>
                </c:pt>
                <c:pt idx="1">
                  <c:v>1.0013227114154917</c:v>
                </c:pt>
                <c:pt idx="2">
                  <c:v>1.1186464311118853</c:v>
                </c:pt>
                <c:pt idx="3">
                  <c:v>1.0875687030768</c:v>
                </c:pt>
              </c:numCache>
            </c:numRef>
          </c:val>
          <c:extLst>
            <c:ext xmlns:c16="http://schemas.microsoft.com/office/drawing/2014/chart" uri="{C3380CC4-5D6E-409C-BE32-E72D297353CC}">
              <c16:uniqueId val="{00000004-D5E8-4038-B0D4-1246DF818431}"/>
            </c:ext>
          </c:extLst>
        </c:ser>
        <c:ser>
          <c:idx val="1"/>
          <c:order val="1"/>
          <c:spPr>
            <a:noFill/>
            <a:ln w="25400">
              <a:noFill/>
            </a:ln>
          </c:spPr>
          <c:invertIfNegative val="0"/>
          <c:dLbls>
            <c:dLbl>
              <c:idx val="0"/>
              <c:tx>
                <c:strRef>
                  <c:f>Daten_Diagramme!$F$6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{13533BB4-7649-4B52-91AF-B6E25628BA42}</c15:txfldGUID>
                      <c15:f>Daten_Diagramme!$F$6</c15:f>
                      <c15:dlblFieldTableCache>
                        <c:ptCount val="1"/>
                      </c15:dlblFieldTableCache>
                    </c15:dlblFTEntry>
                  </c15:dlblFieldTable>
                  <c15:showDataLabelsRange val="0"/>
                </c:ext>
                <c:ext xmlns:c16="http://schemas.microsoft.com/office/drawing/2014/chart" uri="{C3380CC4-5D6E-409C-BE32-E72D297353CC}">
                  <c16:uniqueId val="{00000005-D5E8-4038-B0D4-1246DF818431}"/>
                </c:ext>
              </c:extLst>
            </c:dLbl>
            <c:dLbl>
              <c:idx val="1"/>
              <c:tx>
                <c:strRef>
                  <c:f>Daten_Diagramme!$F$7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{3E01E852-E9FA-4DB3-A5A0-70C93B1480AB}</c15:txfldGUID>
                      <c15:f>Daten_Diagramme!$F$7</c15:f>
                      <c15:dlblFieldTableCache>
                        <c:ptCount val="1"/>
                      </c15:dlblFieldTableCache>
                    </c15:dlblFTEntry>
                  </c15:dlblFieldTable>
                  <c15:showDataLabelsRange val="0"/>
                </c:ext>
                <c:ext xmlns:c16="http://schemas.microsoft.com/office/drawing/2014/chart" uri="{C3380CC4-5D6E-409C-BE32-E72D297353CC}">
                  <c16:uniqueId val="{00000006-D5E8-4038-B0D4-1246DF818431}"/>
                </c:ext>
              </c:extLst>
            </c:dLbl>
            <c:dLbl>
              <c:idx val="2"/>
              <c:tx>
                <c:strRef>
                  <c:f>Daten_Diagramme!$F$8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{0EC2A0A2-07F0-4ED5-AFF9-22FEAC74488C}</c15:txfldGUID>
                      <c15:f>Daten_Diagramme!$F$8</c15:f>
                      <c15:dlblFieldTableCache>
                        <c:ptCount val="1"/>
                      </c15:dlblFieldTableCache>
                    </c15:dlblFTEntry>
                  </c15:dlblFieldTable>
                  <c15:showDataLabelsRange val="0"/>
                </c:ext>
                <c:ext xmlns:c16="http://schemas.microsoft.com/office/drawing/2014/chart" uri="{C3380CC4-5D6E-409C-BE32-E72D297353CC}">
                  <c16:uniqueId val="{00000007-D5E8-4038-B0D4-1246DF818431}"/>
                </c:ext>
              </c:extLst>
            </c:dLbl>
            <c:dLbl>
              <c:idx val="3"/>
              <c:tx>
                <c:strRef>
                  <c:f>Daten_Diagramme!$F$9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{C854C8A4-EAC9-4C40-AEE6-AF9C15ADFC54}</c15:txfldGUID>
                      <c15:f>Daten_Diagramme!$F$9</c15:f>
                      <c15:dlblFieldTableCache>
                        <c:ptCount val="1"/>
                      </c15:dlblFieldTableCache>
                    </c15:dlblFTEntry>
                  </c15:dlblFieldTable>
                  <c15:showDataLabelsRange val="0"/>
                </c:ext>
                <c:ext xmlns:c16="http://schemas.microsoft.com/office/drawing/2014/chart" uri="{C3380CC4-5D6E-409C-BE32-E72D297353CC}">
                  <c16:uniqueId val="{00000008-D5E8-4038-B0D4-1246DF818431}"/>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Daten_Diagramme!$H$6:$H$9</c:f>
              <c:numCache>
                <c:formatCode>#,#00</c:formatCode>
                <c:ptCount val="4"/>
                <c:pt idx="0">
                  <c:v>0</c:v>
                </c:pt>
                <c:pt idx="1">
                  <c:v>0</c:v>
                </c:pt>
                <c:pt idx="2">
                  <c:v>0</c:v>
                </c:pt>
                <c:pt idx="3">
                  <c:v>0</c:v>
                </c:pt>
              </c:numCache>
            </c:numRef>
          </c:val>
          <c:extLst>
            <c:ext xmlns:c16="http://schemas.microsoft.com/office/drawing/2014/chart" uri="{C3380CC4-5D6E-409C-BE32-E72D297353CC}">
              <c16:uniqueId val="{00000009-D5E8-4038-B0D4-1246DF818431}"/>
            </c:ext>
          </c:extLst>
        </c:ser>
        <c:dLbls>
          <c:showLegendKey val="0"/>
          <c:showVal val="1"/>
          <c:showCatName val="0"/>
          <c:showSerName val="0"/>
          <c:showPercent val="0"/>
          <c:showBubbleSize val="0"/>
        </c:dLbls>
        <c:gapWidth val="100"/>
        <c:overlap val="100"/>
        <c:axId val="296103672"/>
        <c:axId val="296104064"/>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Daten_Diagramme!$K$6:$K$9</c:f>
              <c:numCache>
                <c:formatCode>General</c:formatCode>
                <c:ptCount val="4"/>
                <c:pt idx="0">
                  <c:v>#N/A</c:v>
                </c:pt>
                <c:pt idx="1">
                  <c:v>#N/A</c:v>
                </c:pt>
                <c:pt idx="2">
                  <c:v>#N/A</c:v>
                </c:pt>
                <c:pt idx="3">
                  <c:v>#N/A</c:v>
                </c:pt>
              </c:numCache>
            </c:numRef>
          </c:xVal>
          <c:yVal>
            <c:numRef>
              <c:f>Daten_Diagramme!$J$6:$J$9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D5E8-4038-B0D4-1246DF818431}"/>
            </c:ext>
          </c:extLst>
        </c:ser>
        <c:dLbls>
          <c:showLegendKey val="0"/>
          <c:showVal val="1"/>
          <c:showCatName val="0"/>
          <c:showSerName val="0"/>
          <c:showPercent val="0"/>
          <c:showBubbleSize val="0"/>
        </c:dLbls>
        <c:axId val="296104456"/>
        <c:axId val="296104848"/>
      </c:scatterChart>
      <c:catAx>
        <c:axId val="296103672"/>
        <c:scaling>
          <c:orientation val="maxMin"/>
        </c:scaling>
        <c:delete val="0"/>
        <c:axPos val="l"/>
        <c:majorTickMark val="none"/>
        <c:minorTickMark val="none"/>
        <c:tickLblPos val="none"/>
        <c:spPr>
          <a:ln w="3175">
            <a:solidFill>
              <a:srgbClr val="000000"/>
            </a:solidFill>
            <a:prstDash val="solid"/>
          </a:ln>
        </c:spPr>
        <c:crossAx val="296104064"/>
        <c:crosses val="autoZero"/>
        <c:auto val="1"/>
        <c:lblAlgn val="ctr"/>
        <c:lblOffset val="100"/>
        <c:tickMarkSkip val="1"/>
        <c:noMultiLvlLbl val="0"/>
      </c:catAx>
      <c:valAx>
        <c:axId val="296104064"/>
        <c:scaling>
          <c:orientation val="minMax"/>
          <c:max val="50"/>
          <c:min val="-50"/>
        </c:scaling>
        <c:delete val="1"/>
        <c:axPos val="t"/>
        <c:numFmt formatCode="#,#00" sourceLinked="1"/>
        <c:majorTickMark val="out"/>
        <c:minorTickMark val="none"/>
        <c:tickLblPos val="none"/>
        <c:crossAx val="296103672"/>
        <c:crosses val="autoZero"/>
        <c:crossBetween val="between"/>
        <c:majorUnit val="10"/>
        <c:minorUnit val="5"/>
      </c:valAx>
      <c:valAx>
        <c:axId val="296104456"/>
        <c:scaling>
          <c:orientation val="minMax"/>
        </c:scaling>
        <c:delete val="1"/>
        <c:axPos val="t"/>
        <c:numFmt formatCode="General" sourceLinked="1"/>
        <c:majorTickMark val="out"/>
        <c:minorTickMark val="none"/>
        <c:tickLblPos val="none"/>
        <c:crossAx val="296104848"/>
        <c:crossesAt val="40"/>
        <c:crossBetween val="midCat"/>
      </c:valAx>
      <c:valAx>
        <c:axId val="296104848"/>
        <c:scaling>
          <c:orientation val="maxMin"/>
          <c:max val="40"/>
          <c:min val="0"/>
        </c:scaling>
        <c:delete val="1"/>
        <c:axPos val="r"/>
        <c:numFmt formatCode="General" sourceLinked="1"/>
        <c:majorTickMark val="out"/>
        <c:minorTickMark val="none"/>
        <c:tickLblPos val="none"/>
        <c:crossAx val="296104456"/>
        <c:crosses val="max"/>
        <c:crossBetween val="midCat"/>
        <c:majorUnit val="10"/>
        <c:minorUnit val="5"/>
      </c:valAx>
    </c:plotArea>
    <c:plotVisOnly val="1"/>
    <c:dispBlanksAs val="gap"/>
    <c:showDLblsOverMax val="0"/>
  </c:chart>
  <c:spPr>
    <a:noFill/>
    <a:ln w="9525">
      <a:noFill/>
    </a:ln>
  </c:spPr>
  <c:txPr>
    <a:bodyPr/>
    <a:lstStyle/>
    <a:p>
      <a:pPr>
        <a:defRPr sz="35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770700636942734E-2"/>
          <c:y val="3.4013831405661492E-2"/>
          <c:w val="0.90764331210191085"/>
          <c:h val="0.93878174679625559"/>
        </c:manualLayout>
      </c:layout>
      <c:barChart>
        <c:barDir val="bar"/>
        <c:grouping val="clustered"/>
        <c:varyColors val="0"/>
        <c:ser>
          <c:idx val="0"/>
          <c:order val="0"/>
          <c:spPr>
            <a:solidFill>
              <a:srgbClr val="969696"/>
            </a:solidFill>
            <a:ln w="25400">
              <a:noFill/>
            </a:ln>
          </c:spPr>
          <c:invertIfNegative val="0"/>
          <c:dLbls>
            <c:dLbl>
              <c:idx val="0"/>
              <c:tx>
                <c:strRef>
                  <c:f>Daten_Diagramme!$E$6</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{11C91237-A6D5-49AA-A08A-212FC23202FB}</c15:txfldGUID>
                      <c15:f>Daten_Diagramme!$E$6</c15:f>
                      <c15:dlblFieldTableCache>
                        <c:ptCount val="1"/>
                        <c:pt idx="0">
                          <c:v>-4.0</c:v>
                        </c:pt>
                      </c15:dlblFieldTableCache>
                    </c15:dlblFTEntry>
                  </c15:dlblFieldTable>
                  <c15:showDataLabelsRange val="0"/>
                </c:ext>
                <c:ext xmlns:c16="http://schemas.microsoft.com/office/drawing/2014/chart" uri="{C3380CC4-5D6E-409C-BE32-E72D297353CC}">
                  <c16:uniqueId val="{00000000-827C-4E53-B812-15DFF90BB69D}"/>
                </c:ext>
              </c:extLst>
            </c:dLbl>
            <c:dLbl>
              <c:idx val="1"/>
              <c:tx>
                <c:strRef>
                  <c:f>Daten_Diagramme!$E$7</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{29C1FF4D-8257-4E7D-A11E-9E96E8336E48}</c15:txfldGUID>
                      <c15:f>Daten_Diagramme!$E$7</c15:f>
                      <c15:dlblFieldTableCache>
                        <c:ptCount val="1"/>
                        <c:pt idx="0">
                          <c:v>-1.9</c:v>
                        </c:pt>
                      </c15:dlblFieldTableCache>
                    </c15:dlblFTEntry>
                  </c15:dlblFieldTable>
                  <c15:showDataLabelsRange val="0"/>
                </c:ext>
                <c:ext xmlns:c16="http://schemas.microsoft.com/office/drawing/2014/chart" uri="{C3380CC4-5D6E-409C-BE32-E72D297353CC}">
                  <c16:uniqueId val="{00000001-827C-4E53-B812-15DFF90BB69D}"/>
                </c:ext>
              </c:extLst>
            </c:dLbl>
            <c:dLbl>
              <c:idx val="2"/>
              <c:tx>
                <c:strRef>
                  <c:f>Daten_Diagramme!$E$8</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{04B97EB6-688E-4034-85ED-7C6954ED5637}</c15:txfldGUID>
                      <c15:f>Daten_Diagramme!$E$8</c15:f>
                      <c15:dlblFieldTableCache>
                        <c:ptCount val="1"/>
                        <c:pt idx="0">
                          <c:v>-2.8</c:v>
                        </c:pt>
                      </c15:dlblFieldTableCache>
                    </c15:dlblFTEntry>
                  </c15:dlblFieldTable>
                  <c15:showDataLabelsRange val="0"/>
                </c:ext>
                <c:ext xmlns:c16="http://schemas.microsoft.com/office/drawing/2014/chart" uri="{C3380CC4-5D6E-409C-BE32-E72D297353CC}">
                  <c16:uniqueId val="{00000002-827C-4E53-B812-15DFF90BB69D}"/>
                </c:ext>
              </c:extLst>
            </c:dLbl>
            <c:dLbl>
              <c:idx val="3"/>
              <c:tx>
                <c:strRef>
                  <c:f>Daten_Diagramme!$E$9</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{275DEFE5-7B16-417C-A37D-E0BCF5498641}</c15:txfldGUID>
                      <c15:f>Daten_Diagramme!$E$9</c15:f>
                      <c15:dlblFieldTableCache>
                        <c:ptCount val="1"/>
                        <c:pt idx="0">
                          <c:v>-2.9</c:v>
                        </c:pt>
                      </c15:dlblFieldTableCache>
                    </c15:dlblFTEntry>
                  </c15:dlblFieldTable>
                  <c15:showDataLabelsRange val="0"/>
                </c:ext>
                <c:ext xmlns:c16="http://schemas.microsoft.com/office/drawing/2014/chart" uri="{C3380CC4-5D6E-409C-BE32-E72D297353CC}">
                  <c16:uniqueId val="{00000003-827C-4E53-B812-15DFF90BB69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Daten_Diagramme!$C$6:$C$9</c:f>
              <c:numCache>
                <c:formatCode>#,#00</c:formatCode>
                <c:ptCount val="4"/>
                <c:pt idx="0">
                  <c:v>-3.9816009150867631</c:v>
                </c:pt>
                <c:pt idx="1">
                  <c:v>-1.8915068707011207</c:v>
                </c:pt>
                <c:pt idx="2">
                  <c:v>-2.7637010795899166</c:v>
                </c:pt>
                <c:pt idx="3">
                  <c:v>-2.8655893304673015</c:v>
                </c:pt>
              </c:numCache>
            </c:numRef>
          </c:val>
          <c:extLst>
            <c:ext xmlns:c16="http://schemas.microsoft.com/office/drawing/2014/chart" uri="{C3380CC4-5D6E-409C-BE32-E72D297353CC}">
              <c16:uniqueId val="{00000004-827C-4E53-B812-15DFF90BB69D}"/>
            </c:ext>
          </c:extLst>
        </c:ser>
        <c:ser>
          <c:idx val="1"/>
          <c:order val="1"/>
          <c:spPr>
            <a:noFill/>
            <a:ln w="25400">
              <a:noFill/>
            </a:ln>
          </c:spPr>
          <c:invertIfNegative val="0"/>
          <c:dLbls>
            <c:dLbl>
              <c:idx val="0"/>
              <c:tx>
                <c:strRef>
                  <c:f>Daten_Diagramme!$G$6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{940D5B95-F654-4570-8CCB-39A0BF579B31}</c15:txfldGUID>
                      <c15:f>Daten_Diagramme!$G$6</c15:f>
                      <c15:dlblFieldTableCache>
                        <c:ptCount val="1"/>
                      </c15:dlblFieldTableCache>
                    </c15:dlblFTEntry>
                  </c15:dlblFieldTable>
                  <c15:showDataLabelsRange val="0"/>
                </c:ext>
                <c:ext xmlns:c16="http://schemas.microsoft.com/office/drawing/2014/chart" uri="{C3380CC4-5D6E-409C-BE32-E72D297353CC}">
                  <c16:uniqueId val="{00000005-827C-4E53-B812-15DFF90BB69D}"/>
                </c:ext>
              </c:extLst>
            </c:dLbl>
            <c:dLbl>
              <c:idx val="1"/>
              <c:tx>
                <c:strRef>
                  <c:f>Daten_Diagramme!$G$7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{D36DDB9D-F204-4B0E-9921-4C685184054A}</c15:txfldGUID>
                      <c15:f>Daten_Diagramme!$G$7</c15:f>
                      <c15:dlblFieldTableCache>
                        <c:ptCount val="1"/>
                      </c15:dlblFieldTableCache>
                    </c15:dlblFTEntry>
                  </c15:dlblFieldTable>
                  <c15:showDataLabelsRange val="0"/>
                </c:ext>
                <c:ext xmlns:c16="http://schemas.microsoft.com/office/drawing/2014/chart" uri="{C3380CC4-5D6E-409C-BE32-E72D297353CC}">
                  <c16:uniqueId val="{00000006-827C-4E53-B812-15DFF90BB69D}"/>
                </c:ext>
              </c:extLst>
            </c:dLbl>
            <c:dLbl>
              <c:idx val="2"/>
              <c:tx>
                <c:strRef>
                  <c:f>Daten_Diagramme!$G$8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{3A76C25D-E3C4-4846-9EC1-FB79943C79B7}</c15:txfldGUID>
                      <c15:f>Daten_Diagramme!$G$8</c15:f>
                      <c15:dlblFieldTableCache>
                        <c:ptCount val="1"/>
                      </c15:dlblFieldTableCache>
                    </c15:dlblFTEntry>
                  </c15:dlblFieldTable>
                  <c15:showDataLabelsRange val="0"/>
                </c:ext>
                <c:ext xmlns:c16="http://schemas.microsoft.com/office/drawing/2014/chart" uri="{C3380CC4-5D6E-409C-BE32-E72D297353CC}">
                  <c16:uniqueId val="{00000007-827C-4E53-B812-15DFF90BB69D}"/>
                </c:ext>
              </c:extLst>
            </c:dLbl>
            <c:dLbl>
              <c:idx val="3"/>
              <c:tx>
                <c:strRef>
                  <c:f>Daten_Diagramme!$G$9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{1734A605-054F-4BFE-8DE9-769129B1C586}</c15:txfldGUID>
                      <c15:f>Daten_Diagramme!$G$9</c15:f>
                      <c15:dlblFieldTableCache>
                        <c:ptCount val="1"/>
                      </c15:dlblFieldTableCache>
                    </c15:dlblFTEntry>
                  </c15:dlblFieldTable>
                  <c15:showDataLabelsRange val="0"/>
                </c:ext>
                <c:ext xmlns:c16="http://schemas.microsoft.com/office/drawing/2014/chart" uri="{C3380CC4-5D6E-409C-BE32-E72D297353CC}">
                  <c16:uniqueId val="{00000008-827C-4E53-B812-15DFF90BB69D}"/>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Daten_Diagramme!$I$6:$I$9</c:f>
              <c:numCache>
                <c:formatCode>#,#00</c:formatCode>
                <c:ptCount val="4"/>
                <c:pt idx="0">
                  <c:v>0</c:v>
                </c:pt>
                <c:pt idx="1">
                  <c:v>0</c:v>
                </c:pt>
                <c:pt idx="2">
                  <c:v>0</c:v>
                </c:pt>
                <c:pt idx="3">
                  <c:v>0</c:v>
                </c:pt>
              </c:numCache>
            </c:numRef>
          </c:val>
          <c:extLst>
            <c:ext xmlns:c16="http://schemas.microsoft.com/office/drawing/2014/chart" uri="{C3380CC4-5D6E-409C-BE32-E72D297353CC}">
              <c16:uniqueId val="{00000009-827C-4E53-B812-15DFF90BB69D}"/>
            </c:ext>
          </c:extLst>
        </c:ser>
        <c:dLbls>
          <c:showLegendKey val="0"/>
          <c:showVal val="1"/>
          <c:showCatName val="0"/>
          <c:showSerName val="0"/>
          <c:showPercent val="0"/>
          <c:showBubbleSize val="0"/>
        </c:dLbls>
        <c:gapWidth val="100"/>
        <c:overlap val="100"/>
        <c:axId val="296107200"/>
        <c:axId val="29728973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Daten_Diagramme!$M$6:$M$9</c:f>
              <c:numCache>
                <c:formatCode>General</c:formatCode>
                <c:ptCount val="4"/>
                <c:pt idx="0">
                  <c:v>#N/A</c:v>
                </c:pt>
                <c:pt idx="1">
                  <c:v>#N/A</c:v>
                </c:pt>
                <c:pt idx="2">
                  <c:v>#N/A</c:v>
                </c:pt>
                <c:pt idx="3">
                  <c:v>#N/A</c:v>
                </c:pt>
              </c:numCache>
            </c:numRef>
          </c:xVal>
          <c:yVal>
            <c:numRef>
              <c:f>Daten_Diagramme!$L$6:$L$9</c:f>
              <c:numCache>
                <c:formatCode>General</c:formatCode>
                <c:ptCount val="4"/>
                <c:pt idx="0">
                  <c:v>#N/A</c:v>
                </c:pt>
                <c:pt idx="1">
                  <c:v>#N/A</c:v>
                </c:pt>
                <c:pt idx="2">
                  <c:v>#N/A</c:v>
                </c:pt>
                <c:pt idx="3">
                  <c:v>#N/A</c:v>
                </c:pt>
              </c:numCache>
            </c:numRef>
          </c:yVal>
          <c:smooth val="0"/>
          <c:extLst>
            <c:ext xmlns:c16="http://schemas.microsoft.com/office/drawing/2014/chart" uri="{C3380CC4-5D6E-409C-BE32-E72D297353CC}">
              <c16:uniqueId val="{0000000A-827C-4E53-B812-15DFF90BB69D}"/>
            </c:ext>
          </c:extLst>
        </c:ser>
        <c:dLbls>
          <c:showLegendKey val="0"/>
          <c:showVal val="1"/>
          <c:showCatName val="0"/>
          <c:showSerName val="0"/>
          <c:showPercent val="0"/>
          <c:showBubbleSize val="0"/>
        </c:dLbls>
        <c:axId val="297290128"/>
        <c:axId val="297290520"/>
      </c:scatterChart>
      <c:catAx>
        <c:axId val="296107200"/>
        <c:scaling>
          <c:orientation val="maxMin"/>
        </c:scaling>
        <c:delete val="0"/>
        <c:axPos val="l"/>
        <c:majorTickMark val="none"/>
        <c:minorTickMark val="none"/>
        <c:tickLblPos val="none"/>
        <c:spPr>
          <a:ln w="3175">
            <a:solidFill>
              <a:srgbClr val="000000"/>
            </a:solidFill>
            <a:prstDash val="solid"/>
          </a:ln>
        </c:spPr>
        <c:crossAx val="297289736"/>
        <c:crosses val="autoZero"/>
        <c:auto val="1"/>
        <c:lblAlgn val="ctr"/>
        <c:lblOffset val="100"/>
        <c:tickMarkSkip val="1"/>
        <c:noMultiLvlLbl val="0"/>
      </c:catAx>
      <c:valAx>
        <c:axId val="297289736"/>
        <c:scaling>
          <c:orientation val="minMax"/>
          <c:max val="50"/>
          <c:min val="-50"/>
        </c:scaling>
        <c:delete val="1"/>
        <c:axPos val="t"/>
        <c:numFmt formatCode="#,#00" sourceLinked="1"/>
        <c:majorTickMark val="out"/>
        <c:minorTickMark val="none"/>
        <c:tickLblPos val="none"/>
        <c:crossAx val="296107200"/>
        <c:crosses val="autoZero"/>
        <c:crossBetween val="between"/>
        <c:majorUnit val="10"/>
        <c:minorUnit val="5"/>
      </c:valAx>
      <c:valAx>
        <c:axId val="297290128"/>
        <c:scaling>
          <c:orientation val="minMax"/>
        </c:scaling>
        <c:delete val="1"/>
        <c:axPos val="b"/>
        <c:numFmt formatCode="General" sourceLinked="1"/>
        <c:majorTickMark val="out"/>
        <c:minorTickMark val="none"/>
        <c:tickLblPos val="none"/>
        <c:crossAx val="297290520"/>
        <c:crosses val="max"/>
        <c:crossBetween val="midCat"/>
      </c:valAx>
      <c:valAx>
        <c:axId val="297290520"/>
        <c:scaling>
          <c:orientation val="maxMin"/>
          <c:max val="40"/>
          <c:min val="0"/>
        </c:scaling>
        <c:delete val="1"/>
        <c:axPos val="r"/>
        <c:numFmt formatCode="General" sourceLinked="1"/>
        <c:majorTickMark val="out"/>
        <c:minorTickMark val="none"/>
        <c:tickLblPos val="none"/>
        <c:crossAx val="29729012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325"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4585987261146924E-2"/>
          <c:y val="1.4231505644191103E-2"/>
          <c:w val="0.9140127388535032"/>
          <c:h val="0.98576853674540688"/>
        </c:manualLayout>
      </c:layout>
      <c:barChart>
        <c:barDir val="bar"/>
        <c:grouping val="clustered"/>
        <c:varyColors val="0"/>
        <c:ser>
          <c:idx val="0"/>
          <c:order val="0"/>
          <c:spPr>
            <a:solidFill>
              <a:srgbClr val="969696"/>
            </a:solidFill>
            <a:ln w="25400">
              <a:noFill/>
            </a:ln>
          </c:spPr>
          <c:invertIfNegative val="0"/>
          <c:dLbls>
            <c:dLbl>
              <c:idx val="0"/>
              <c:tx>
                <c:strRef>
                  <c:f>Daten_Diagramme!$D$14</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{B965297E-07D4-48F7-8652-6FB844770346}</c15:txfldGUID>
                      <c15:f>Daten_Diagramme!$D$14</c15:f>
                      <c15:dlblFieldTableCache>
                        <c:ptCount val="1"/>
                        <c:pt idx="0">
                          <c:v>-0.4</c:v>
                        </c:pt>
                      </c15:dlblFieldTableCache>
                    </c15:dlblFTEntry>
                  </c15:dlblFieldTable>
                  <c15:showDataLabelsRange val="0"/>
                </c:ext>
                <c:ext xmlns:c16="http://schemas.microsoft.com/office/drawing/2014/chart" uri="{C3380CC4-5D6E-409C-BE32-E72D297353CC}">
                  <c16:uniqueId val="{00000000-B195-4424-BE5C-FF6F089FA49E}"/>
                </c:ext>
              </c:extLst>
            </c:dLbl>
            <c:dLbl>
              <c:idx val="1"/>
              <c:tx>
                <c:strRef>
                  <c:f>Daten_Diagramme!$D$15</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{F6CE54CB-CF0B-4413-B31D-90677EBC9159}</c15:txfldGUID>
                      <c15:f>Daten_Diagramme!$D$15</c15:f>
                      <c15:dlblFieldTableCache>
                        <c:ptCount val="1"/>
                        <c:pt idx="0">
                          <c:v>1.7</c:v>
                        </c:pt>
                      </c15:dlblFieldTableCache>
                    </c15:dlblFTEntry>
                  </c15:dlblFieldTable>
                  <c15:showDataLabelsRange val="0"/>
                </c:ext>
                <c:ext xmlns:c16="http://schemas.microsoft.com/office/drawing/2014/chart" uri="{C3380CC4-5D6E-409C-BE32-E72D297353CC}">
                  <c16:uniqueId val="{00000001-B195-4424-BE5C-FF6F089FA49E}"/>
                </c:ext>
              </c:extLst>
            </c:dLbl>
            <c:dLbl>
              <c:idx val="2"/>
              <c:tx>
                <c:strRef>
                  <c:f>Daten_Diagramme!$D$16</c:f>
                  <c:strCache>
                    <c:ptCount val="1"/>
                    <c:pt idx="0">
                      <c:v>6.0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{7CD07765-F1EA-43FA-A863-46600FEA1044}</c15:txfldGUID>
                      <c15:f>Daten_Diagramme!$D$16</c15:f>
                      <c15:dlblFieldTableCache>
                        <c:ptCount val="1"/>
                        <c:pt idx="0">
                          <c:v>6.0</c:v>
                        </c:pt>
                      </c15:dlblFieldTableCache>
                    </c15:dlblFTEntry>
                  </c15:dlblFieldTable>
                  <c15:showDataLabelsRange val="0"/>
                </c:ext>
                <c:ext xmlns:c16="http://schemas.microsoft.com/office/drawing/2014/chart" uri="{C3380CC4-5D6E-409C-BE32-E72D297353CC}">
                  <c16:uniqueId val="{00000002-B195-4424-BE5C-FF6F089FA49E}"/>
                </c:ext>
              </c:extLst>
            </c:dLbl>
            <c:dLbl>
              <c:idx val="3"/>
              <c:tx>
                <c:strRef>
                  <c:f>Daten_Diagramme!$D$17</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{8181BA54-B3CA-4599-9984-DBDF87BB6AD1}</c15:txfldGUID>
                      <c15:f>Daten_Diagramme!$D$17</c15:f>
                      <c15:dlblFieldTableCache>
                        <c:ptCount val="1"/>
                        <c:pt idx="0">
                          <c:v>-1.1</c:v>
                        </c:pt>
                      </c15:dlblFieldTableCache>
                    </c15:dlblFTEntry>
                  </c15:dlblFieldTable>
                  <c15:showDataLabelsRange val="0"/>
                </c:ext>
                <c:ext xmlns:c16="http://schemas.microsoft.com/office/drawing/2014/chart" uri="{C3380CC4-5D6E-409C-BE32-E72D297353CC}">
                  <c16:uniqueId val="{00000003-B195-4424-BE5C-FF6F089FA49E}"/>
                </c:ext>
              </c:extLst>
            </c:dLbl>
            <c:dLbl>
              <c:idx val="4"/>
              <c:tx>
                <c:strRef>
                  <c:f>Daten_Diagramme!$D$18</c:f>
                  <c:strCache>
                    <c:ptCount val="1"/>
                    <c:pt idx="0">
                      <c:v>-1.1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{51017E4F-1E9E-42A3-822B-CF6BD95A0B98}</c15:txfldGUID>
                      <c15:f>Daten_Diagramme!$D$18</c15:f>
                      <c15:dlblFieldTableCache>
                        <c:ptCount val="1"/>
                        <c:pt idx="0">
                          <c:v>-1.1</c:v>
                        </c:pt>
                      </c15:dlblFieldTableCache>
                    </c15:dlblFTEntry>
                  </c15:dlblFieldTable>
                  <c15:showDataLabelsRange val="0"/>
                </c:ext>
                <c:ext xmlns:c16="http://schemas.microsoft.com/office/drawing/2014/chart" uri="{C3380CC4-5D6E-409C-BE32-E72D297353CC}">
                  <c16:uniqueId val="{00000004-B195-4424-BE5C-FF6F089FA49E}"/>
                </c:ext>
              </c:extLst>
            </c:dLbl>
            <c:dLbl>
              <c:idx val="5"/>
              <c:tx>
                <c:strRef>
                  <c:f>Daten_Diagramme!$D$19</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{6C5B1853-FF0D-4B28-9495-D8BBB622FE79}</c15:txfldGUID>
                      <c15:f>Daten_Diagramme!$D$19</c15:f>
                      <c15:dlblFieldTableCache>
                        <c:ptCount val="1"/>
                        <c:pt idx="0">
                          <c:v>0.1</c:v>
                        </c:pt>
                      </c15:dlblFieldTableCache>
                    </c15:dlblFTEntry>
                  </c15:dlblFieldTable>
                  <c15:showDataLabelsRange val="0"/>
                </c:ext>
                <c:ext xmlns:c16="http://schemas.microsoft.com/office/drawing/2014/chart" uri="{C3380CC4-5D6E-409C-BE32-E72D297353CC}">
                  <c16:uniqueId val="{00000005-B195-4424-BE5C-FF6F089FA49E}"/>
                </c:ext>
              </c:extLst>
            </c:dLbl>
            <c:dLbl>
              <c:idx val="6"/>
              <c:tx>
                <c:strRef>
                  <c:f>Daten_Diagramme!$D$20</c:f>
                  <c:strCache>
                    <c:ptCount val="1"/>
                    <c:pt idx="0">
                      <c:v>-2.9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{53F2D3A8-D188-4A41-B160-7B1082D3F671}</c15:txfldGUID>
                      <c15:f>Daten_Diagramme!$D$20</c15:f>
                      <c15:dlblFieldTableCache>
                        <c:ptCount val="1"/>
                        <c:pt idx="0">
                          <c:v>-2.9</c:v>
                        </c:pt>
                      </c15:dlblFieldTableCache>
                    </c15:dlblFTEntry>
                  </c15:dlblFieldTable>
                  <c15:showDataLabelsRange val="0"/>
                </c:ext>
                <c:ext xmlns:c16="http://schemas.microsoft.com/office/drawing/2014/chart" uri="{C3380CC4-5D6E-409C-BE32-E72D297353CC}">
                  <c16:uniqueId val="{00000006-B195-4424-BE5C-FF6F089FA49E}"/>
                </c:ext>
              </c:extLst>
            </c:dLbl>
            <c:dLbl>
              <c:idx val="7"/>
              <c:tx>
                <c:strRef>
                  <c:f>Daten_Diagramme!$D$21</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{C81CE73F-6422-4508-99EE-7765062B4792}</c15:txfldGUID>
                      <c15:f>Daten_Diagramme!$D$21</c15:f>
                      <c15:dlblFieldTableCache>
                        <c:ptCount val="1"/>
                        <c:pt idx="0">
                          <c:v>0.9</c:v>
                        </c:pt>
                      </c15:dlblFieldTableCache>
                    </c15:dlblFTEntry>
                  </c15:dlblFieldTable>
                  <c15:showDataLabelsRange val="0"/>
                </c:ext>
                <c:ext xmlns:c16="http://schemas.microsoft.com/office/drawing/2014/chart" uri="{C3380CC4-5D6E-409C-BE32-E72D297353CC}">
                  <c16:uniqueId val="{00000007-B195-4424-BE5C-FF6F089FA49E}"/>
                </c:ext>
              </c:extLst>
            </c:dLbl>
            <c:dLbl>
              <c:idx val="8"/>
              <c:tx>
                <c:strRef>
                  <c:f>Daten_Diagramme!$D$22</c:f>
                  <c:strCache>
                    <c:ptCount val="1"/>
                    <c:pt idx="0">
                      <c:v>-6.4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{18F9A9A7-0FEE-42B6-8419-A27C06FC0D94}</c15:txfldGUID>
                      <c15:f>Daten_Diagramme!$D$22</c15:f>
                      <c15:dlblFieldTableCache>
                        <c:ptCount val="1"/>
                        <c:pt idx="0">
                          <c:v>-6.4</c:v>
                        </c:pt>
                      </c15:dlblFieldTableCache>
                    </c15:dlblFTEntry>
                  </c15:dlblFieldTable>
                  <c15:showDataLabelsRange val="0"/>
                </c:ext>
                <c:ext xmlns:c16="http://schemas.microsoft.com/office/drawing/2014/chart" uri="{C3380CC4-5D6E-409C-BE32-E72D297353CC}">
                  <c16:uniqueId val="{00000008-B195-4424-BE5C-FF6F089FA49E}"/>
                </c:ext>
              </c:extLst>
            </c:dLbl>
            <c:dLbl>
              <c:idx val="9"/>
              <c:tx>
                <c:strRef>
                  <c:f>Daten_Diagramme!$D$23</c:f>
                  <c:strCache>
                    <c:ptCount val="1"/>
                    <c:pt idx="0">
                      <c:v>5.7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{3ACF4DCB-A918-49E9-BD2A-FDBC3325E1AF}</c15:txfldGUID>
                      <c15:f>Daten_Diagramme!$D$23</c15:f>
                      <c15:dlblFieldTableCache>
                        <c:ptCount val="1"/>
                        <c:pt idx="0">
                          <c:v>5.7</c:v>
                        </c:pt>
                      </c15:dlblFieldTableCache>
                    </c15:dlblFTEntry>
                  </c15:dlblFieldTable>
                  <c15:showDataLabelsRange val="0"/>
                </c:ext>
                <c:ext xmlns:c16="http://schemas.microsoft.com/office/drawing/2014/chart" uri="{C3380CC4-5D6E-409C-BE32-E72D297353CC}">
                  <c16:uniqueId val="{00000009-B195-4424-BE5C-FF6F089FA49E}"/>
                </c:ext>
              </c:extLst>
            </c:dLbl>
            <c:dLbl>
              <c:idx val="10"/>
              <c:tx>
                <c:strRef>
                  <c:f>Daten_Diagramme!$D$24</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{6370DBC6-9633-4EBD-A797-A0C8154C709D}</c15:txfldGUID>
                      <c15:f>Daten_Diagramme!$D$24</c15:f>
                      <c15:dlblFieldTableCache>
                        <c:ptCount val="1"/>
                        <c:pt idx="0">
                          <c:v>-1.2</c:v>
                        </c:pt>
                      </c15:dlblFieldTableCache>
                    </c15:dlblFTEntry>
                  </c15:dlblFieldTable>
                  <c15:showDataLabelsRange val="0"/>
                </c:ext>
                <c:ext xmlns:c16="http://schemas.microsoft.com/office/drawing/2014/chart" uri="{C3380CC4-5D6E-409C-BE32-E72D297353CC}">
                  <c16:uniqueId val="{0000000A-B195-4424-BE5C-FF6F089FA49E}"/>
                </c:ext>
              </c:extLst>
            </c:dLbl>
            <c:dLbl>
              <c:idx val="11"/>
              <c:tx>
                <c:strRef>
                  <c:f>Daten_Diagramme!$D$25</c:f>
                  <c:strCache>
                    <c:ptCount val="1"/>
                    <c:pt idx="0">
                      <c:v>3.2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{2AE54CD1-9521-4428-9C5C-CCE5653096E8}</c15:txfldGUID>
                      <c15:f>Daten_Diagramme!$D$25</c15:f>
                      <c15:dlblFieldTableCache>
                        <c:ptCount val="1"/>
                        <c:pt idx="0">
                          <c:v>3.2</c:v>
                        </c:pt>
                      </c15:dlblFieldTableCache>
                    </c15:dlblFTEntry>
                  </c15:dlblFieldTable>
                  <c15:showDataLabelsRange val="0"/>
                </c:ext>
                <c:ext xmlns:c16="http://schemas.microsoft.com/office/drawing/2014/chart" uri="{C3380CC4-5D6E-409C-BE32-E72D297353CC}">
                  <c16:uniqueId val="{0000000B-B195-4424-BE5C-FF6F089FA49E}"/>
                </c:ext>
              </c:extLst>
            </c:dLbl>
            <c:dLbl>
              <c:idx val="12"/>
              <c:tx>
                <c:strRef>
                  <c:f>Daten_Diagramme!$D$26</c:f>
                  <c:strCache>
                    <c:ptCount val="1"/>
                    <c:pt idx="0">
                      <c:v>-1.2</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{B868A272-AD2D-4C17-9EAC-CA953617B698}</c15:txfldGUID>
                      <c15:f>Daten_Diagramme!$D$26</c15:f>
                      <c15:dlblFieldTableCache>
                        <c:ptCount val="1"/>
                        <c:pt idx="0">
                          <c:v>-1.2</c:v>
                        </c:pt>
                      </c15:dlblFieldTableCache>
                    </c15:dlblFTEntry>
                  </c15:dlblFieldTable>
                  <c15:showDataLabelsRange val="0"/>
                </c:ext>
                <c:ext xmlns:c16="http://schemas.microsoft.com/office/drawing/2014/chart" uri="{C3380CC4-5D6E-409C-BE32-E72D297353CC}">
                  <c16:uniqueId val="{0000000C-B195-4424-BE5C-FF6F089FA49E}"/>
                </c:ext>
              </c:extLst>
            </c:dLbl>
            <c:dLbl>
              <c:idx val="13"/>
              <c:tx>
                <c:strRef>
                  <c:f>Daten_Diagramme!$D$27</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{80936A5B-B6C0-4ADF-9458-0A59629248A3}</c15:txfldGUID>
                      <c15:f>Daten_Diagramme!$D$27</c15:f>
                      <c15:dlblFieldTableCache>
                        <c:ptCount val="1"/>
                        <c:pt idx="0">
                          <c:v>0.1</c:v>
                        </c:pt>
                      </c15:dlblFieldTableCache>
                    </c15:dlblFTEntry>
                  </c15:dlblFieldTable>
                  <c15:showDataLabelsRange val="0"/>
                </c:ext>
                <c:ext xmlns:c16="http://schemas.microsoft.com/office/drawing/2014/chart" uri="{C3380CC4-5D6E-409C-BE32-E72D297353CC}">
                  <c16:uniqueId val="{0000000D-B195-4424-BE5C-FF6F089FA49E}"/>
                </c:ext>
              </c:extLst>
            </c:dLbl>
            <c:dLbl>
              <c:idx val="14"/>
              <c:tx>
                <c:strRef>
                  <c:f>Daten_Diagramme!$D$28</c:f>
                  <c:strCache>
                    <c:ptCount val="1"/>
                    <c:pt idx="0">
                      <c:v>-0.8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{51CD1641-F673-4692-9E6A-4546ECD80CBE}</c15:txfldGUID>
                      <c15:f>Daten_Diagramme!$D$28</c15:f>
                      <c15:dlblFieldTableCache>
                        <c:ptCount val="1"/>
                        <c:pt idx="0">
                          <c:v>-0.8</c:v>
                        </c:pt>
                      </c15:dlblFieldTableCache>
                    </c15:dlblFTEntry>
                  </c15:dlblFieldTable>
                  <c15:showDataLabelsRange val="0"/>
                </c:ext>
                <c:ext xmlns:c16="http://schemas.microsoft.com/office/drawing/2014/chart" uri="{C3380CC4-5D6E-409C-BE32-E72D297353CC}">
                  <c16:uniqueId val="{0000000E-B195-4424-BE5C-FF6F089FA49E}"/>
                </c:ext>
              </c:extLst>
            </c:dLbl>
            <c:dLbl>
              <c:idx val="15"/>
              <c:tx>
                <c:strRef>
                  <c:f>Daten_Diagramme!$D$29</c:f>
                  <c:strCache>
                    <c:ptCount val="1"/>
                    <c:pt idx="0">
                      <c:v>-17.5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{40908F8A-A852-428A-8671-EC94263337B0}</c15:txfldGUID>
                      <c15:f>Daten_Diagramme!$D$29</c15:f>
                      <c15:dlblFieldTableCache>
                        <c:ptCount val="1"/>
                        <c:pt idx="0">
                          <c:v>-17.5</c:v>
                        </c:pt>
                      </c15:dlblFieldTableCache>
                    </c15:dlblFTEntry>
                  </c15:dlblFieldTable>
                  <c15:showDataLabelsRange val="0"/>
                </c:ext>
                <c:ext xmlns:c16="http://schemas.microsoft.com/office/drawing/2014/chart" uri="{C3380CC4-5D6E-409C-BE32-E72D297353CC}">
                  <c16:uniqueId val="{0000000F-B195-4424-BE5C-FF6F089FA49E}"/>
                </c:ext>
              </c:extLst>
            </c:dLbl>
            <c:dLbl>
              <c:idx val="16"/>
              <c:tx>
                <c:strRef>
                  <c:f>Daten_Diagramme!$D$30</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{075A5016-A3FA-438C-88A5-42F2B242F958}</c15:txfldGUID>
                      <c15:f>Daten_Diagramme!$D$30</c15:f>
                      <c15:dlblFieldTableCache>
                        <c:ptCount val="1"/>
                        <c:pt idx="0">
                          <c:v>2.6</c:v>
                        </c:pt>
                      </c15:dlblFieldTableCache>
                    </c15:dlblFTEntry>
                  </c15:dlblFieldTable>
                  <c15:showDataLabelsRange val="0"/>
                </c:ext>
                <c:ext xmlns:c16="http://schemas.microsoft.com/office/drawing/2014/chart" uri="{C3380CC4-5D6E-409C-BE32-E72D297353CC}">
                  <c16:uniqueId val="{00000010-B195-4424-BE5C-FF6F089FA49E}"/>
                </c:ext>
              </c:extLst>
            </c:dLbl>
            <c:dLbl>
              <c:idx val="17"/>
              <c:tx>
                <c:strRef>
                  <c:f>Daten_Diagramme!$D$31</c:f>
                  <c:strCache>
                    <c:ptCount val="1"/>
                    <c:pt idx="0">
                      <c:v>4.4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{54491225-9A27-4A0B-9079-35C22E3AE579}</c15:txfldGUID>
                      <c15:f>Daten_Diagramme!$D$31</c15:f>
                      <c15:dlblFieldTableCache>
                        <c:ptCount val="1"/>
                        <c:pt idx="0">
                          <c:v>4.4</c:v>
                        </c:pt>
                      </c15:dlblFieldTableCache>
                    </c15:dlblFTEntry>
                  </c15:dlblFieldTable>
                  <c15:showDataLabelsRange val="0"/>
                </c:ext>
                <c:ext xmlns:c16="http://schemas.microsoft.com/office/drawing/2014/chart" uri="{C3380CC4-5D6E-409C-BE32-E72D297353CC}">
                  <c16:uniqueId val="{00000011-B195-4424-BE5C-FF6F089FA49E}"/>
                </c:ext>
              </c:extLst>
            </c:dLbl>
            <c:dLbl>
              <c:idx val="18"/>
              <c:tx>
                <c:strRef>
                  <c:f>Daten_Diagramme!$D$32</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{E9D24F04-118A-4CEA-A31C-218C4E567B6C}</c15:txfldGUID>
                      <c15:f>Daten_Diagramme!$D$32</c15:f>
                      <c15:dlblFieldTableCache>
                        <c:ptCount val="1"/>
                        <c:pt idx="0">
                          <c:v>4.9</c:v>
                        </c:pt>
                      </c15:dlblFieldTableCache>
                    </c15:dlblFTEntry>
                  </c15:dlblFieldTable>
                  <c15:showDataLabelsRange val="0"/>
                </c:ext>
                <c:ext xmlns:c16="http://schemas.microsoft.com/office/drawing/2014/chart" uri="{C3380CC4-5D6E-409C-BE32-E72D297353CC}">
                  <c16:uniqueId val="{00000012-B195-4424-BE5C-FF6F089FA49E}"/>
                </c:ext>
              </c:extLst>
            </c:dLbl>
            <c:dLbl>
              <c:idx val="19"/>
              <c:tx>
                <c:strRef>
                  <c:f>Daten_Diagramme!$D$33</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{9B294F99-0749-4490-B691-1A3437044EC8}</c15:txfldGUID>
                      <c15:f>Daten_Diagramme!$D$33</c15:f>
                      <c15:dlblFieldTableCache>
                        <c:ptCount val="1"/>
                        <c:pt idx="0">
                          <c:v>0.4</c:v>
                        </c:pt>
                      </c15:dlblFieldTableCache>
                    </c15:dlblFTEntry>
                  </c15:dlblFieldTable>
                  <c15:showDataLabelsRange val="0"/>
                </c:ext>
                <c:ext xmlns:c16="http://schemas.microsoft.com/office/drawing/2014/chart" uri="{C3380CC4-5D6E-409C-BE32-E72D297353CC}">
                  <c16:uniqueId val="{00000013-B195-4424-BE5C-FF6F089FA49E}"/>
                </c:ext>
              </c:extLst>
            </c:dLbl>
            <c:dLbl>
              <c:idx val="20"/>
              <c:tx>
                <c:strRef>
                  <c:f>Daten_Diagramme!$D$34</c:f>
                  <c:strCache>
                    <c:ptCount val="1"/>
                    <c:pt idx="0">
                      <c:v>0.9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{DE3BE7C3-3D84-40B9-91BF-0A44486300A4}</c15:txfldGUID>
                      <c15:f>Daten_Diagramme!$D$34</c15:f>
                      <c15:dlblFieldTableCache>
                        <c:ptCount val="1"/>
                        <c:pt idx="0">
                          <c:v>0.9</c:v>
                        </c:pt>
                      </c15:dlblFieldTableCache>
                    </c15:dlblFTEntry>
                  </c15:dlblFieldTable>
                  <c15:showDataLabelsRange val="0"/>
                </c:ext>
                <c:ext xmlns:c16="http://schemas.microsoft.com/office/drawing/2014/chart" uri="{C3380CC4-5D6E-409C-BE32-E72D297353CC}">
                  <c16:uniqueId val="{00000014-B195-4424-BE5C-FF6F089FA49E}"/>
                </c:ext>
              </c:extLst>
            </c:dLbl>
            <c:dLbl>
              <c:idx val="21"/>
              <c:tx>
                <c:strRef>
                  <c:f>Daten_Diagramme!$D$35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{D640F567-60F0-4041-9C5D-3478D03ED7A6}</c15:txfldGUID>
                      <c15:f>Daten_Diagramme!$D$35</c15:f>
                      <c15:dlblFieldTableCache>
                        <c:ptCount val="1"/>
                        <c:pt idx="0">
                          <c:v>*</c:v>
                        </c:pt>
                      </c15:dlblFieldTableCache>
                    </c15:dlblFTEntry>
                  </c15:dlblFieldTable>
                  <c15:showDataLabelsRange val="0"/>
                </c:ext>
                <c:ext xmlns:c16="http://schemas.microsoft.com/office/drawing/2014/chart" uri="{C3380CC4-5D6E-409C-BE32-E72D297353CC}">
                  <c16:uniqueId val="{00000015-B195-4424-BE5C-FF6F089FA49E}"/>
                </c:ext>
              </c:extLst>
            </c:dLbl>
            <c:dLbl>
              <c:idx val="22"/>
              <c:tx>
                <c:strRef>
                  <c:f>Daten_Diagramme!$D$36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{BBBC1BFA-3F37-4004-A295-B6441774C624}</c15:txfldGUID>
                      <c15:f>Daten_Diagramme!$D$36</c15:f>
                      <c15:dlblFieldTableCache>
                        <c:ptCount val="1"/>
                        <c:pt idx="0">
                          <c:v>0.0</c:v>
                        </c:pt>
                      </c15:dlblFieldTableCache>
                    </c15:dlblFTEntry>
                  </c15:dlblFieldTable>
                  <c15:showDataLabelsRange val="0"/>
                </c:ext>
                <c:ext xmlns:c16="http://schemas.microsoft.com/office/drawing/2014/chart" uri="{C3380CC4-5D6E-409C-BE32-E72D297353CC}">
                  <c16:uniqueId val="{00000016-B195-4424-BE5C-FF6F089FA49E}"/>
                </c:ext>
              </c:extLst>
            </c:dLbl>
            <c:dLbl>
              <c:idx val="23"/>
              <c:tx>
                <c:strRef>
                  <c:f>Daten_Diagramme!$D$37</c:f>
                  <c:strCache>
                    <c:ptCount val="1"/>
                    <c:pt idx="0">
                      <c:v>1.7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{20EC4A67-602B-4551-9CAB-994C5A83A3A1}</c15:txfldGUID>
                      <c15:f>Daten_Diagramme!$D$37</c15:f>
                      <c15:dlblFieldTableCache>
                        <c:ptCount val="1"/>
                        <c:pt idx="0">
                          <c:v>1.7</c:v>
                        </c:pt>
                      </c15:dlblFieldTableCache>
                    </c15:dlblFTEntry>
                  </c15:dlblFieldTable>
                  <c15:showDataLabelsRange val="0"/>
                </c:ext>
                <c:ext xmlns:c16="http://schemas.microsoft.com/office/drawing/2014/chart" uri="{C3380CC4-5D6E-409C-BE32-E72D297353CC}">
                  <c16:uniqueId val="{00000017-B195-4424-BE5C-FF6F089FA49E}"/>
                </c:ext>
              </c:extLst>
            </c:dLbl>
            <c:dLbl>
              <c:idx val="24"/>
              <c:layout>
                <c:manualLayout>
                  <c:x val="4.7769028871392123E-3"/>
                  <c:y val="-4.6876052205785108E-5"/>
                </c:manualLayout>
              </c:layout>
              <c:tx>
                <c:strRef>
                  <c:f>Daten_Diagramme!$D$38</c:f>
                  <c:strCache>
                    <c:ptCount val="1"/>
                    <c:pt idx="0">
                      <c:v>-0.4</c:v>
                    </c:pt>
                  </c:strCache>
                </c:strRef>
              </c:tx>
              <c:dLblPos val="outEnd"/>
              <c:showLegendKey val="0"/>
              <c:showVal val="0"/>
              <c:showCatName val="0"/>
              <c:showSerName val="0"/>
              <c:showPercent val="0"/>
              <c:showBubbleSize val="0"/>
              <c:extLst>
                <c:ext xmlns:c15="http://schemas.microsoft.com/office/drawing/2012/chart" uri="{CE6537A1-D6FC-4f65-9D91-7224C49458BB}">
                  <c15:dlblFieldTable>
                    <c15:dlblFTEntry>
                      <c15:txfldGUID>{BE96EEA8-0CA8-4A31-84E9-6B8A16A09457}</c15:txfldGUID>
                      <c15:f>Daten_Diagramme!$D$38</c15:f>
                      <c15:dlblFieldTableCache>
                        <c:ptCount val="1"/>
                        <c:pt idx="0">
                          <c:v>-0.4</c:v>
                        </c:pt>
                      </c15:dlblFieldTableCache>
                    </c15:dlblFTEntry>
                  </c15:dlblFieldTable>
                  <c15:showDataLabelsRange val="0"/>
                </c:ext>
                <c:ext xmlns:c16="http://schemas.microsoft.com/office/drawing/2014/chart" uri="{C3380CC4-5D6E-409C-BE32-E72D297353CC}">
                  <c16:uniqueId val="{00000018-B195-4424-BE5C-FF6F089FA49E}"/>
                </c:ext>
              </c:extLst>
            </c:dLbl>
            <c:dLbl>
              <c:idx val="25"/>
              <c:tx>
                <c:strRef>
                  <c:f>Daten_Diagramme!$D$39</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{4A383C7E-F329-40B2-8CF2-484132093555}</c15:txfldGUID>
                      <c15:f>Daten_Diagramme!$D$39</c15:f>
                      <c15:dlblFieldTableCache>
                        <c:ptCount val="1"/>
                        <c:pt idx="0">
                          <c:v>-0.4</c:v>
                        </c:pt>
                      </c15:dlblFieldTableCache>
                    </c15:dlblFTEntry>
                  </c15:dlblFieldTable>
                  <c15:showDataLabelsRange val="0"/>
                </c:ext>
                <c:ext xmlns:c16="http://schemas.microsoft.com/office/drawing/2014/chart" uri="{C3380CC4-5D6E-409C-BE32-E72D297353CC}">
                  <c16:uniqueId val="{00000019-B195-4424-BE5C-FF6F089FA49E}"/>
                </c:ext>
              </c:extLst>
            </c:dLbl>
            <c:dLbl>
              <c:idx val="26"/>
              <c:tx>
                <c:strRef>
                  <c:f>Daten_Diagramme!$D$40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{4F92448B-AD0B-44FC-9694-0C39C4C2E3C6}</c15:txfldGUID>
                      <c15:f>Daten_Diagramme!$D$40</c15:f>
                      <c15:dlblFieldTableCache>
                        <c:ptCount val="1"/>
                        <c:pt idx="0">
                          <c:v>#REF!</c:v>
                        </c:pt>
                      </c15:dlblFieldTableCache>
                    </c15:dlblFTEntry>
                  </c15:dlblFieldTable>
                  <c15:showDataLabelsRange val="0"/>
                </c:ext>
                <c:ext xmlns:c16="http://schemas.microsoft.com/office/drawing/2014/chart" uri="{C3380CC4-5D6E-409C-BE32-E72D297353CC}">
                  <c16:uniqueId val="{0000001A-B195-4424-BE5C-FF6F089FA49E}"/>
                </c:ext>
              </c:extLst>
            </c:dLbl>
            <c:dLbl>
              <c:idx val="27"/>
              <c:tx>
                <c:strRef>
                  <c:f>Daten_Diagramme!$D$41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{2F5CD5E3-9128-40CA-BAC4-AE64A7499FAE}</c15:txfldGUID>
                      <c15:f>Daten_Diagramme!$D$41</c15:f>
                      <c15:dlblFieldTableCache>
                        <c:ptCount val="1"/>
                        <c:pt idx="0">
                          <c:v>#REF!</c:v>
                        </c:pt>
                      </c15:dlblFieldTableCache>
                    </c15:dlblFTEntry>
                  </c15:dlblFieldTable>
                  <c15:showDataLabelsRange val="0"/>
                </c:ext>
                <c:ext xmlns:c16="http://schemas.microsoft.com/office/drawing/2014/chart" uri="{C3380CC4-5D6E-409C-BE32-E72D297353CC}">
                  <c16:uniqueId val="{0000001B-B195-4424-BE5C-FF6F089FA49E}"/>
                </c:ext>
              </c:extLst>
            </c:dLbl>
            <c:dLbl>
              <c:idx val="28"/>
              <c:tx>
                <c:strRef>
                  <c:f>Daten_Diagramme!$D$42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{CF7720B4-A7CF-46D5-A210-E9CA03413B9E}</c15:txfldGUID>
                      <c15:f>Daten_Diagramme!$D$42</c15:f>
                      <c15:dlblFieldTableCache>
                        <c:ptCount val="1"/>
                        <c:pt idx="0">
                          <c:v>#REF!</c:v>
                        </c:pt>
                      </c15:dlblFieldTableCache>
                    </c15:dlblFTEntry>
                  </c15:dlblFieldTable>
                  <c15:showDataLabelsRange val="0"/>
                </c:ext>
                <c:ext xmlns:c16="http://schemas.microsoft.com/office/drawing/2014/chart" uri="{C3380CC4-5D6E-409C-BE32-E72D297353CC}">
                  <c16:uniqueId val="{0000001C-B195-4424-BE5C-FF6F089FA49E}"/>
                </c:ext>
              </c:extLst>
            </c:dLbl>
            <c:dLbl>
              <c:idx val="29"/>
              <c:tx>
                <c:strRef>
                  <c:f>Daten_Diagramme!$D$43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{D8B86E48-2139-4904-8489-79DEFCAF22F6}</c15:txfldGUID>
                      <c15:f>Daten_Diagramme!$D$43</c15:f>
                      <c15:dlblFieldTableCache>
                        <c:ptCount val="1"/>
                        <c:pt idx="0">
                          <c:v>#REF!</c:v>
                        </c:pt>
                      </c15:dlblFieldTableCache>
                    </c15:dlblFTEntry>
                  </c15:dlblFieldTable>
                  <c15:showDataLabelsRange val="0"/>
                </c:ext>
                <c:ext xmlns:c16="http://schemas.microsoft.com/office/drawing/2014/chart" uri="{C3380CC4-5D6E-409C-BE32-E72D297353CC}">
                  <c16:uniqueId val="{0000001D-B195-4424-BE5C-FF6F089FA49E}"/>
                </c:ext>
              </c:extLst>
            </c:dLbl>
            <c:dLbl>
              <c:idx val="30"/>
              <c:tx>
                <c:strRef>
                  <c:f>Daten_Diagramme!$D$44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{E41A9211-DF5A-449A-AF01-EE25B3680469}</c15:txfldGUID>
                      <c15:f>Daten_Diagramme!$D$44</c15:f>
                      <c15:dlblFieldTableCache>
                        <c:ptCount val="1"/>
                        <c:pt idx="0">
                          <c:v>#REF!</c:v>
                        </c:pt>
                      </c15:dlblFieldTableCache>
                    </c15:dlblFTEntry>
                  </c15:dlblFieldTable>
                  <c15:showDataLabelsRange val="0"/>
                </c:ext>
                <c:ext xmlns:c16="http://schemas.microsoft.com/office/drawing/2014/chart" uri="{C3380CC4-5D6E-409C-BE32-E72D297353CC}">
                  <c16:uniqueId val="{0000001E-B195-4424-BE5C-FF6F089FA49E}"/>
                </c:ext>
              </c:extLst>
            </c:dLbl>
            <c:dLbl>
              <c:idx val="31"/>
              <c:tx>
                <c:strRef>
                  <c:f>Daten_Diagramme!$D$45</c:f>
                  <c:strCache>
                    <c:ptCount val="1"/>
                    <c:pt idx="0">
                      <c:v>-0.4</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{2A1278E2-5B2F-41B2-8D31-142B6B9D03FE}</c15:txfldGUID>
                      <c15:f>Daten_Diagramme!$D$45</c15:f>
                      <c15:dlblFieldTableCache>
                        <c:ptCount val="1"/>
                        <c:pt idx="0">
                          <c:v>-0.4</c:v>
                        </c:pt>
                      </c15:dlblFieldTableCache>
                    </c15:dlblFTEntry>
                  </c15:dlblFieldTable>
                  <c15:showDataLabelsRange val="0"/>
                </c:ext>
                <c:ext xmlns:c16="http://schemas.microsoft.com/office/drawing/2014/chart" uri="{C3380CC4-5D6E-409C-BE32-E72D297353CC}">
                  <c16:uniqueId val="{0000001F-B195-4424-BE5C-FF6F089FA49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Daten_Diagramme!$B$14:$B$39</c:f>
              <c:numCache>
                <c:formatCode>#,#00</c:formatCode>
                <c:ptCount val="26"/>
                <c:pt idx="0">
                  <c:v>-0.39366183615127864</c:v>
                </c:pt>
                <c:pt idx="1">
                  <c:v>1.6901408450704225</c:v>
                </c:pt>
                <c:pt idx="2">
                  <c:v>6.0308972073677953</c:v>
                </c:pt>
                <c:pt idx="3">
                  <c:v>-1.0581431412256217</c:v>
                </c:pt>
                <c:pt idx="4">
                  <c:v>-1.1381801905492679</c:v>
                </c:pt>
                <c:pt idx="5">
                  <c:v>6.4835075775994816E-2</c:v>
                </c:pt>
                <c:pt idx="6">
                  <c:v>-2.8835540838852096</c:v>
                </c:pt>
                <c:pt idx="7">
                  <c:v>0.87935279634189234</c:v>
                </c:pt>
                <c:pt idx="8">
                  <c:v>-6.3600207504755319</c:v>
                </c:pt>
                <c:pt idx="9">
                  <c:v>5.6863501865431623</c:v>
                </c:pt>
                <c:pt idx="10">
                  <c:v>-1.2192761757305981</c:v>
                </c:pt>
                <c:pt idx="11">
                  <c:v>3.1728665207877462</c:v>
                </c:pt>
                <c:pt idx="12">
                  <c:v>-1.2475538160469668</c:v>
                </c:pt>
                <c:pt idx="13">
                  <c:v>6.2906269658209266E-2</c:v>
                </c:pt>
                <c:pt idx="14">
                  <c:v>-0.75954057058169688</c:v>
                </c:pt>
                <c:pt idx="15">
                  <c:v>-17.513244001246495</c:v>
                </c:pt>
                <c:pt idx="16">
                  <c:v>2.6154549611339735</c:v>
                </c:pt>
                <c:pt idx="17">
                  <c:v>4.359914065461898</c:v>
                </c:pt>
                <c:pt idx="18">
                  <c:v>4.8501529051987768</c:v>
                </c:pt>
                <c:pt idx="19">
                  <c:v>0.37596703058347192</c:v>
                </c:pt>
                <c:pt idx="20">
                  <c:v>0.86222381893299804</c:v>
                </c:pt>
                <c:pt idx="21">
                  <c:v>0</c:v>
                </c:pt>
                <c:pt idx="23">
                  <c:v>1.6901408450704225</c:v>
                </c:pt>
                <c:pt idx="24">
                  <c:v>-0.39826889620566203</c:v>
                </c:pt>
                <c:pt idx="25">
                  <c:v>-0.40930278523545205</c:v>
                </c:pt>
              </c:numCache>
            </c:numRef>
          </c:val>
          <c:extLst>
            <c:ext xmlns:c16="http://schemas.microsoft.com/office/drawing/2014/chart" uri="{C3380CC4-5D6E-409C-BE32-E72D297353CC}">
              <c16:uniqueId val="{00000020-B195-4424-BE5C-FF6F089FA49E}"/>
            </c:ext>
          </c:extLst>
        </c:ser>
        <c:ser>
          <c:idx val="1"/>
          <c:order val="1"/>
          <c:spPr>
            <a:noFill/>
            <a:ln w="25400">
              <a:noFill/>
            </a:ln>
          </c:spPr>
          <c:invertIfNegative val="0"/>
          <c:dLbls>
            <c:dLbl>
              <c:idx val="0"/>
              <c:tx>
                <c:strRef>
                  <c:f>Daten_Diagramme!$F$14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{17B26020-D180-426F-A38D-953AA673137A}</c15:txfldGUID>
                      <c15:f>Daten_Diagramme!$F$14</c15:f>
                      <c15:dlblFieldTableCache>
                        <c:ptCount val="1"/>
                      </c15:dlblFieldTableCache>
                    </c15:dlblFTEntry>
                  </c15:dlblFieldTable>
                  <c15:showDataLabelsRange val="0"/>
                </c:ext>
                <c:ext xmlns:c16="http://schemas.microsoft.com/office/drawing/2014/chart" uri="{C3380CC4-5D6E-409C-BE32-E72D297353CC}">
                  <c16:uniqueId val="{00000021-B195-4424-BE5C-FF6F089FA49E}"/>
                </c:ext>
              </c:extLst>
            </c:dLbl>
            <c:dLbl>
              <c:idx val="1"/>
              <c:tx>
                <c:strRef>
                  <c:f>Daten_Diagramme!$F$15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{42338AFA-1EBB-4B05-BF7D-88C09C65E634}</c15:txfldGUID>
                      <c15:f>Daten_Diagramme!$F$15</c15:f>
                      <c15:dlblFieldTableCache>
                        <c:ptCount val="1"/>
                      </c15:dlblFieldTableCache>
                    </c15:dlblFTEntry>
                  </c15:dlblFieldTable>
                  <c15:showDataLabelsRange val="0"/>
                </c:ext>
                <c:ext xmlns:c16="http://schemas.microsoft.com/office/drawing/2014/chart" uri="{C3380CC4-5D6E-409C-BE32-E72D297353CC}">
                  <c16:uniqueId val="{00000022-B195-4424-BE5C-FF6F089FA49E}"/>
                </c:ext>
              </c:extLst>
            </c:dLbl>
            <c:dLbl>
              <c:idx val="2"/>
              <c:tx>
                <c:strRef>
                  <c:f>Daten_Diagramme!$F$16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{61C1952F-48EA-43A9-B0AE-C633DAC90555}</c15:txfldGUID>
                      <c15:f>Daten_Diagramme!$F$16</c15:f>
                      <c15:dlblFieldTableCache>
                        <c:ptCount val="1"/>
                      </c15:dlblFieldTableCache>
                    </c15:dlblFTEntry>
                  </c15:dlblFieldTable>
                  <c15:showDataLabelsRange val="0"/>
                </c:ext>
                <c:ext xmlns:c16="http://schemas.microsoft.com/office/drawing/2014/chart" uri="{C3380CC4-5D6E-409C-BE32-E72D297353CC}">
                  <c16:uniqueId val="{00000023-B195-4424-BE5C-FF6F089FA49E}"/>
                </c:ext>
              </c:extLst>
            </c:dLbl>
            <c:dLbl>
              <c:idx val="3"/>
              <c:tx>
                <c:strRef>
                  <c:f>Daten_Diagramme!$F$17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{1031EB3E-C6C2-4E5B-9009-65F95BB087EA}</c15:txfldGUID>
                      <c15:f>Daten_Diagramme!$F$17</c15:f>
                      <c15:dlblFieldTableCache>
                        <c:ptCount val="1"/>
                      </c15:dlblFieldTableCache>
                    </c15:dlblFTEntry>
                  </c15:dlblFieldTable>
                  <c15:showDataLabelsRange val="0"/>
                </c:ext>
                <c:ext xmlns:c16="http://schemas.microsoft.com/office/drawing/2014/chart" uri="{C3380CC4-5D6E-409C-BE32-E72D297353CC}">
                  <c16:uniqueId val="{00000024-B195-4424-BE5C-FF6F089FA49E}"/>
                </c:ext>
              </c:extLst>
            </c:dLbl>
            <c:dLbl>
              <c:idx val="4"/>
              <c:tx>
                <c:strRef>
                  <c:f>Daten_Diagramme!$F$18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{38D6DCF8-F095-489C-8645-7908E1690A09}</c15:txfldGUID>
                      <c15:f>Daten_Diagramme!$F$18</c15:f>
                      <c15:dlblFieldTableCache>
                        <c:ptCount val="1"/>
                      </c15:dlblFieldTableCache>
                    </c15:dlblFTEntry>
                  </c15:dlblFieldTable>
                  <c15:showDataLabelsRange val="0"/>
                </c:ext>
                <c:ext xmlns:c16="http://schemas.microsoft.com/office/drawing/2014/chart" uri="{C3380CC4-5D6E-409C-BE32-E72D297353CC}">
                  <c16:uniqueId val="{00000025-B195-4424-BE5C-FF6F089FA49E}"/>
                </c:ext>
              </c:extLst>
            </c:dLbl>
            <c:dLbl>
              <c:idx val="5"/>
              <c:tx>
                <c:strRef>
                  <c:f>Daten_Diagramme!$F$19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{3B70A046-C4FD-44DB-ACD3-E8446C8F9B03}</c15:txfldGUID>
                      <c15:f>Daten_Diagramme!$F$19</c15:f>
                      <c15:dlblFieldTableCache>
                        <c:ptCount val="1"/>
                      </c15:dlblFieldTableCache>
                    </c15:dlblFTEntry>
                  </c15:dlblFieldTable>
                  <c15:showDataLabelsRange val="0"/>
                </c:ext>
                <c:ext xmlns:c16="http://schemas.microsoft.com/office/drawing/2014/chart" uri="{C3380CC4-5D6E-409C-BE32-E72D297353CC}">
                  <c16:uniqueId val="{00000026-B195-4424-BE5C-FF6F089FA49E}"/>
                </c:ext>
              </c:extLst>
            </c:dLbl>
            <c:dLbl>
              <c:idx val="6"/>
              <c:tx>
                <c:strRef>
                  <c:f>Daten_Diagramme!$F$20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{9A75B7B9-C056-4700-8151-5DC742C9AFD8}</c15:txfldGUID>
                      <c15:f>Daten_Diagramme!$F$20</c15:f>
                      <c15:dlblFieldTableCache>
                        <c:ptCount val="1"/>
                      </c15:dlblFieldTableCache>
                    </c15:dlblFTEntry>
                  </c15:dlblFieldTable>
                  <c15:showDataLabelsRange val="0"/>
                </c:ext>
                <c:ext xmlns:c16="http://schemas.microsoft.com/office/drawing/2014/chart" uri="{C3380CC4-5D6E-409C-BE32-E72D297353CC}">
                  <c16:uniqueId val="{00000027-B195-4424-BE5C-FF6F089FA49E}"/>
                </c:ext>
              </c:extLst>
            </c:dLbl>
            <c:dLbl>
              <c:idx val="7"/>
              <c:tx>
                <c:strRef>
                  <c:f>Daten_Diagramme!$F$21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{AA1A661E-9526-439C-A508-3BD08B68E2FD}</c15:txfldGUID>
                      <c15:f>Daten_Diagramme!$F$21</c15:f>
                      <c15:dlblFieldTableCache>
                        <c:ptCount val="1"/>
                      </c15:dlblFieldTableCache>
                    </c15:dlblFTEntry>
                  </c15:dlblFieldTable>
                  <c15:showDataLabelsRange val="0"/>
                </c:ext>
                <c:ext xmlns:c16="http://schemas.microsoft.com/office/drawing/2014/chart" uri="{C3380CC4-5D6E-409C-BE32-E72D297353CC}">
                  <c16:uniqueId val="{00000028-B195-4424-BE5C-FF6F089FA49E}"/>
                </c:ext>
              </c:extLst>
            </c:dLbl>
            <c:dLbl>
              <c:idx val="8"/>
              <c:tx>
                <c:strRef>
                  <c:f>Daten_Diagramme!$F$22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{0652CD55-E304-45FD-AFB8-B4FF33715040}</c15:txfldGUID>
                      <c15:f>Daten_Diagramme!$F$22</c15:f>
                      <c15:dlblFieldTableCache>
                        <c:ptCount val="1"/>
                      </c15:dlblFieldTableCache>
                    </c15:dlblFTEntry>
                  </c15:dlblFieldTable>
                  <c15:showDataLabelsRange val="0"/>
                </c:ext>
                <c:ext xmlns:c16="http://schemas.microsoft.com/office/drawing/2014/chart" uri="{C3380CC4-5D6E-409C-BE32-E72D297353CC}">
                  <c16:uniqueId val="{00000029-B195-4424-BE5C-FF6F089FA49E}"/>
                </c:ext>
              </c:extLst>
            </c:dLbl>
            <c:dLbl>
              <c:idx val="9"/>
              <c:tx>
                <c:strRef>
                  <c:f>Daten_Diagramme!$F$23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{13C7EEFD-9AB0-450F-A942-132162F98C76}</c15:txfldGUID>
                      <c15:f>Daten_Diagramme!$F$23</c15:f>
                      <c15:dlblFieldTableCache>
                        <c:ptCount val="1"/>
                      </c15:dlblFieldTableCache>
                    </c15:dlblFTEntry>
                  </c15:dlblFieldTable>
                  <c15:showDataLabelsRange val="0"/>
                </c:ext>
                <c:ext xmlns:c16="http://schemas.microsoft.com/office/drawing/2014/chart" uri="{C3380CC4-5D6E-409C-BE32-E72D297353CC}">
                  <c16:uniqueId val="{0000002A-B195-4424-BE5C-FF6F089FA49E}"/>
                </c:ext>
              </c:extLst>
            </c:dLbl>
            <c:dLbl>
              <c:idx val="10"/>
              <c:tx>
                <c:strRef>
                  <c:f>Daten_Diagramme!$F$24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{C8333084-482D-4E31-8538-79C755494585}</c15:txfldGUID>
                      <c15:f>Daten_Diagramme!$F$24</c15:f>
                      <c15:dlblFieldTableCache>
                        <c:ptCount val="1"/>
                      </c15:dlblFieldTableCache>
                    </c15:dlblFTEntry>
                  </c15:dlblFieldTable>
                  <c15:showDataLabelsRange val="0"/>
                </c:ext>
                <c:ext xmlns:c16="http://schemas.microsoft.com/office/drawing/2014/chart" uri="{C3380CC4-5D6E-409C-BE32-E72D297353CC}">
                  <c16:uniqueId val="{0000002B-B195-4424-BE5C-FF6F089FA49E}"/>
                </c:ext>
              </c:extLst>
            </c:dLbl>
            <c:dLbl>
              <c:idx val="11"/>
              <c:tx>
                <c:strRef>
                  <c:f>Daten_Diagramme!$F$25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{19A51229-D058-4E3E-9C37-B80112F396C4}</c15:txfldGUID>
                      <c15:f>Daten_Diagramme!$F$25</c15:f>
                      <c15:dlblFieldTableCache>
                        <c:ptCount val="1"/>
                      </c15:dlblFieldTableCache>
                    </c15:dlblFTEntry>
                  </c15:dlblFieldTable>
                  <c15:showDataLabelsRange val="0"/>
                </c:ext>
                <c:ext xmlns:c16="http://schemas.microsoft.com/office/drawing/2014/chart" uri="{C3380CC4-5D6E-409C-BE32-E72D297353CC}">
                  <c16:uniqueId val="{0000002C-B195-4424-BE5C-FF6F089FA49E}"/>
                </c:ext>
              </c:extLst>
            </c:dLbl>
            <c:dLbl>
              <c:idx val="12"/>
              <c:tx>
                <c:strRef>
                  <c:f>Daten_Diagramme!$F$26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{6FED5C25-DD49-4A51-B7DA-BB2BA8E98C17}</c15:txfldGUID>
                      <c15:f>Daten_Diagramme!$F$26</c15:f>
                      <c15:dlblFieldTableCache>
                        <c:ptCount val="1"/>
                      </c15:dlblFieldTableCache>
                    </c15:dlblFTEntry>
                  </c15:dlblFieldTable>
                  <c15:showDataLabelsRange val="0"/>
                </c:ext>
                <c:ext xmlns:c16="http://schemas.microsoft.com/office/drawing/2014/chart" uri="{C3380CC4-5D6E-409C-BE32-E72D297353CC}">
                  <c16:uniqueId val="{0000002D-B195-4424-BE5C-FF6F089FA49E}"/>
                </c:ext>
              </c:extLst>
            </c:dLbl>
            <c:dLbl>
              <c:idx val="13"/>
              <c:tx>
                <c:strRef>
                  <c:f>Daten_Diagramme!$F$27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{46E46B52-DA8C-4BC7-92AE-79CD72C913ED}</c15:txfldGUID>
                      <c15:f>Daten_Diagramme!$F$27</c15:f>
                      <c15:dlblFieldTableCache>
                        <c:ptCount val="1"/>
                      </c15:dlblFieldTableCache>
                    </c15:dlblFTEntry>
                  </c15:dlblFieldTable>
                  <c15:showDataLabelsRange val="0"/>
                </c:ext>
                <c:ext xmlns:c16="http://schemas.microsoft.com/office/drawing/2014/chart" uri="{C3380CC4-5D6E-409C-BE32-E72D297353CC}">
                  <c16:uniqueId val="{0000002E-B195-4424-BE5C-FF6F089FA49E}"/>
                </c:ext>
              </c:extLst>
            </c:dLbl>
            <c:dLbl>
              <c:idx val="14"/>
              <c:tx>
                <c:strRef>
                  <c:f>Daten_Diagramme!$F$28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{C314153C-9B0A-457A-8A5D-CEFD2A8A16B6}</c15:txfldGUID>
                      <c15:f>Daten_Diagramme!$F$28</c15:f>
                      <c15:dlblFieldTableCache>
                        <c:ptCount val="1"/>
                      </c15:dlblFieldTableCache>
                    </c15:dlblFTEntry>
                  </c15:dlblFieldTable>
                  <c15:showDataLabelsRange val="0"/>
                </c:ext>
                <c:ext xmlns:c16="http://schemas.microsoft.com/office/drawing/2014/chart" uri="{C3380CC4-5D6E-409C-BE32-E72D297353CC}">
                  <c16:uniqueId val="{0000002F-B195-4424-BE5C-FF6F089FA49E}"/>
                </c:ext>
              </c:extLst>
            </c:dLbl>
            <c:dLbl>
              <c:idx val="15"/>
              <c:tx>
                <c:strRef>
                  <c:f>Daten_Diagramme!$F$29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{B4005C2E-930E-4006-9752-C52068B7D16C}</c15:txfldGUID>
                      <c15:f>Daten_Diagramme!$F$29</c15:f>
                      <c15:dlblFieldTableCache>
                        <c:ptCount val="1"/>
                      </c15:dlblFieldTableCache>
                    </c15:dlblFTEntry>
                  </c15:dlblFieldTable>
                  <c15:showDataLabelsRange val="0"/>
                </c:ext>
                <c:ext xmlns:c16="http://schemas.microsoft.com/office/drawing/2014/chart" uri="{C3380CC4-5D6E-409C-BE32-E72D297353CC}">
                  <c16:uniqueId val="{00000030-B195-4424-BE5C-FF6F089FA49E}"/>
                </c:ext>
              </c:extLst>
            </c:dLbl>
            <c:dLbl>
              <c:idx val="16"/>
              <c:tx>
                <c:strRef>
                  <c:f>Daten_Diagramme!$F$30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{BDA92183-4126-40BD-BF7E-3ED60B99C8CD}</c15:txfldGUID>
                      <c15:f>Daten_Diagramme!$F$30</c15:f>
                      <c15:dlblFieldTableCache>
                        <c:ptCount val="1"/>
                      </c15:dlblFieldTableCache>
                    </c15:dlblFTEntry>
                  </c15:dlblFieldTable>
                  <c15:showDataLabelsRange val="0"/>
                </c:ext>
                <c:ext xmlns:c16="http://schemas.microsoft.com/office/drawing/2014/chart" uri="{C3380CC4-5D6E-409C-BE32-E72D297353CC}">
                  <c16:uniqueId val="{00000031-B195-4424-BE5C-FF6F089FA49E}"/>
                </c:ext>
              </c:extLst>
            </c:dLbl>
            <c:dLbl>
              <c:idx val="17"/>
              <c:tx>
                <c:strRef>
                  <c:f>Daten_Diagramme!$F$31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{12303351-F197-42DC-925F-A3449A22F80C}</c15:txfldGUID>
                      <c15:f>Daten_Diagramme!$F$31</c15:f>
                      <c15:dlblFieldTableCache>
                        <c:ptCount val="1"/>
                      </c15:dlblFieldTableCache>
                    </c15:dlblFTEntry>
                  </c15:dlblFieldTable>
                  <c15:showDataLabelsRange val="0"/>
                </c:ext>
                <c:ext xmlns:c16="http://schemas.microsoft.com/office/drawing/2014/chart" uri="{C3380CC4-5D6E-409C-BE32-E72D297353CC}">
                  <c16:uniqueId val="{00000032-B195-4424-BE5C-FF6F089FA49E}"/>
                </c:ext>
              </c:extLst>
            </c:dLbl>
            <c:dLbl>
              <c:idx val="18"/>
              <c:tx>
                <c:strRef>
                  <c:f>Daten_Diagramme!$F$32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{0458860C-D007-4E87-89B0-9015133DFE94}</c15:txfldGUID>
                      <c15:f>Daten_Diagramme!$F$32</c15:f>
                      <c15:dlblFieldTableCache>
                        <c:ptCount val="1"/>
                      </c15:dlblFieldTableCache>
                    </c15:dlblFTEntry>
                  </c15:dlblFieldTable>
                  <c15:showDataLabelsRange val="0"/>
                </c:ext>
                <c:ext xmlns:c16="http://schemas.microsoft.com/office/drawing/2014/chart" uri="{C3380CC4-5D6E-409C-BE32-E72D297353CC}">
                  <c16:uniqueId val="{00000033-B195-4424-BE5C-FF6F089FA49E}"/>
                </c:ext>
              </c:extLst>
            </c:dLbl>
            <c:dLbl>
              <c:idx val="19"/>
              <c:tx>
                <c:strRef>
                  <c:f>Daten_Diagramme!$F$33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{17F0BC18-DFF2-48EE-BB56-6F0A085F7ADD}</c15:txfldGUID>
                      <c15:f>Daten_Diagramme!$F$33</c15:f>
                      <c15:dlblFieldTableCache>
                        <c:ptCount val="1"/>
                      </c15:dlblFieldTableCache>
                    </c15:dlblFTEntry>
                  </c15:dlblFieldTable>
                  <c15:showDataLabelsRange val="0"/>
                </c:ext>
                <c:ext xmlns:c16="http://schemas.microsoft.com/office/drawing/2014/chart" uri="{C3380CC4-5D6E-409C-BE32-E72D297353CC}">
                  <c16:uniqueId val="{00000034-B195-4424-BE5C-FF6F089FA49E}"/>
                </c:ext>
              </c:extLst>
            </c:dLbl>
            <c:dLbl>
              <c:idx val="20"/>
              <c:tx>
                <c:strRef>
                  <c:f>Daten_Diagramme!$F$34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{70DC962D-1839-411F-9549-72864713A651}</c15:txfldGUID>
                      <c15:f>Daten_Diagramme!$F$34</c15:f>
                      <c15:dlblFieldTableCache>
                        <c:ptCount val="1"/>
                      </c15:dlblFieldTableCache>
                    </c15:dlblFTEntry>
                  </c15:dlblFieldTable>
                  <c15:showDataLabelsRange val="0"/>
                </c:ext>
                <c:ext xmlns:c16="http://schemas.microsoft.com/office/drawing/2014/chart" uri="{C3380CC4-5D6E-409C-BE32-E72D297353CC}">
                  <c16:uniqueId val="{00000035-B195-4424-BE5C-FF6F089FA49E}"/>
                </c:ext>
              </c:extLst>
            </c:dLbl>
            <c:dLbl>
              <c:idx val="21"/>
              <c:tx>
                <c:strRef>
                  <c:f>Daten_Diagramme!$F$35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{87ADFDA9-3FFC-47BD-B810-13048FFBDD3A}</c15:txfldGUID>
                      <c15:f>Daten_Diagramme!$F$35</c15:f>
                      <c15:dlblFieldTableCache>
                        <c:ptCount val="1"/>
                      </c15:dlblFieldTableCache>
                    </c15:dlblFTEntry>
                  </c15:dlblFieldTable>
                  <c15:showDataLabelsRange val="0"/>
                </c:ext>
                <c:ext xmlns:c16="http://schemas.microsoft.com/office/drawing/2014/chart" uri="{C3380CC4-5D6E-409C-BE32-E72D297353CC}">
                  <c16:uniqueId val="{00000036-B195-4424-BE5C-FF6F089FA49E}"/>
                </c:ext>
              </c:extLst>
            </c:dLbl>
            <c:dLbl>
              <c:idx val="22"/>
              <c:tx>
                <c:strRef>
                  <c:f>Daten_Diagramme!$F$36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{A0D06021-A0C9-4560-9AE0-407B7BBF9B86}</c15:txfldGUID>
                      <c15:f>Daten_Diagramme!$F$36</c15:f>
                      <c15:dlblFieldTableCache>
                        <c:ptCount val="1"/>
                      </c15:dlblFieldTableCache>
                    </c15:dlblFTEntry>
                  </c15:dlblFieldTable>
                  <c15:showDataLabelsRange val="0"/>
                </c:ext>
                <c:ext xmlns:c16="http://schemas.microsoft.com/office/drawing/2014/chart" uri="{C3380CC4-5D6E-409C-BE32-E72D297353CC}">
                  <c16:uniqueId val="{00000037-B195-4424-BE5C-FF6F089FA49E}"/>
                </c:ext>
              </c:extLst>
            </c:dLbl>
            <c:dLbl>
              <c:idx val="23"/>
              <c:tx>
                <c:strRef>
                  <c:f>Daten_Diagramme!$F$37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{46738AF3-7B98-43C3-8A5D-353A163D0379}</c15:txfldGUID>
                      <c15:f>Daten_Diagramme!$F$37</c15:f>
                      <c15:dlblFieldTableCache>
                        <c:ptCount val="1"/>
                      </c15:dlblFieldTableCache>
                    </c15:dlblFTEntry>
                  </c15:dlblFieldTable>
                  <c15:showDataLabelsRange val="0"/>
                </c:ext>
                <c:ext xmlns:c16="http://schemas.microsoft.com/office/drawing/2014/chart" uri="{C3380CC4-5D6E-409C-BE32-E72D297353CC}">
                  <c16:uniqueId val="{00000038-B195-4424-BE5C-FF6F089FA49E}"/>
                </c:ext>
              </c:extLst>
            </c:dLbl>
            <c:dLbl>
              <c:idx val="24"/>
              <c:tx>
                <c:strRef>
                  <c:f>Daten_Diagramme!$F$38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{A89DDC8B-3CD4-485D-A64E-240A9D157CAD}</c15:txfldGUID>
                      <c15:f>Daten_Diagramme!$F$38</c15:f>
                      <c15:dlblFieldTableCache>
                        <c:ptCount val="1"/>
                      </c15:dlblFieldTableCache>
                    </c15:dlblFTEntry>
                  </c15:dlblFieldTable>
                  <c15:showDataLabelsRange val="0"/>
                </c:ext>
                <c:ext xmlns:c16="http://schemas.microsoft.com/office/drawing/2014/chart" uri="{C3380CC4-5D6E-409C-BE32-E72D297353CC}">
                  <c16:uniqueId val="{00000039-B195-4424-BE5C-FF6F089FA49E}"/>
                </c:ext>
              </c:extLst>
            </c:dLbl>
            <c:dLbl>
              <c:idx val="25"/>
              <c:tx>
                <c:strRef>
                  <c:f>Daten_Diagramme!$F$39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{12BA05D3-376D-4595-88A5-7B9B482DA482}</c15:txfldGUID>
                      <c15:f>Daten_Diagramme!$F$39</c15:f>
                      <c15:dlblFieldTableCache>
                        <c:ptCount val="1"/>
                      </c15:dlblFieldTableCache>
                    </c15:dlblFTEntry>
                  </c15:dlblFieldTable>
                  <c15:showDataLabelsRange val="0"/>
                </c:ext>
                <c:ext xmlns:c16="http://schemas.microsoft.com/office/drawing/2014/chart" uri="{C3380CC4-5D6E-409C-BE32-E72D297353CC}">
                  <c16:uniqueId val="{0000003A-B195-4424-BE5C-FF6F089FA49E}"/>
                </c:ext>
              </c:extLst>
            </c:dLbl>
            <c:dLbl>
              <c:idx val="26"/>
              <c:tx>
                <c:strRef>
                  <c:f>Daten_Diagramme!$F$40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{A7D8F298-239F-4771-A67E-193B71CE23C1}</c15:txfldGUID>
                      <c15:f>Daten_Diagramme!$F$40</c15:f>
                      <c15:dlblFieldTableCache>
                        <c:ptCount val="1"/>
                      </c15:dlblFieldTableCache>
                    </c15:dlblFTEntry>
                  </c15:dlblFieldTable>
                  <c15:showDataLabelsRange val="0"/>
                </c:ext>
                <c:ext xmlns:c16="http://schemas.microsoft.com/office/drawing/2014/chart" uri="{C3380CC4-5D6E-409C-BE32-E72D297353CC}">
                  <c16:uniqueId val="{0000003B-B195-4424-BE5C-FF6F089FA49E}"/>
                </c:ext>
              </c:extLst>
            </c:dLbl>
            <c:dLbl>
              <c:idx val="27"/>
              <c:tx>
                <c:strRef>
                  <c:f>Daten_Diagramme!$F$41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{BF80308E-7FB5-4074-8E01-4708EAE9D19F}</c15:txfldGUID>
                      <c15:f>Daten_Diagramme!$F$41</c15:f>
                      <c15:dlblFieldTableCache>
                        <c:ptCount val="1"/>
                      </c15:dlblFieldTableCache>
                    </c15:dlblFTEntry>
                  </c15:dlblFieldTable>
                  <c15:showDataLabelsRange val="0"/>
                </c:ext>
                <c:ext xmlns:c16="http://schemas.microsoft.com/office/drawing/2014/chart" uri="{C3380CC4-5D6E-409C-BE32-E72D297353CC}">
                  <c16:uniqueId val="{0000003C-B195-4424-BE5C-FF6F089FA49E}"/>
                </c:ext>
              </c:extLst>
            </c:dLbl>
            <c:dLbl>
              <c:idx val="28"/>
              <c:tx>
                <c:strRef>
                  <c:f>Daten_Diagramme!$F$42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{DDD1051F-6805-489D-8DD4-23A196F83319}</c15:txfldGUID>
                      <c15:f>Daten_Diagramme!$F$42</c15:f>
                      <c15:dlblFieldTableCache>
                        <c:ptCount val="1"/>
                      </c15:dlblFieldTableCache>
                    </c15:dlblFTEntry>
                  </c15:dlblFieldTable>
                  <c15:showDataLabelsRange val="0"/>
                </c:ext>
                <c:ext xmlns:c16="http://schemas.microsoft.com/office/drawing/2014/chart" uri="{C3380CC4-5D6E-409C-BE32-E72D297353CC}">
                  <c16:uniqueId val="{0000003D-B195-4424-BE5C-FF6F089FA49E}"/>
                </c:ext>
              </c:extLst>
            </c:dLbl>
            <c:dLbl>
              <c:idx val="29"/>
              <c:tx>
                <c:strRef>
                  <c:f>Daten_Diagramme!$F$43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{27F63B72-7009-4C83-9823-FD15231EC1EF}</c15:txfldGUID>
                      <c15:f>Daten_Diagramme!$F$43</c15:f>
                      <c15:dlblFieldTableCache>
                        <c:ptCount val="1"/>
                      </c15:dlblFieldTableCache>
                    </c15:dlblFTEntry>
                  </c15:dlblFieldTable>
                  <c15:showDataLabelsRange val="0"/>
                </c:ext>
                <c:ext xmlns:c16="http://schemas.microsoft.com/office/drawing/2014/chart" uri="{C3380CC4-5D6E-409C-BE32-E72D297353CC}">
                  <c16:uniqueId val="{0000003E-B195-4424-BE5C-FF6F089FA49E}"/>
                </c:ext>
              </c:extLst>
            </c:dLbl>
            <c:dLbl>
              <c:idx val="30"/>
              <c:tx>
                <c:strRef>
                  <c:f>Daten_Diagramme!$F$44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{3F731690-EA9E-4862-8406-EC7F66BCD0C4}</c15:txfldGUID>
                      <c15:f>Daten_Diagramme!$F$44</c15:f>
                      <c15:dlblFieldTableCache>
                        <c:ptCount val="1"/>
                      </c15:dlblFieldTableCache>
                    </c15:dlblFTEntry>
                  </c15:dlblFieldTable>
                  <c15:showDataLabelsRange val="0"/>
                </c:ext>
                <c:ext xmlns:c16="http://schemas.microsoft.com/office/drawing/2014/chart" uri="{C3380CC4-5D6E-409C-BE32-E72D297353CC}">
                  <c16:uniqueId val="{0000003F-B195-4424-BE5C-FF6F089FA49E}"/>
                </c:ext>
              </c:extLst>
            </c:dLbl>
            <c:dLbl>
              <c:idx val="31"/>
              <c:tx>
                <c:strRef>
                  <c:f>Daten_Diagramme!$F$45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{C3A5144C-D5C1-447A-BFE6-A9DFC80460E4}</c15:txfldGUID>
                      <c15:f>Daten_Diagramme!$F$45</c15:f>
                      <c15:dlblFieldTableCache>
                        <c:ptCount val="1"/>
                      </c15:dlblFieldTableCache>
                    </c15:dlblFTEntry>
                  </c15:dlblFieldTable>
                  <c15:showDataLabelsRange val="0"/>
                </c:ext>
                <c:ext xmlns:c16="http://schemas.microsoft.com/office/drawing/2014/chart" uri="{C3380CC4-5D6E-409C-BE32-E72D297353CC}">
                  <c16:uniqueId val="{00000040-B195-4424-BE5C-FF6F089FA49E}"/>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Daten_Diagramme!$H$14:$H$39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B195-4424-BE5C-FF6F089FA49E}"/>
            </c:ext>
          </c:extLst>
        </c:ser>
        <c:dLbls>
          <c:showLegendKey val="0"/>
          <c:showVal val="1"/>
          <c:showCatName val="0"/>
          <c:showSerName val="0"/>
          <c:showPercent val="0"/>
          <c:showBubbleSize val="0"/>
        </c:dLbls>
        <c:gapWidth val="100"/>
        <c:overlap val="100"/>
        <c:axId val="297291304"/>
        <c:axId val="297291696"/>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Daten_Diagramme!$K$14:$K$39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Daten_Diagramme!$J$14:$J$39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B195-4424-BE5C-FF6F089FA49E}"/>
            </c:ext>
          </c:extLst>
        </c:ser>
        <c:dLbls>
          <c:showLegendKey val="0"/>
          <c:showVal val="1"/>
          <c:showCatName val="0"/>
          <c:showSerName val="0"/>
          <c:showPercent val="0"/>
          <c:showBubbleSize val="0"/>
        </c:dLbls>
        <c:axId val="297292088"/>
        <c:axId val="297292480"/>
      </c:scatterChart>
      <c:catAx>
        <c:axId val="297291304"/>
        <c:scaling>
          <c:orientation val="maxMin"/>
        </c:scaling>
        <c:delete val="0"/>
        <c:axPos val="l"/>
        <c:majorTickMark val="none"/>
        <c:minorTickMark val="none"/>
        <c:tickLblPos val="none"/>
        <c:spPr>
          <a:ln w="3175">
            <a:solidFill>
              <a:srgbClr val="000000"/>
            </a:solidFill>
            <a:prstDash val="solid"/>
          </a:ln>
        </c:spPr>
        <c:crossAx val="297291696"/>
        <c:crosses val="autoZero"/>
        <c:auto val="1"/>
        <c:lblAlgn val="ctr"/>
        <c:lblOffset val="100"/>
        <c:tickMarkSkip val="1"/>
        <c:noMultiLvlLbl val="0"/>
      </c:catAx>
      <c:valAx>
        <c:axId val="297291696"/>
        <c:scaling>
          <c:orientation val="minMax"/>
          <c:max val="50"/>
          <c:min val="-50"/>
        </c:scaling>
        <c:delete val="1"/>
        <c:axPos val="t"/>
        <c:numFmt formatCode="#,#00" sourceLinked="1"/>
        <c:majorTickMark val="out"/>
        <c:minorTickMark val="none"/>
        <c:tickLblPos val="none"/>
        <c:crossAx val="297291304"/>
        <c:crosses val="autoZero"/>
        <c:crossBetween val="between"/>
        <c:majorUnit val="10"/>
        <c:minorUnit val="5"/>
      </c:valAx>
      <c:valAx>
        <c:axId val="297292088"/>
        <c:scaling>
          <c:orientation val="minMax"/>
        </c:scaling>
        <c:delete val="1"/>
        <c:axPos val="b"/>
        <c:numFmt formatCode="General" sourceLinked="1"/>
        <c:majorTickMark val="out"/>
        <c:minorTickMark val="none"/>
        <c:tickLblPos val="none"/>
        <c:crossAx val="297292480"/>
        <c:crosses val="max"/>
        <c:crossBetween val="midCat"/>
      </c:valAx>
      <c:valAx>
        <c:axId val="297292480"/>
        <c:scaling>
          <c:orientation val="maxMin"/>
          <c:max val="320"/>
          <c:min val="0"/>
        </c:scaling>
        <c:delete val="1"/>
        <c:axPos val="r"/>
        <c:numFmt formatCode="General" sourceLinked="1"/>
        <c:majorTickMark val="out"/>
        <c:minorTickMark val="none"/>
        <c:tickLblPos val="none"/>
        <c:crossAx val="297292088"/>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7923397444397504E-2"/>
          <c:y val="1.4231505644191103E-2"/>
          <c:w val="0.90734965828060365"/>
          <c:h val="0.98576848542396367"/>
        </c:manualLayout>
      </c:layout>
      <c:barChart>
        <c:barDir val="bar"/>
        <c:grouping val="clustered"/>
        <c:varyColors val="0"/>
        <c:ser>
          <c:idx val="0"/>
          <c:order val="0"/>
          <c:spPr>
            <a:solidFill>
              <a:srgbClr val="969696"/>
            </a:solidFill>
            <a:ln w="25400">
              <a:noFill/>
            </a:ln>
          </c:spPr>
          <c:invertIfNegative val="0"/>
          <c:dLbls>
            <c:dLbl>
              <c:idx val="0"/>
              <c:tx>
                <c:strRef>
                  <c:f>Daten_Diagramme!$E$14</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{CDE941AA-6BE8-4433-ACFA-7D166E63B1B9}</c15:txfldGUID>
                      <c15:f>Daten_Diagramme!$E$14</c15:f>
                      <c15:dlblFieldTableCache>
                        <c:ptCount val="1"/>
                        <c:pt idx="0">
                          <c:v>-4.0</c:v>
                        </c:pt>
                      </c15:dlblFieldTableCache>
                    </c15:dlblFTEntry>
                  </c15:dlblFieldTable>
                  <c15:showDataLabelsRange val="0"/>
                </c:ext>
                <c:ext xmlns:c16="http://schemas.microsoft.com/office/drawing/2014/chart" uri="{C3380CC4-5D6E-409C-BE32-E72D297353CC}">
                  <c16:uniqueId val="{00000000-91DB-4461-AB3C-00BEF74D3F03}"/>
                </c:ext>
              </c:extLst>
            </c:dLbl>
            <c:dLbl>
              <c:idx val="1"/>
              <c:tx>
                <c:strRef>
                  <c:f>Daten_Diagramme!$E$15</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{E7AA29B8-DAE5-4CD4-92D3-090A330B9C05}</c15:txfldGUID>
                      <c15:f>Daten_Diagramme!$E$15</c15:f>
                      <c15:dlblFieldTableCache>
                        <c:ptCount val="1"/>
                        <c:pt idx="0">
                          <c:v>8.6</c:v>
                        </c:pt>
                      </c15:dlblFieldTableCache>
                    </c15:dlblFTEntry>
                  </c15:dlblFieldTable>
                  <c15:showDataLabelsRange val="0"/>
                </c:ext>
                <c:ext xmlns:c16="http://schemas.microsoft.com/office/drawing/2014/chart" uri="{C3380CC4-5D6E-409C-BE32-E72D297353CC}">
                  <c16:uniqueId val="{00000001-91DB-4461-AB3C-00BEF74D3F03}"/>
                </c:ext>
              </c:extLst>
            </c:dLbl>
            <c:dLbl>
              <c:idx val="2"/>
              <c:tx>
                <c:strRef>
                  <c:f>Daten_Diagramme!$E$16</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{7A5BF42F-58DE-47C0-924F-D1A377A990E7}</c15:txfldGUID>
                      <c15:f>Daten_Diagramme!$E$16</c15:f>
                      <c15:dlblFieldTableCache>
                        <c:ptCount val="1"/>
                        <c:pt idx="0">
                          <c:v>0.7</c:v>
                        </c:pt>
                      </c15:dlblFieldTableCache>
                    </c15:dlblFTEntry>
                  </c15:dlblFieldTable>
                  <c15:showDataLabelsRange val="0"/>
                </c:ext>
                <c:ext xmlns:c16="http://schemas.microsoft.com/office/drawing/2014/chart" uri="{C3380CC4-5D6E-409C-BE32-E72D297353CC}">
                  <c16:uniqueId val="{00000002-91DB-4461-AB3C-00BEF74D3F03}"/>
                </c:ext>
              </c:extLst>
            </c:dLbl>
            <c:dLbl>
              <c:idx val="3"/>
              <c:tx>
                <c:strRef>
                  <c:f>Daten_Diagramme!$E$17</c:f>
                  <c:strCache>
                    <c:ptCount val="1"/>
                    <c:pt idx="0">
                      <c:v>-2.6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{84B6EE61-57AF-493A-BBDA-7ED995A3EE20}</c15:txfldGUID>
                      <c15:f>Daten_Diagramme!$E$17</c15:f>
                      <c15:dlblFieldTableCache>
                        <c:ptCount val="1"/>
                        <c:pt idx="0">
                          <c:v>-2.6</c:v>
                        </c:pt>
                      </c15:dlblFieldTableCache>
                    </c15:dlblFTEntry>
                  </c15:dlblFieldTable>
                  <c15:showDataLabelsRange val="0"/>
                </c:ext>
                <c:ext xmlns:c16="http://schemas.microsoft.com/office/drawing/2014/chart" uri="{C3380CC4-5D6E-409C-BE32-E72D297353CC}">
                  <c16:uniqueId val="{00000003-91DB-4461-AB3C-00BEF74D3F03}"/>
                </c:ext>
              </c:extLst>
            </c:dLbl>
            <c:dLbl>
              <c:idx val="4"/>
              <c:tx>
                <c:strRef>
                  <c:f>Daten_Diagramme!$E$18</c:f>
                  <c:strCache>
                    <c:ptCount val="1"/>
                    <c:pt idx="0">
                      <c:v>1.9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{503FDFAD-E84E-4644-979B-26020E353C93}</c15:txfldGUID>
                      <c15:f>Daten_Diagramme!$E$18</c15:f>
                      <c15:dlblFieldTableCache>
                        <c:ptCount val="1"/>
                        <c:pt idx="0">
                          <c:v>1.9</c:v>
                        </c:pt>
                      </c15:dlblFieldTableCache>
                    </c15:dlblFTEntry>
                  </c15:dlblFieldTable>
                  <c15:showDataLabelsRange val="0"/>
                </c:ext>
                <c:ext xmlns:c16="http://schemas.microsoft.com/office/drawing/2014/chart" uri="{C3380CC4-5D6E-409C-BE32-E72D297353CC}">
                  <c16:uniqueId val="{00000004-91DB-4461-AB3C-00BEF74D3F03}"/>
                </c:ext>
              </c:extLst>
            </c:dLbl>
            <c:dLbl>
              <c:idx val="5"/>
              <c:tx>
                <c:strRef>
                  <c:f>Daten_Diagramme!$E$19</c:f>
                  <c:strCache>
                    <c:ptCount val="1"/>
                    <c:pt idx="0">
                      <c:v>-6.8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{D02ECA69-0CE6-487B-BF97-FB94F4508905}</c15:txfldGUID>
                      <c15:f>Daten_Diagramme!$E$19</c15:f>
                      <c15:dlblFieldTableCache>
                        <c:ptCount val="1"/>
                        <c:pt idx="0">
                          <c:v>-6.8</c:v>
                        </c:pt>
                      </c15:dlblFieldTableCache>
                    </c15:dlblFTEntry>
                  </c15:dlblFieldTable>
                  <c15:showDataLabelsRange val="0"/>
                </c:ext>
                <c:ext xmlns:c16="http://schemas.microsoft.com/office/drawing/2014/chart" uri="{C3380CC4-5D6E-409C-BE32-E72D297353CC}">
                  <c16:uniqueId val="{00000005-91DB-4461-AB3C-00BEF74D3F03}"/>
                </c:ext>
              </c:extLst>
            </c:dLbl>
            <c:dLbl>
              <c:idx val="6"/>
              <c:tx>
                <c:strRef>
                  <c:f>Daten_Diagramme!$E$20</c:f>
                  <c:strCache>
                    <c:ptCount val="1"/>
                    <c:pt idx="0">
                      <c:v>-8.0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{8CBAE3C2-B886-46E0-8436-DEAF436CC5E1}</c15:txfldGUID>
                      <c15:f>Daten_Diagramme!$E$20</c15:f>
                      <c15:dlblFieldTableCache>
                        <c:ptCount val="1"/>
                        <c:pt idx="0">
                          <c:v>-8.0</c:v>
                        </c:pt>
                      </c15:dlblFieldTableCache>
                    </c15:dlblFTEntry>
                  </c15:dlblFieldTable>
                  <c15:showDataLabelsRange val="0"/>
                </c:ext>
                <c:ext xmlns:c16="http://schemas.microsoft.com/office/drawing/2014/chart" uri="{C3380CC4-5D6E-409C-BE32-E72D297353CC}">
                  <c16:uniqueId val="{00000006-91DB-4461-AB3C-00BEF74D3F03}"/>
                </c:ext>
              </c:extLst>
            </c:dLbl>
            <c:dLbl>
              <c:idx val="7"/>
              <c:tx>
                <c:strRef>
                  <c:f>Daten_Diagramme!$E$21</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{A618700B-9DDA-466A-969E-1E639C9B7289}</c15:txfldGUID>
                      <c15:f>Daten_Diagramme!$E$21</c15:f>
                      <c15:dlblFieldTableCache>
                        <c:ptCount val="1"/>
                        <c:pt idx="0">
                          <c:v>4.0</c:v>
                        </c:pt>
                      </c15:dlblFieldTableCache>
                    </c15:dlblFTEntry>
                  </c15:dlblFieldTable>
                  <c15:showDataLabelsRange val="0"/>
                </c:ext>
                <c:ext xmlns:c16="http://schemas.microsoft.com/office/drawing/2014/chart" uri="{C3380CC4-5D6E-409C-BE32-E72D297353CC}">
                  <c16:uniqueId val="{00000007-91DB-4461-AB3C-00BEF74D3F03}"/>
                </c:ext>
              </c:extLst>
            </c:dLbl>
            <c:dLbl>
              <c:idx val="8"/>
              <c:tx>
                <c:strRef>
                  <c:f>Daten_Diagramme!$E$22</c:f>
                  <c:strCache>
                    <c:ptCount val="1"/>
                    <c:pt idx="0">
                      <c:v>-4.0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{75FB9F24-F45F-4049-8C47-7E5DCF5B656C}</c15:txfldGUID>
                      <c15:f>Daten_Diagramme!$E$22</c15:f>
                      <c15:dlblFieldTableCache>
                        <c:ptCount val="1"/>
                        <c:pt idx="0">
                          <c:v>-4.0</c:v>
                        </c:pt>
                      </c15:dlblFieldTableCache>
                    </c15:dlblFTEntry>
                  </c15:dlblFieldTable>
                  <c15:showDataLabelsRange val="0"/>
                </c:ext>
                <c:ext xmlns:c16="http://schemas.microsoft.com/office/drawing/2014/chart" uri="{C3380CC4-5D6E-409C-BE32-E72D297353CC}">
                  <c16:uniqueId val="{00000008-91DB-4461-AB3C-00BEF74D3F03}"/>
                </c:ext>
              </c:extLst>
            </c:dLbl>
            <c:dLbl>
              <c:idx val="9"/>
              <c:tx>
                <c:strRef>
                  <c:f>Daten_Diagramme!$E$23</c:f>
                  <c:strCache>
                    <c:ptCount val="1"/>
                    <c:pt idx="0">
                      <c:v>-6.1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{9CB08D1D-7D7E-40BD-B3AF-BA0E5E238CB1}</c15:txfldGUID>
                      <c15:f>Daten_Diagramme!$E$23</c15:f>
                      <c15:dlblFieldTableCache>
                        <c:ptCount val="1"/>
                        <c:pt idx="0">
                          <c:v>-6.1</c:v>
                        </c:pt>
                      </c15:dlblFieldTableCache>
                    </c15:dlblFTEntry>
                  </c15:dlblFieldTable>
                  <c15:showDataLabelsRange val="0"/>
                </c:ext>
                <c:ext xmlns:c16="http://schemas.microsoft.com/office/drawing/2014/chart" uri="{C3380CC4-5D6E-409C-BE32-E72D297353CC}">
                  <c16:uniqueId val="{00000009-91DB-4461-AB3C-00BEF74D3F03}"/>
                </c:ext>
              </c:extLst>
            </c:dLbl>
            <c:dLbl>
              <c:idx val="10"/>
              <c:tx>
                <c:strRef>
                  <c:f>Daten_Diagramme!$E$24</c:f>
                  <c:strCache>
                    <c:ptCount val="1"/>
                    <c:pt idx="0">
                      <c:v>-13.3</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{9D9560E7-81B2-40EE-B3A4-0FEF70DEC7AE}</c15:txfldGUID>
                      <c15:f>Daten_Diagramme!$E$24</c15:f>
                      <c15:dlblFieldTableCache>
                        <c:ptCount val="1"/>
                        <c:pt idx="0">
                          <c:v>-13.3</c:v>
                        </c:pt>
                      </c15:dlblFieldTableCache>
                    </c15:dlblFTEntry>
                  </c15:dlblFieldTable>
                  <c15:showDataLabelsRange val="0"/>
                </c:ext>
                <c:ext xmlns:c16="http://schemas.microsoft.com/office/drawing/2014/chart" uri="{C3380CC4-5D6E-409C-BE32-E72D297353CC}">
                  <c16:uniqueId val="{0000000A-91DB-4461-AB3C-00BEF74D3F03}"/>
                </c:ext>
              </c:extLst>
            </c:dLbl>
            <c:dLbl>
              <c:idx val="11"/>
              <c:tx>
                <c:strRef>
                  <c:f>Daten_Diagramme!$E$25</c:f>
                  <c:strCache>
                    <c:ptCount val="1"/>
                    <c:pt idx="0">
                      <c:v>-3.7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{132D1D39-69BF-4ACE-A099-C87C2BB12979}</c15:txfldGUID>
                      <c15:f>Daten_Diagramme!$E$25</c15:f>
                      <c15:dlblFieldTableCache>
                        <c:ptCount val="1"/>
                        <c:pt idx="0">
                          <c:v>-3.7</c:v>
                        </c:pt>
                      </c15:dlblFieldTableCache>
                    </c15:dlblFTEntry>
                  </c15:dlblFieldTable>
                  <c15:showDataLabelsRange val="0"/>
                </c:ext>
                <c:ext xmlns:c16="http://schemas.microsoft.com/office/drawing/2014/chart" uri="{C3380CC4-5D6E-409C-BE32-E72D297353CC}">
                  <c16:uniqueId val="{0000000B-91DB-4461-AB3C-00BEF74D3F03}"/>
                </c:ext>
              </c:extLst>
            </c:dLbl>
            <c:dLbl>
              <c:idx val="12"/>
              <c:tx>
                <c:strRef>
                  <c:f>Daten_Diagramme!$E$26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{83D3234C-FD02-4527-8DA0-7445941E0F20}</c15:txfldGUID>
                      <c15:f>Daten_Diagramme!$E$26</c15:f>
                      <c15:dlblFieldTableCache>
                        <c:ptCount val="1"/>
                        <c:pt idx="0">
                          <c:v>0.0</c:v>
                        </c:pt>
                      </c15:dlblFieldTableCache>
                    </c15:dlblFTEntry>
                  </c15:dlblFieldTable>
                  <c15:showDataLabelsRange val="0"/>
                </c:ext>
                <c:ext xmlns:c16="http://schemas.microsoft.com/office/drawing/2014/chart" uri="{C3380CC4-5D6E-409C-BE32-E72D297353CC}">
                  <c16:uniqueId val="{0000000C-91DB-4461-AB3C-00BEF74D3F03}"/>
                </c:ext>
              </c:extLst>
            </c:dLbl>
            <c:dLbl>
              <c:idx val="13"/>
              <c:tx>
                <c:strRef>
                  <c:f>Daten_Diagramme!$E$27</c:f>
                  <c:strCache>
                    <c:ptCount val="1"/>
                    <c:pt idx="0">
                      <c:v>-4.9</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{71145F30-2525-46D1-9F6F-BAE8595FBD6F}</c15:txfldGUID>
                      <c15:f>Daten_Diagramme!$E$27</c15:f>
                      <c15:dlblFieldTableCache>
                        <c:ptCount val="1"/>
                        <c:pt idx="0">
                          <c:v>-4.9</c:v>
                        </c:pt>
                      </c15:dlblFieldTableCache>
                    </c15:dlblFTEntry>
                  </c15:dlblFieldTable>
                  <c15:showDataLabelsRange val="0"/>
                </c:ext>
                <c:ext xmlns:c16="http://schemas.microsoft.com/office/drawing/2014/chart" uri="{C3380CC4-5D6E-409C-BE32-E72D297353CC}">
                  <c16:uniqueId val="{0000000D-91DB-4461-AB3C-00BEF74D3F03}"/>
                </c:ext>
              </c:extLst>
            </c:dLbl>
            <c:dLbl>
              <c:idx val="14"/>
              <c:tx>
                <c:strRef>
                  <c:f>Daten_Diagramme!$E$28</c:f>
                  <c:strCache>
                    <c:ptCount val="1"/>
                    <c:pt idx="0">
                      <c:v>-0.1</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{70B142ED-2C1F-4D6F-A285-6391D24D09D7}</c15:txfldGUID>
                      <c15:f>Daten_Diagramme!$E$28</c15:f>
                      <c15:dlblFieldTableCache>
                        <c:ptCount val="1"/>
                        <c:pt idx="0">
                          <c:v>-0.1</c:v>
                        </c:pt>
                      </c15:dlblFieldTableCache>
                    </c15:dlblFTEntry>
                  </c15:dlblFieldTable>
                  <c15:showDataLabelsRange val="0"/>
                </c:ext>
                <c:ext xmlns:c16="http://schemas.microsoft.com/office/drawing/2014/chart" uri="{C3380CC4-5D6E-409C-BE32-E72D297353CC}">
                  <c16:uniqueId val="{0000000E-91DB-4461-AB3C-00BEF74D3F03}"/>
                </c:ext>
              </c:extLst>
            </c:dLbl>
            <c:dLbl>
              <c:idx val="15"/>
              <c:tx>
                <c:strRef>
                  <c:f>Daten_Diagramme!$E$29</c:f>
                  <c:strCache>
                    <c:ptCount val="1"/>
                    <c:pt idx="0">
                      <c:v>-2.7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{717E2F40-B1C2-46C9-93AA-B6488D4919F0}</c15:txfldGUID>
                      <c15:f>Daten_Diagramme!$E$29</c15:f>
                      <c15:dlblFieldTableCache>
                        <c:ptCount val="1"/>
                        <c:pt idx="0">
                          <c:v>-2.7</c:v>
                        </c:pt>
                      </c15:dlblFieldTableCache>
                    </c15:dlblFTEntry>
                  </c15:dlblFieldTable>
                  <c15:showDataLabelsRange val="0"/>
                </c:ext>
                <c:ext xmlns:c16="http://schemas.microsoft.com/office/drawing/2014/chart" uri="{C3380CC4-5D6E-409C-BE32-E72D297353CC}">
                  <c16:uniqueId val="{0000000F-91DB-4461-AB3C-00BEF74D3F03}"/>
                </c:ext>
              </c:extLst>
            </c:dLbl>
            <c:dLbl>
              <c:idx val="16"/>
              <c:tx>
                <c:strRef>
                  <c:f>Daten_Diagramme!$E$30</c:f>
                  <c:strCache>
                    <c:ptCount val="1"/>
                    <c:pt idx="0">
                      <c:v>5.6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{6E1D4C1F-6EB5-421F-9978-1F758B733C11}</c15:txfldGUID>
                      <c15:f>Daten_Diagramme!$E$30</c15:f>
                      <c15:dlblFieldTableCache>
                        <c:ptCount val="1"/>
                        <c:pt idx="0">
                          <c:v>5.6</c:v>
                        </c:pt>
                      </c15:dlblFieldTableCache>
                    </c15:dlblFTEntry>
                  </c15:dlblFieldTable>
                  <c15:showDataLabelsRange val="0"/>
                </c:ext>
                <c:ext xmlns:c16="http://schemas.microsoft.com/office/drawing/2014/chart" uri="{C3380CC4-5D6E-409C-BE32-E72D297353CC}">
                  <c16:uniqueId val="{00000010-91DB-4461-AB3C-00BEF74D3F03}"/>
                </c:ext>
              </c:extLst>
            </c:dLbl>
            <c:dLbl>
              <c:idx val="17"/>
              <c:tx>
                <c:strRef>
                  <c:f>Daten_Diagramme!$E$31</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{6866DCDF-B98B-417D-90C2-E92A162ECB68}</c15:txfldGUID>
                      <c15:f>Daten_Diagramme!$E$31</c15:f>
                      <c15:dlblFieldTableCache>
                        <c:ptCount val="1"/>
                        <c:pt idx="0">
                          <c:v>4.5</c:v>
                        </c:pt>
                      </c15:dlblFieldTableCache>
                    </c15:dlblFTEntry>
                  </c15:dlblFieldTable>
                  <c15:showDataLabelsRange val="0"/>
                </c:ext>
                <c:ext xmlns:c16="http://schemas.microsoft.com/office/drawing/2014/chart" uri="{C3380CC4-5D6E-409C-BE32-E72D297353CC}">
                  <c16:uniqueId val="{00000011-91DB-4461-AB3C-00BEF74D3F03}"/>
                </c:ext>
              </c:extLst>
            </c:dLbl>
            <c:dLbl>
              <c:idx val="18"/>
              <c:tx>
                <c:strRef>
                  <c:f>Daten_Diagramme!$E$32</c:f>
                  <c:strCache>
                    <c:ptCount val="1"/>
                    <c:pt idx="0">
                      <c:v>-2.5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{7EC181A8-BC71-49A7-BAE3-C403DB7A34F0}</c15:txfldGUID>
                      <c15:f>Daten_Diagramme!$E$32</c15:f>
                      <c15:dlblFieldTableCache>
                        <c:ptCount val="1"/>
                        <c:pt idx="0">
                          <c:v>-2.5</c:v>
                        </c:pt>
                      </c15:dlblFieldTableCache>
                    </c15:dlblFTEntry>
                  </c15:dlblFieldTable>
                  <c15:showDataLabelsRange val="0"/>
                </c:ext>
                <c:ext xmlns:c16="http://schemas.microsoft.com/office/drawing/2014/chart" uri="{C3380CC4-5D6E-409C-BE32-E72D297353CC}">
                  <c16:uniqueId val="{00000012-91DB-4461-AB3C-00BEF74D3F03}"/>
                </c:ext>
              </c:extLst>
            </c:dLbl>
            <c:dLbl>
              <c:idx val="19"/>
              <c:tx>
                <c:strRef>
                  <c:f>Daten_Diagramme!$E$33</c:f>
                  <c:strCache>
                    <c:ptCount val="1"/>
                    <c:pt idx="0">
                      <c:v>-2.8</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{C1C8C1FA-8F2C-4D4F-B01C-3E76C1DBF9D3}</c15:txfldGUID>
                      <c15:f>Daten_Diagramme!$E$33</c15:f>
                      <c15:dlblFieldTableCache>
                        <c:ptCount val="1"/>
                        <c:pt idx="0">
                          <c:v>-2.8</c:v>
                        </c:pt>
                      </c15:dlblFieldTableCache>
                    </c15:dlblFTEntry>
                  </c15:dlblFieldTable>
                  <c15:showDataLabelsRange val="0"/>
                </c:ext>
                <c:ext xmlns:c16="http://schemas.microsoft.com/office/drawing/2014/chart" uri="{C3380CC4-5D6E-409C-BE32-E72D297353CC}">
                  <c16:uniqueId val="{00000013-91DB-4461-AB3C-00BEF74D3F03}"/>
                </c:ext>
              </c:extLst>
            </c:dLbl>
            <c:dLbl>
              <c:idx val="20"/>
              <c:tx>
                <c:strRef>
                  <c:f>Daten_Diagramme!$E$34</c:f>
                  <c:strCache>
                    <c:ptCount val="1"/>
                    <c:pt idx="0">
                      <c:v>-4.5</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{1C78F1EF-63B6-47E2-A073-58E2097149F3}</c15:txfldGUID>
                      <c15:f>Daten_Diagramme!$E$34</c15:f>
                      <c15:dlblFieldTableCache>
                        <c:ptCount val="1"/>
                        <c:pt idx="0">
                          <c:v>-4.5</c:v>
                        </c:pt>
                      </c15:dlblFieldTableCache>
                    </c15:dlblFTEntry>
                  </c15:dlblFieldTable>
                  <c15:showDataLabelsRange val="0"/>
                </c:ext>
                <c:ext xmlns:c16="http://schemas.microsoft.com/office/drawing/2014/chart" uri="{C3380CC4-5D6E-409C-BE32-E72D297353CC}">
                  <c16:uniqueId val="{00000014-91DB-4461-AB3C-00BEF74D3F03}"/>
                </c:ext>
              </c:extLst>
            </c:dLbl>
            <c:dLbl>
              <c:idx val="21"/>
              <c:tx>
                <c:strRef>
                  <c:f>Daten_Diagramme!$E$35</c:f>
                  <c:strCache>
                    <c:ptCount val="1"/>
                    <c:pt idx="0">
                      <c:v>*</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{B25A8C29-05C8-407E-8C98-5D451FFAA189}</c15:txfldGUID>
                      <c15:f>Daten_Diagramme!$E$35</c15:f>
                      <c15:dlblFieldTableCache>
                        <c:ptCount val="1"/>
                        <c:pt idx="0">
                          <c:v>*</c:v>
                        </c:pt>
                      </c15:dlblFieldTableCache>
                    </c15:dlblFTEntry>
                  </c15:dlblFieldTable>
                  <c15:showDataLabelsRange val="0"/>
                </c:ext>
                <c:ext xmlns:c16="http://schemas.microsoft.com/office/drawing/2014/chart" uri="{C3380CC4-5D6E-409C-BE32-E72D297353CC}">
                  <c16:uniqueId val="{00000015-91DB-4461-AB3C-00BEF74D3F03}"/>
                </c:ext>
              </c:extLst>
            </c:dLbl>
            <c:dLbl>
              <c:idx val="22"/>
              <c:tx>
                <c:strRef>
                  <c:f>Daten_Diagramme!$E$36</c:f>
                  <c:strCache>
                    <c:ptCount val="1"/>
                    <c:pt idx="0">
                      <c:v>0.0</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{A6C17C0B-797D-4C93-9B8B-03309A62713B}</c15:txfldGUID>
                      <c15:f>Daten_Diagramme!$E$36</c15:f>
                      <c15:dlblFieldTableCache>
                        <c:ptCount val="1"/>
                        <c:pt idx="0">
                          <c:v>0.0</c:v>
                        </c:pt>
                      </c15:dlblFieldTableCache>
                    </c15:dlblFTEntry>
                  </c15:dlblFieldTable>
                  <c15:showDataLabelsRange val="0"/>
                </c:ext>
                <c:ext xmlns:c16="http://schemas.microsoft.com/office/drawing/2014/chart" uri="{C3380CC4-5D6E-409C-BE32-E72D297353CC}">
                  <c16:uniqueId val="{00000016-91DB-4461-AB3C-00BEF74D3F03}"/>
                </c:ext>
              </c:extLst>
            </c:dLbl>
            <c:dLbl>
              <c:idx val="23"/>
              <c:tx>
                <c:strRef>
                  <c:f>Daten_Diagramme!$E$37</c:f>
                  <c:strCache>
                    <c:ptCount val="1"/>
                    <c:pt idx="0">
                      <c:v>8.6</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{A86880A9-06E6-473E-A153-DA2B0A7B8C0C}</c15:txfldGUID>
                      <c15:f>Daten_Diagramme!$E$37</c15:f>
                      <c15:dlblFieldTableCache>
                        <c:ptCount val="1"/>
                        <c:pt idx="0">
                          <c:v>8.6</c:v>
                        </c:pt>
                      </c15:dlblFieldTableCache>
                    </c15:dlblFTEntry>
                  </c15:dlblFieldTable>
                  <c15:showDataLabelsRange val="0"/>
                </c:ext>
                <c:ext xmlns:c16="http://schemas.microsoft.com/office/drawing/2014/chart" uri="{C3380CC4-5D6E-409C-BE32-E72D297353CC}">
                  <c16:uniqueId val="{00000017-91DB-4461-AB3C-00BEF74D3F03}"/>
                </c:ext>
              </c:extLst>
            </c:dLbl>
            <c:dLbl>
              <c:idx val="24"/>
              <c:tx>
                <c:strRef>
                  <c:f>Daten_Diagramme!$E$38</c:f>
                  <c:strCache>
                    <c:ptCount val="1"/>
                    <c:pt idx="0">
                      <c:v>-0.7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{C969903B-28D7-4D8E-8835-CD46039A7997}</c15:txfldGUID>
                      <c15:f>Daten_Diagramme!$E$38</c15:f>
                      <c15:dlblFieldTableCache>
                        <c:ptCount val="1"/>
                        <c:pt idx="0">
                          <c:v>-0.7</c:v>
                        </c:pt>
                      </c15:dlblFieldTableCache>
                    </c15:dlblFTEntry>
                  </c15:dlblFieldTable>
                  <c15:showDataLabelsRange val="0"/>
                </c:ext>
                <c:ext xmlns:c16="http://schemas.microsoft.com/office/drawing/2014/chart" uri="{C3380CC4-5D6E-409C-BE32-E72D297353CC}">
                  <c16:uniqueId val="{00000018-91DB-4461-AB3C-00BEF74D3F03}"/>
                </c:ext>
              </c:extLst>
            </c:dLbl>
            <c:dLbl>
              <c:idx val="25"/>
              <c:tx>
                <c:strRef>
                  <c:f>Daten_Diagramme!$E$39</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{54A59835-72EA-4BB3-A06D-6C11775394B9}</c15:txfldGUID>
                      <c15:f>Daten_Diagramme!$E$39</c15:f>
                      <c15:dlblFieldTableCache>
                        <c:ptCount val="1"/>
                        <c:pt idx="0">
                          <c:v>-4.7</c:v>
                        </c:pt>
                      </c15:dlblFieldTableCache>
                    </c15:dlblFTEntry>
                  </c15:dlblFieldTable>
                  <c15:showDataLabelsRange val="0"/>
                </c:ext>
                <c:ext xmlns:c16="http://schemas.microsoft.com/office/drawing/2014/chart" uri="{C3380CC4-5D6E-409C-BE32-E72D297353CC}">
                  <c16:uniqueId val="{00000019-91DB-4461-AB3C-00BEF74D3F03}"/>
                </c:ext>
              </c:extLst>
            </c:dLbl>
            <c:dLbl>
              <c:idx val="26"/>
              <c:tx>
                <c:strRef>
                  <c:f>Daten_Diagramme!$E$40</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{B91BE0D6-FFA3-4FE1-A5CF-51E1BCB560B0}</c15:txfldGUID>
                      <c15:f>Daten_Diagramme!$E$40</c15:f>
                      <c15:dlblFieldTableCache>
                        <c:ptCount val="1"/>
                        <c:pt idx="0">
                          <c:v>#REF!</c:v>
                        </c:pt>
                      </c15:dlblFieldTableCache>
                    </c15:dlblFTEntry>
                  </c15:dlblFieldTable>
                  <c15:showDataLabelsRange val="0"/>
                </c:ext>
                <c:ext xmlns:c16="http://schemas.microsoft.com/office/drawing/2014/chart" uri="{C3380CC4-5D6E-409C-BE32-E72D297353CC}">
                  <c16:uniqueId val="{0000001A-91DB-4461-AB3C-00BEF74D3F03}"/>
                </c:ext>
              </c:extLst>
            </c:dLbl>
            <c:dLbl>
              <c:idx val="27"/>
              <c:tx>
                <c:strRef>
                  <c:f>Daten_Diagramme!$E$41</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{7AD699DC-4649-4DBA-B1A9-E3502F48FB15}</c15:txfldGUID>
                      <c15:f>Daten_Diagramme!$E$41</c15:f>
                      <c15:dlblFieldTableCache>
                        <c:ptCount val="1"/>
                        <c:pt idx="0">
                          <c:v>#REF!</c:v>
                        </c:pt>
                      </c15:dlblFieldTableCache>
                    </c15:dlblFTEntry>
                  </c15:dlblFieldTable>
                  <c15:showDataLabelsRange val="0"/>
                </c:ext>
                <c:ext xmlns:c16="http://schemas.microsoft.com/office/drawing/2014/chart" uri="{C3380CC4-5D6E-409C-BE32-E72D297353CC}">
                  <c16:uniqueId val="{0000001B-91DB-4461-AB3C-00BEF74D3F03}"/>
                </c:ext>
              </c:extLst>
            </c:dLbl>
            <c:dLbl>
              <c:idx val="28"/>
              <c:tx>
                <c:strRef>
                  <c:f>Daten_Diagramme!$E$42</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{C8F0AE28-A542-4351-AE40-041ECEF4CA8A}</c15:txfldGUID>
                      <c15:f>Daten_Diagramme!$E$42</c15:f>
                      <c15:dlblFieldTableCache>
                        <c:ptCount val="1"/>
                        <c:pt idx="0">
                          <c:v>#REF!</c:v>
                        </c:pt>
                      </c15:dlblFieldTableCache>
                    </c15:dlblFTEntry>
                  </c15:dlblFieldTable>
                  <c15:showDataLabelsRange val="0"/>
                </c:ext>
                <c:ext xmlns:c16="http://schemas.microsoft.com/office/drawing/2014/chart" uri="{C3380CC4-5D6E-409C-BE32-E72D297353CC}">
                  <c16:uniqueId val="{0000001C-91DB-4461-AB3C-00BEF74D3F03}"/>
                </c:ext>
              </c:extLst>
            </c:dLbl>
            <c:dLbl>
              <c:idx val="29"/>
              <c:tx>
                <c:strRef>
                  <c:f>Daten_Diagramme!$E$43</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{7625E3F3-EE2A-48C7-AF4E-CEDABE1B1DB4}</c15:txfldGUID>
                      <c15:f>Daten_Diagramme!$E$43</c15:f>
                      <c15:dlblFieldTableCache>
                        <c:ptCount val="1"/>
                        <c:pt idx="0">
                          <c:v>#REF!</c:v>
                        </c:pt>
                      </c15:dlblFieldTableCache>
                    </c15:dlblFTEntry>
                  </c15:dlblFieldTable>
                  <c15:showDataLabelsRange val="0"/>
                </c:ext>
                <c:ext xmlns:c16="http://schemas.microsoft.com/office/drawing/2014/chart" uri="{C3380CC4-5D6E-409C-BE32-E72D297353CC}">
                  <c16:uniqueId val="{0000001D-91DB-4461-AB3C-00BEF74D3F03}"/>
                </c:ext>
              </c:extLst>
            </c:dLbl>
            <c:dLbl>
              <c:idx val="30"/>
              <c:tx>
                <c:strRef>
                  <c:f>Daten_Diagramme!$E$44</c:f>
                  <c:strCache>
                    <c:ptCount val="1"/>
                    <c:pt idx="0">
                      <c:v>#REF!</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{A7884B9D-A48C-41DC-892A-578049680CCF}</c15:txfldGUID>
                      <c15:f>Daten_Diagramme!$E$44</c15:f>
                      <c15:dlblFieldTableCache>
                        <c:ptCount val="1"/>
                        <c:pt idx="0">
                          <c:v>#REF!</c:v>
                        </c:pt>
                      </c15:dlblFieldTableCache>
                    </c15:dlblFTEntry>
                  </c15:dlblFieldTable>
                  <c15:showDataLabelsRange val="0"/>
                </c:ext>
                <c:ext xmlns:c16="http://schemas.microsoft.com/office/drawing/2014/chart" uri="{C3380CC4-5D6E-409C-BE32-E72D297353CC}">
                  <c16:uniqueId val="{0000001E-91DB-4461-AB3C-00BEF74D3F03}"/>
                </c:ext>
              </c:extLst>
            </c:dLbl>
            <c:dLbl>
              <c:idx val="31"/>
              <c:tx>
                <c:strRef>
                  <c:f>Daten_Diagramme!$E$45</c:f>
                  <c:strCache>
                    <c:ptCount val="1"/>
                    <c:pt idx="0">
                      <c:v>-4.7</c:v>
                    </c:pt>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{36729C86-13BC-49A1-B35B-8540DE096F14}</c15:txfldGUID>
                      <c15:f>Daten_Diagramme!$E$45</c15:f>
                      <c15:dlblFieldTableCache>
                        <c:ptCount val="1"/>
                        <c:pt idx="0">
                          <c:v>-4.7</c:v>
                        </c:pt>
                      </c15:dlblFieldTableCache>
                    </c15:dlblFTEntry>
                  </c15:dlblFieldTable>
                  <c15:showDataLabelsRange val="0"/>
                </c:ext>
                <c:ext xmlns:c16="http://schemas.microsoft.com/office/drawing/2014/chart" uri="{C3380CC4-5D6E-409C-BE32-E72D297353CC}">
                  <c16:uniqueId val="{0000001F-91DB-4461-AB3C-00BEF74D3F0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Daten_Diagramme!$C$14:$C$39</c:f>
              <c:numCache>
                <c:formatCode>#,#00</c:formatCode>
                <c:ptCount val="26"/>
                <c:pt idx="0">
                  <c:v>-3.9816009150867631</c:v>
                </c:pt>
                <c:pt idx="1">
                  <c:v>8.5910652920962196</c:v>
                </c:pt>
                <c:pt idx="2">
                  <c:v>0.68259385665529015</c:v>
                </c:pt>
                <c:pt idx="3">
                  <c:v>-2.5945349158156223</c:v>
                </c:pt>
                <c:pt idx="4">
                  <c:v>1.9230769230769231</c:v>
                </c:pt>
                <c:pt idx="5">
                  <c:v>-6.7906224737267582</c:v>
                </c:pt>
                <c:pt idx="6">
                  <c:v>-7.9505300353356887</c:v>
                </c:pt>
                <c:pt idx="7">
                  <c:v>4.0140845070422539</c:v>
                </c:pt>
                <c:pt idx="8">
                  <c:v>-3.9592081583683263</c:v>
                </c:pt>
                <c:pt idx="9">
                  <c:v>-6.0913705583756341</c:v>
                </c:pt>
                <c:pt idx="10">
                  <c:v>-13.331036858422321</c:v>
                </c:pt>
                <c:pt idx="11">
                  <c:v>-3.6974789915966388</c:v>
                </c:pt>
                <c:pt idx="12">
                  <c:v>0</c:v>
                </c:pt>
                <c:pt idx="13">
                  <c:v>-4.8565121412803531</c:v>
                </c:pt>
                <c:pt idx="14">
                  <c:v>-0.13915947676036738</c:v>
                </c:pt>
                <c:pt idx="15">
                  <c:v>-2.7027027027027026</c:v>
                </c:pt>
                <c:pt idx="16">
                  <c:v>5.6109725685785534</c:v>
                </c:pt>
                <c:pt idx="17">
                  <c:v>4.5424181696726791</c:v>
                </c:pt>
                <c:pt idx="18">
                  <c:v>-2.5199496010079798</c:v>
                </c:pt>
                <c:pt idx="19">
                  <c:v>-2.7624309392265194</c:v>
                </c:pt>
                <c:pt idx="20">
                  <c:v>-4.5410813931114102</c:v>
                </c:pt>
                <c:pt idx="21">
                  <c:v>0</c:v>
                </c:pt>
                <c:pt idx="23">
                  <c:v>8.5910652920962196</c:v>
                </c:pt>
                <c:pt idx="24">
                  <c:v>-0.65592203898050971</c:v>
                </c:pt>
                <c:pt idx="25">
                  <c:v>-4.694208296608001</c:v>
                </c:pt>
              </c:numCache>
            </c:numRef>
          </c:val>
          <c:extLst>
            <c:ext xmlns:c16="http://schemas.microsoft.com/office/drawing/2014/chart" uri="{C3380CC4-5D6E-409C-BE32-E72D297353CC}">
              <c16:uniqueId val="{00000020-91DB-4461-AB3C-00BEF74D3F03}"/>
            </c:ext>
          </c:extLst>
        </c:ser>
        <c:ser>
          <c:idx val="1"/>
          <c:order val="1"/>
          <c:spPr>
            <a:noFill/>
            <a:ln w="25400">
              <a:noFill/>
            </a:ln>
          </c:spPr>
          <c:invertIfNegative val="0"/>
          <c:dLbls>
            <c:dLbl>
              <c:idx val="0"/>
              <c:tx>
                <c:strRef>
                  <c:f>Daten_Diagramme!$G$14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{CECD0238-0D11-417E-BB52-6F6E5AF0EAFF}</c15:txfldGUID>
                      <c15:f>Daten_Diagramme!$G$14</c15:f>
                      <c15:dlblFieldTableCache>
                        <c:ptCount val="1"/>
                      </c15:dlblFieldTableCache>
                    </c15:dlblFTEntry>
                  </c15:dlblFieldTable>
                  <c15:showDataLabelsRange val="0"/>
                </c:ext>
                <c:ext xmlns:c16="http://schemas.microsoft.com/office/drawing/2014/chart" uri="{C3380CC4-5D6E-409C-BE32-E72D297353CC}">
                  <c16:uniqueId val="{00000021-91DB-4461-AB3C-00BEF74D3F03}"/>
                </c:ext>
              </c:extLst>
            </c:dLbl>
            <c:dLbl>
              <c:idx val="1"/>
              <c:tx>
                <c:strRef>
                  <c:f>Daten_Diagramme!$G$15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{A1138809-F56A-40F1-AEA3-5B08EF3B3C83}</c15:txfldGUID>
                      <c15:f>Daten_Diagramme!$G$15</c15:f>
                      <c15:dlblFieldTableCache>
                        <c:ptCount val="1"/>
                      </c15:dlblFieldTableCache>
                    </c15:dlblFTEntry>
                  </c15:dlblFieldTable>
                  <c15:showDataLabelsRange val="0"/>
                </c:ext>
                <c:ext xmlns:c16="http://schemas.microsoft.com/office/drawing/2014/chart" uri="{C3380CC4-5D6E-409C-BE32-E72D297353CC}">
                  <c16:uniqueId val="{00000022-91DB-4461-AB3C-00BEF74D3F03}"/>
                </c:ext>
              </c:extLst>
            </c:dLbl>
            <c:dLbl>
              <c:idx val="2"/>
              <c:tx>
                <c:strRef>
                  <c:f>Daten_Diagramme!$G$16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{421D8976-C02B-4C3D-9D9F-E45A03D9085D}</c15:txfldGUID>
                      <c15:f>Daten_Diagramme!$G$16</c15:f>
                      <c15:dlblFieldTableCache>
                        <c:ptCount val="1"/>
                      </c15:dlblFieldTableCache>
                    </c15:dlblFTEntry>
                  </c15:dlblFieldTable>
                  <c15:showDataLabelsRange val="0"/>
                </c:ext>
                <c:ext xmlns:c16="http://schemas.microsoft.com/office/drawing/2014/chart" uri="{C3380CC4-5D6E-409C-BE32-E72D297353CC}">
                  <c16:uniqueId val="{00000023-91DB-4461-AB3C-00BEF74D3F03}"/>
                </c:ext>
              </c:extLst>
            </c:dLbl>
            <c:dLbl>
              <c:idx val="3"/>
              <c:tx>
                <c:strRef>
                  <c:f>Daten_Diagramme!$G$17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{6EA048AE-662B-4897-93D5-155B17B445D9}</c15:txfldGUID>
                      <c15:f>Daten_Diagramme!$G$17</c15:f>
                      <c15:dlblFieldTableCache>
                        <c:ptCount val="1"/>
                      </c15:dlblFieldTableCache>
                    </c15:dlblFTEntry>
                  </c15:dlblFieldTable>
                  <c15:showDataLabelsRange val="0"/>
                </c:ext>
                <c:ext xmlns:c16="http://schemas.microsoft.com/office/drawing/2014/chart" uri="{C3380CC4-5D6E-409C-BE32-E72D297353CC}">
                  <c16:uniqueId val="{00000024-91DB-4461-AB3C-00BEF74D3F03}"/>
                </c:ext>
              </c:extLst>
            </c:dLbl>
            <c:dLbl>
              <c:idx val="4"/>
              <c:tx>
                <c:strRef>
                  <c:f>Daten_Diagramme!$G$18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{58241CB3-BAAA-4140-8D6C-CF9A63DF0547}</c15:txfldGUID>
                      <c15:f>Daten_Diagramme!$G$18</c15:f>
                      <c15:dlblFieldTableCache>
                        <c:ptCount val="1"/>
                      </c15:dlblFieldTableCache>
                    </c15:dlblFTEntry>
                  </c15:dlblFieldTable>
                  <c15:showDataLabelsRange val="0"/>
                </c:ext>
                <c:ext xmlns:c16="http://schemas.microsoft.com/office/drawing/2014/chart" uri="{C3380CC4-5D6E-409C-BE32-E72D297353CC}">
                  <c16:uniqueId val="{00000025-91DB-4461-AB3C-00BEF74D3F03}"/>
                </c:ext>
              </c:extLst>
            </c:dLbl>
            <c:dLbl>
              <c:idx val="5"/>
              <c:tx>
                <c:strRef>
                  <c:f>Daten_Diagramme!$G$19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{631DFF4F-797E-4890-A969-5B27BDA7EDAD}</c15:txfldGUID>
                      <c15:f>Daten_Diagramme!$G$19</c15:f>
                      <c15:dlblFieldTableCache>
                        <c:ptCount val="1"/>
                      </c15:dlblFieldTableCache>
                    </c15:dlblFTEntry>
                  </c15:dlblFieldTable>
                  <c15:showDataLabelsRange val="0"/>
                </c:ext>
                <c:ext xmlns:c16="http://schemas.microsoft.com/office/drawing/2014/chart" uri="{C3380CC4-5D6E-409C-BE32-E72D297353CC}">
                  <c16:uniqueId val="{00000026-91DB-4461-AB3C-00BEF74D3F03}"/>
                </c:ext>
              </c:extLst>
            </c:dLbl>
            <c:dLbl>
              <c:idx val="6"/>
              <c:tx>
                <c:strRef>
                  <c:f>Daten_Diagramme!$G$20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{5C3BFBCE-978B-450B-8BDD-F66DDA4043D7}</c15:txfldGUID>
                      <c15:f>Daten_Diagramme!$G$20</c15:f>
                      <c15:dlblFieldTableCache>
                        <c:ptCount val="1"/>
                      </c15:dlblFieldTableCache>
                    </c15:dlblFTEntry>
                  </c15:dlblFieldTable>
                  <c15:showDataLabelsRange val="0"/>
                </c:ext>
                <c:ext xmlns:c16="http://schemas.microsoft.com/office/drawing/2014/chart" uri="{C3380CC4-5D6E-409C-BE32-E72D297353CC}">
                  <c16:uniqueId val="{00000027-91DB-4461-AB3C-00BEF74D3F03}"/>
                </c:ext>
              </c:extLst>
            </c:dLbl>
            <c:dLbl>
              <c:idx val="7"/>
              <c:tx>
                <c:strRef>
                  <c:f>Daten_Diagramme!$G$21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{9D5306E5-2804-4DAA-8314-0442ECF3A8A0}</c15:txfldGUID>
                      <c15:f>Daten_Diagramme!$G$21</c15:f>
                      <c15:dlblFieldTableCache>
                        <c:ptCount val="1"/>
                      </c15:dlblFieldTableCache>
                    </c15:dlblFTEntry>
                  </c15:dlblFieldTable>
                  <c15:showDataLabelsRange val="0"/>
                </c:ext>
                <c:ext xmlns:c16="http://schemas.microsoft.com/office/drawing/2014/chart" uri="{C3380CC4-5D6E-409C-BE32-E72D297353CC}">
                  <c16:uniqueId val="{00000028-91DB-4461-AB3C-00BEF74D3F03}"/>
                </c:ext>
              </c:extLst>
            </c:dLbl>
            <c:dLbl>
              <c:idx val="8"/>
              <c:tx>
                <c:strRef>
                  <c:f>Daten_Diagramme!$G$22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{3356A7D9-E484-42DB-96B8-8262B9A78344}</c15:txfldGUID>
                      <c15:f>Daten_Diagramme!$G$22</c15:f>
                      <c15:dlblFieldTableCache>
                        <c:ptCount val="1"/>
                      </c15:dlblFieldTableCache>
                    </c15:dlblFTEntry>
                  </c15:dlblFieldTable>
                  <c15:showDataLabelsRange val="0"/>
                </c:ext>
                <c:ext xmlns:c16="http://schemas.microsoft.com/office/drawing/2014/chart" uri="{C3380CC4-5D6E-409C-BE32-E72D297353CC}">
                  <c16:uniqueId val="{00000029-91DB-4461-AB3C-00BEF74D3F03}"/>
                </c:ext>
              </c:extLst>
            </c:dLbl>
            <c:dLbl>
              <c:idx val="9"/>
              <c:tx>
                <c:strRef>
                  <c:f>Daten_Diagramme!$G$23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{05274968-4531-46DB-B80F-6966F91AC7EE}</c15:txfldGUID>
                      <c15:f>Daten_Diagramme!$G$23</c15:f>
                      <c15:dlblFieldTableCache>
                        <c:ptCount val="1"/>
                      </c15:dlblFieldTableCache>
                    </c15:dlblFTEntry>
                  </c15:dlblFieldTable>
                  <c15:showDataLabelsRange val="0"/>
                </c:ext>
                <c:ext xmlns:c16="http://schemas.microsoft.com/office/drawing/2014/chart" uri="{C3380CC4-5D6E-409C-BE32-E72D297353CC}">
                  <c16:uniqueId val="{0000002A-91DB-4461-AB3C-00BEF74D3F03}"/>
                </c:ext>
              </c:extLst>
            </c:dLbl>
            <c:dLbl>
              <c:idx val="10"/>
              <c:tx>
                <c:strRef>
                  <c:f>Daten_Diagramme!$G$24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{1C5E4F53-9E59-4EE8-B7A6-91678A207FB8}</c15:txfldGUID>
                      <c15:f>Daten_Diagramme!$G$24</c15:f>
                      <c15:dlblFieldTableCache>
                        <c:ptCount val="1"/>
                      </c15:dlblFieldTableCache>
                    </c15:dlblFTEntry>
                  </c15:dlblFieldTable>
                  <c15:showDataLabelsRange val="0"/>
                </c:ext>
                <c:ext xmlns:c16="http://schemas.microsoft.com/office/drawing/2014/chart" uri="{C3380CC4-5D6E-409C-BE32-E72D297353CC}">
                  <c16:uniqueId val="{0000002B-91DB-4461-AB3C-00BEF74D3F03}"/>
                </c:ext>
              </c:extLst>
            </c:dLbl>
            <c:dLbl>
              <c:idx val="11"/>
              <c:tx>
                <c:strRef>
                  <c:f>Daten_Diagramme!$G$25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{85151C5A-8695-4629-8653-3DF1D2EB89D8}</c15:txfldGUID>
                      <c15:f>Daten_Diagramme!$G$25</c15:f>
                      <c15:dlblFieldTableCache>
                        <c:ptCount val="1"/>
                      </c15:dlblFieldTableCache>
                    </c15:dlblFTEntry>
                  </c15:dlblFieldTable>
                  <c15:showDataLabelsRange val="0"/>
                </c:ext>
                <c:ext xmlns:c16="http://schemas.microsoft.com/office/drawing/2014/chart" uri="{C3380CC4-5D6E-409C-BE32-E72D297353CC}">
                  <c16:uniqueId val="{0000002C-91DB-4461-AB3C-00BEF74D3F03}"/>
                </c:ext>
              </c:extLst>
            </c:dLbl>
            <c:dLbl>
              <c:idx val="12"/>
              <c:tx>
                <c:strRef>
                  <c:f>Daten_Diagramme!$G$26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{ECF639CE-33AE-48ED-A291-CD62183336A4}</c15:txfldGUID>
                      <c15:f>Daten_Diagramme!$G$26</c15:f>
                      <c15:dlblFieldTableCache>
                        <c:ptCount val="1"/>
                      </c15:dlblFieldTableCache>
                    </c15:dlblFTEntry>
                  </c15:dlblFieldTable>
                  <c15:showDataLabelsRange val="0"/>
                </c:ext>
                <c:ext xmlns:c16="http://schemas.microsoft.com/office/drawing/2014/chart" uri="{C3380CC4-5D6E-409C-BE32-E72D297353CC}">
                  <c16:uniqueId val="{0000002D-91DB-4461-AB3C-00BEF74D3F03}"/>
                </c:ext>
              </c:extLst>
            </c:dLbl>
            <c:dLbl>
              <c:idx val="13"/>
              <c:tx>
                <c:strRef>
                  <c:f>Daten_Diagramme!$G$27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{ABE0D0E1-7421-4210-95AE-68858A781826}</c15:txfldGUID>
                      <c15:f>Daten_Diagramme!$G$27</c15:f>
                      <c15:dlblFieldTableCache>
                        <c:ptCount val="1"/>
                      </c15:dlblFieldTableCache>
                    </c15:dlblFTEntry>
                  </c15:dlblFieldTable>
                  <c15:showDataLabelsRange val="0"/>
                </c:ext>
                <c:ext xmlns:c16="http://schemas.microsoft.com/office/drawing/2014/chart" uri="{C3380CC4-5D6E-409C-BE32-E72D297353CC}">
                  <c16:uniqueId val="{0000002E-91DB-4461-AB3C-00BEF74D3F03}"/>
                </c:ext>
              </c:extLst>
            </c:dLbl>
            <c:dLbl>
              <c:idx val="14"/>
              <c:tx>
                <c:strRef>
                  <c:f>Daten_Diagramme!$G$28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{F2B10A9B-BE04-4F0F-9816-C14C9B2B7C6B}</c15:txfldGUID>
                      <c15:f>Daten_Diagramme!$G$28</c15:f>
                      <c15:dlblFieldTableCache>
                        <c:ptCount val="1"/>
                      </c15:dlblFieldTableCache>
                    </c15:dlblFTEntry>
                  </c15:dlblFieldTable>
                  <c15:showDataLabelsRange val="0"/>
                </c:ext>
                <c:ext xmlns:c16="http://schemas.microsoft.com/office/drawing/2014/chart" uri="{C3380CC4-5D6E-409C-BE32-E72D297353CC}">
                  <c16:uniqueId val="{0000002F-91DB-4461-AB3C-00BEF74D3F03}"/>
                </c:ext>
              </c:extLst>
            </c:dLbl>
            <c:dLbl>
              <c:idx val="15"/>
              <c:tx>
                <c:strRef>
                  <c:f>Daten_Diagramme!$G$29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{65810748-FAA0-49FF-99EF-095758CCDB84}</c15:txfldGUID>
                      <c15:f>Daten_Diagramme!$G$29</c15:f>
                      <c15:dlblFieldTableCache>
                        <c:ptCount val="1"/>
                      </c15:dlblFieldTableCache>
                    </c15:dlblFTEntry>
                  </c15:dlblFieldTable>
                  <c15:showDataLabelsRange val="0"/>
                </c:ext>
                <c:ext xmlns:c16="http://schemas.microsoft.com/office/drawing/2014/chart" uri="{C3380CC4-5D6E-409C-BE32-E72D297353CC}">
                  <c16:uniqueId val="{00000030-91DB-4461-AB3C-00BEF74D3F03}"/>
                </c:ext>
              </c:extLst>
            </c:dLbl>
            <c:dLbl>
              <c:idx val="16"/>
              <c:tx>
                <c:strRef>
                  <c:f>Daten_Diagramme!$G$30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{ACC49029-59F1-4F14-87A6-ACE3558D310E}</c15:txfldGUID>
                      <c15:f>Daten_Diagramme!$G$30</c15:f>
                      <c15:dlblFieldTableCache>
                        <c:ptCount val="1"/>
                      </c15:dlblFieldTableCache>
                    </c15:dlblFTEntry>
                  </c15:dlblFieldTable>
                  <c15:showDataLabelsRange val="0"/>
                </c:ext>
                <c:ext xmlns:c16="http://schemas.microsoft.com/office/drawing/2014/chart" uri="{C3380CC4-5D6E-409C-BE32-E72D297353CC}">
                  <c16:uniqueId val="{00000031-91DB-4461-AB3C-00BEF74D3F03}"/>
                </c:ext>
              </c:extLst>
            </c:dLbl>
            <c:dLbl>
              <c:idx val="17"/>
              <c:tx>
                <c:strRef>
                  <c:f>Daten_Diagramme!$G$31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{EF1D2553-D330-4028-83F2-7D42B657CF8F}</c15:txfldGUID>
                      <c15:f>Daten_Diagramme!$G$31</c15:f>
                      <c15:dlblFieldTableCache>
                        <c:ptCount val="1"/>
                      </c15:dlblFieldTableCache>
                    </c15:dlblFTEntry>
                  </c15:dlblFieldTable>
                  <c15:showDataLabelsRange val="0"/>
                </c:ext>
                <c:ext xmlns:c16="http://schemas.microsoft.com/office/drawing/2014/chart" uri="{C3380CC4-5D6E-409C-BE32-E72D297353CC}">
                  <c16:uniqueId val="{00000032-91DB-4461-AB3C-00BEF74D3F03}"/>
                </c:ext>
              </c:extLst>
            </c:dLbl>
            <c:dLbl>
              <c:idx val="18"/>
              <c:tx>
                <c:strRef>
                  <c:f>Daten_Diagramme!$G$32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{1EF458C3-391D-4D1F-9880-8BE33ADE8363}</c15:txfldGUID>
                      <c15:f>Daten_Diagramme!$G$32</c15:f>
                      <c15:dlblFieldTableCache>
                        <c:ptCount val="1"/>
                      </c15:dlblFieldTableCache>
                    </c15:dlblFTEntry>
                  </c15:dlblFieldTable>
                  <c15:showDataLabelsRange val="0"/>
                </c:ext>
                <c:ext xmlns:c16="http://schemas.microsoft.com/office/drawing/2014/chart" uri="{C3380CC4-5D6E-409C-BE32-E72D297353CC}">
                  <c16:uniqueId val="{00000033-91DB-4461-AB3C-00BEF74D3F03}"/>
                </c:ext>
              </c:extLst>
            </c:dLbl>
            <c:dLbl>
              <c:idx val="19"/>
              <c:tx>
                <c:strRef>
                  <c:f>Daten_Diagramme!$G$33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{8AAFD68D-ADB4-4544-B352-303B12F1418A}</c15:txfldGUID>
                      <c15:f>Daten_Diagramme!$G$33</c15:f>
                      <c15:dlblFieldTableCache>
                        <c:ptCount val="1"/>
                      </c15:dlblFieldTableCache>
                    </c15:dlblFTEntry>
                  </c15:dlblFieldTable>
                  <c15:showDataLabelsRange val="0"/>
                </c:ext>
                <c:ext xmlns:c16="http://schemas.microsoft.com/office/drawing/2014/chart" uri="{C3380CC4-5D6E-409C-BE32-E72D297353CC}">
                  <c16:uniqueId val="{00000034-91DB-4461-AB3C-00BEF74D3F03}"/>
                </c:ext>
              </c:extLst>
            </c:dLbl>
            <c:dLbl>
              <c:idx val="20"/>
              <c:tx>
                <c:strRef>
                  <c:f>Daten_Diagramme!$G$34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{7961D74D-7291-46ED-94D6-709E2B3977AC}</c15:txfldGUID>
                      <c15:f>Daten_Diagramme!$G$34</c15:f>
                      <c15:dlblFieldTableCache>
                        <c:ptCount val="1"/>
                      </c15:dlblFieldTableCache>
                    </c15:dlblFTEntry>
                  </c15:dlblFieldTable>
                  <c15:showDataLabelsRange val="0"/>
                </c:ext>
                <c:ext xmlns:c16="http://schemas.microsoft.com/office/drawing/2014/chart" uri="{C3380CC4-5D6E-409C-BE32-E72D297353CC}">
                  <c16:uniqueId val="{00000035-91DB-4461-AB3C-00BEF74D3F03}"/>
                </c:ext>
              </c:extLst>
            </c:dLbl>
            <c:dLbl>
              <c:idx val="21"/>
              <c:tx>
                <c:strRef>
                  <c:f>Daten_Diagramme!$G$35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{E35C7297-48A0-4AF1-A7F0-9811EEA590BC}</c15:txfldGUID>
                      <c15:f>Daten_Diagramme!$G$35</c15:f>
                      <c15:dlblFieldTableCache>
                        <c:ptCount val="1"/>
                      </c15:dlblFieldTableCache>
                    </c15:dlblFTEntry>
                  </c15:dlblFieldTable>
                  <c15:showDataLabelsRange val="0"/>
                </c:ext>
                <c:ext xmlns:c16="http://schemas.microsoft.com/office/drawing/2014/chart" uri="{C3380CC4-5D6E-409C-BE32-E72D297353CC}">
                  <c16:uniqueId val="{00000036-91DB-4461-AB3C-00BEF74D3F03}"/>
                </c:ext>
              </c:extLst>
            </c:dLbl>
            <c:dLbl>
              <c:idx val="22"/>
              <c:tx>
                <c:strRef>
                  <c:f>Daten_Diagramme!$G$36</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{FED62BAB-D69C-44E9-85E1-F726CE761DC2}</c15:txfldGUID>
                      <c15:f>Daten_Diagramme!$G$36</c15:f>
                      <c15:dlblFieldTableCache>
                        <c:ptCount val="1"/>
                      </c15:dlblFieldTableCache>
                    </c15:dlblFTEntry>
                  </c15:dlblFieldTable>
                  <c15:showDataLabelsRange val="0"/>
                </c:ext>
                <c:ext xmlns:c16="http://schemas.microsoft.com/office/drawing/2014/chart" uri="{C3380CC4-5D6E-409C-BE32-E72D297353CC}">
                  <c16:uniqueId val="{00000037-91DB-4461-AB3C-00BEF74D3F03}"/>
                </c:ext>
              </c:extLst>
            </c:dLbl>
            <c:dLbl>
              <c:idx val="23"/>
              <c:tx>
                <c:strRef>
                  <c:f>Daten_Diagramme!$G$37</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{2EEF1C8F-9F37-43FC-BB2C-1BDF0E9F64EA}</c15:txfldGUID>
                      <c15:f>Daten_Diagramme!$G$37</c15:f>
                      <c15:dlblFieldTableCache>
                        <c:ptCount val="1"/>
                      </c15:dlblFieldTableCache>
                    </c15:dlblFTEntry>
                  </c15:dlblFieldTable>
                  <c15:showDataLabelsRange val="0"/>
                </c:ext>
                <c:ext xmlns:c16="http://schemas.microsoft.com/office/drawing/2014/chart" uri="{C3380CC4-5D6E-409C-BE32-E72D297353CC}">
                  <c16:uniqueId val="{00000038-91DB-4461-AB3C-00BEF74D3F03}"/>
                </c:ext>
              </c:extLst>
            </c:dLbl>
            <c:dLbl>
              <c:idx val="24"/>
              <c:tx>
                <c:strRef>
                  <c:f>Daten_Diagramme!$G$38</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{E6E14FB1-0D72-4F1F-863E-5CD8AFE2A529}</c15:txfldGUID>
                      <c15:f>Daten_Diagramme!$G$38</c15:f>
                      <c15:dlblFieldTableCache>
                        <c:ptCount val="1"/>
                      </c15:dlblFieldTableCache>
                    </c15:dlblFTEntry>
                  </c15:dlblFieldTable>
                  <c15:showDataLabelsRange val="0"/>
                </c:ext>
                <c:ext xmlns:c16="http://schemas.microsoft.com/office/drawing/2014/chart" uri="{C3380CC4-5D6E-409C-BE32-E72D297353CC}">
                  <c16:uniqueId val="{00000039-91DB-4461-AB3C-00BEF74D3F03}"/>
                </c:ext>
              </c:extLst>
            </c:dLbl>
            <c:dLbl>
              <c:idx val="25"/>
              <c:tx>
                <c:strRef>
                  <c:f>Daten_Diagramme!$G$39</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{53B7F56C-B75D-4BBA-BA99-FEF144A3E38C}</c15:txfldGUID>
                      <c15:f>Daten_Diagramme!$G$39</c15:f>
                      <c15:dlblFieldTableCache>
                        <c:ptCount val="1"/>
                      </c15:dlblFieldTableCache>
                    </c15:dlblFTEntry>
                  </c15:dlblFieldTable>
                  <c15:showDataLabelsRange val="0"/>
                </c:ext>
                <c:ext xmlns:c16="http://schemas.microsoft.com/office/drawing/2014/chart" uri="{C3380CC4-5D6E-409C-BE32-E72D297353CC}">
                  <c16:uniqueId val="{0000003A-91DB-4461-AB3C-00BEF74D3F03}"/>
                </c:ext>
              </c:extLst>
            </c:dLbl>
            <c:dLbl>
              <c:idx val="26"/>
              <c:tx>
                <c:strRef>
                  <c:f>Daten_Diagramme!$G$40</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{3210EEB2-29F3-4045-BA1F-DD5BF71BFF8D}</c15:txfldGUID>
                      <c15:f>Daten_Diagramme!$G$40</c15:f>
                      <c15:dlblFieldTableCache>
                        <c:ptCount val="1"/>
                      </c15:dlblFieldTableCache>
                    </c15:dlblFTEntry>
                  </c15:dlblFieldTable>
                  <c15:showDataLabelsRange val="0"/>
                </c:ext>
                <c:ext xmlns:c16="http://schemas.microsoft.com/office/drawing/2014/chart" uri="{C3380CC4-5D6E-409C-BE32-E72D297353CC}">
                  <c16:uniqueId val="{0000003B-91DB-4461-AB3C-00BEF74D3F03}"/>
                </c:ext>
              </c:extLst>
            </c:dLbl>
            <c:dLbl>
              <c:idx val="27"/>
              <c:tx>
                <c:strRef>
                  <c:f>Daten_Diagramme!$G$41</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{91DB6BF8-55FA-429D-A933-9E8B84D55513}</c15:txfldGUID>
                      <c15:f>Daten_Diagramme!$G$41</c15:f>
                      <c15:dlblFieldTableCache>
                        <c:ptCount val="1"/>
                      </c15:dlblFieldTableCache>
                    </c15:dlblFTEntry>
                  </c15:dlblFieldTable>
                  <c15:showDataLabelsRange val="0"/>
                </c:ext>
                <c:ext xmlns:c16="http://schemas.microsoft.com/office/drawing/2014/chart" uri="{C3380CC4-5D6E-409C-BE32-E72D297353CC}">
                  <c16:uniqueId val="{0000003C-91DB-4461-AB3C-00BEF74D3F03}"/>
                </c:ext>
              </c:extLst>
            </c:dLbl>
            <c:dLbl>
              <c:idx val="28"/>
              <c:tx>
                <c:strRef>
                  <c:f>Daten_Diagramme!$G$42</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{678DF53D-DF1A-46B6-9EF7-91280DA07BFA}</c15:txfldGUID>
                      <c15:f>Daten_Diagramme!$G$42</c15:f>
                      <c15:dlblFieldTableCache>
                        <c:ptCount val="1"/>
                      </c15:dlblFieldTableCache>
                    </c15:dlblFTEntry>
                  </c15:dlblFieldTable>
                  <c15:showDataLabelsRange val="0"/>
                </c:ext>
                <c:ext xmlns:c16="http://schemas.microsoft.com/office/drawing/2014/chart" uri="{C3380CC4-5D6E-409C-BE32-E72D297353CC}">
                  <c16:uniqueId val="{0000003D-91DB-4461-AB3C-00BEF74D3F03}"/>
                </c:ext>
              </c:extLst>
            </c:dLbl>
            <c:dLbl>
              <c:idx val="29"/>
              <c:tx>
                <c:strRef>
                  <c:f>Daten_Diagramme!$G$43</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{E517B506-04C2-4F8C-AF03-E021F73BF005}</c15:txfldGUID>
                      <c15:f>Daten_Diagramme!$G$43</c15:f>
                      <c15:dlblFieldTableCache>
                        <c:ptCount val="1"/>
                      </c15:dlblFieldTableCache>
                    </c15:dlblFTEntry>
                  </c15:dlblFieldTable>
                  <c15:showDataLabelsRange val="0"/>
                </c:ext>
                <c:ext xmlns:c16="http://schemas.microsoft.com/office/drawing/2014/chart" uri="{C3380CC4-5D6E-409C-BE32-E72D297353CC}">
                  <c16:uniqueId val="{0000003E-91DB-4461-AB3C-00BEF74D3F03}"/>
                </c:ext>
              </c:extLst>
            </c:dLbl>
            <c:dLbl>
              <c:idx val="30"/>
              <c:tx>
                <c:strRef>
                  <c:f>Daten_Diagramme!$G$44</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{4B962F71-D4C9-4FC3-B19B-77FE20378C5A}</c15:txfldGUID>
                      <c15:f>Daten_Diagramme!$G$44</c15:f>
                      <c15:dlblFieldTableCache>
                        <c:ptCount val="1"/>
                      </c15:dlblFieldTableCache>
                    </c15:dlblFTEntry>
                  </c15:dlblFieldTable>
                  <c15:showDataLabelsRange val="0"/>
                </c:ext>
                <c:ext xmlns:c16="http://schemas.microsoft.com/office/drawing/2014/chart" uri="{C3380CC4-5D6E-409C-BE32-E72D297353CC}">
                  <c16:uniqueId val="{0000003F-91DB-4461-AB3C-00BEF74D3F03}"/>
                </c:ext>
              </c:extLst>
            </c:dLbl>
            <c:dLbl>
              <c:idx val="31"/>
              <c:tx>
                <c:strRef>
                  <c:f>Daten_Diagramme!$G$45</c:f>
                  <c:strCache>
                    <c:ptCount val="1"/>
                  </c:strCache>
                </c:strRef>
              </c:tx>
              <c:showLegendKey val="0"/>
              <c:showVal val="0"/>
              <c:showCatName val="0"/>
              <c:showSerName val="0"/>
              <c:showPercent val="0"/>
              <c:showBubbleSize val="0"/>
              <c:extLst>
                <c:ext xmlns:c15="http://schemas.microsoft.com/office/drawing/2012/chart" uri="{CE6537A1-D6FC-4f65-9D91-7224C49458BB}">
                  <c15:dlblFieldTable>
                    <c15:dlblFTEntry>
                      <c15:txfldGUID>{1047585F-876C-4FF1-B505-5AC6B89E2B1F}</c15:txfldGUID>
                      <c15:f>Daten_Diagramme!$G$45</c15:f>
                      <c15:dlblFieldTableCache>
                        <c:ptCount val="1"/>
                      </c15:dlblFieldTableCache>
                    </c15:dlblFTEntry>
                  </c15:dlblFieldTable>
                  <c15:showDataLabelsRange val="0"/>
                </c:ext>
                <c:ext xmlns:c16="http://schemas.microsoft.com/office/drawing/2014/chart" uri="{C3380CC4-5D6E-409C-BE32-E72D297353CC}">
                  <c16:uniqueId val="{00000040-91DB-4461-AB3C-00BEF74D3F03}"/>
                </c:ext>
              </c:extLst>
            </c:dLbl>
            <c:spPr>
              <a:noFill/>
              <a:ln w="25400">
                <a:noFill/>
              </a:ln>
            </c:spPr>
            <c:txPr>
              <a:bodyPr/>
              <a:lstStyle/>
              <a:p>
                <a:pPr>
                  <a:defRPr sz="800" b="0" i="0" u="none" strike="noStrike" baseline="0">
                    <a:solidFill>
                      <a:srgbClr val="000000"/>
                    </a:solidFill>
                    <a:latin typeface="Arial"/>
                    <a:ea typeface="Arial"/>
                    <a:cs typeface="Arial"/>
                  </a:defRPr>
                </a:pPr>
                <a:endParaRPr lang="de-DE"/>
              </a:p>
            </c:txP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Ref>
              <c:f>Daten_Diagramme!$I$14:$I$39</c:f>
              <c:numCache>
                <c:formatCode>#,#00</c:formatCode>
                <c:ptCount val="26"/>
                <c:pt idx="0">
                  <c:v>0</c:v>
                </c:pt>
                <c:pt idx="1">
                  <c:v>0</c:v>
                </c:pt>
                <c:pt idx="2">
                  <c:v>0</c:v>
                </c:pt>
                <c:pt idx="3">
                  <c:v>0</c:v>
                </c:pt>
                <c:pt idx="4">
                  <c:v>0</c:v>
                </c:pt>
                <c:pt idx="5">
                  <c:v>0</c:v>
                </c:pt>
                <c:pt idx="6">
                  <c:v>0</c:v>
                </c:pt>
                <c:pt idx="7">
                  <c:v>0</c:v>
                </c:pt>
                <c:pt idx="8">
                  <c:v>0</c:v>
                </c:pt>
                <c:pt idx="9">
                  <c:v>0</c:v>
                </c:pt>
                <c:pt idx="10">
                  <c:v>0</c:v>
                </c:pt>
                <c:pt idx="11">
                  <c:v>0</c:v>
                </c:pt>
                <c:pt idx="12">
                  <c:v>0</c:v>
                </c:pt>
                <c:pt idx="13">
                  <c:v>0</c:v>
                </c:pt>
                <c:pt idx="14">
                  <c:v>0</c:v>
                </c:pt>
                <c:pt idx="15">
                  <c:v>0</c:v>
                </c:pt>
                <c:pt idx="16">
                  <c:v>0</c:v>
                </c:pt>
                <c:pt idx="17">
                  <c:v>0</c:v>
                </c:pt>
                <c:pt idx="18">
                  <c:v>0</c:v>
                </c:pt>
                <c:pt idx="19">
                  <c:v>0</c:v>
                </c:pt>
                <c:pt idx="20">
                  <c:v>0</c:v>
                </c:pt>
                <c:pt idx="21">
                  <c:v>-0.75</c:v>
                </c:pt>
                <c:pt idx="22">
                  <c:v>0</c:v>
                </c:pt>
                <c:pt idx="23">
                  <c:v>0</c:v>
                </c:pt>
                <c:pt idx="24">
                  <c:v>0</c:v>
                </c:pt>
                <c:pt idx="25">
                  <c:v>0</c:v>
                </c:pt>
              </c:numCache>
            </c:numRef>
          </c:val>
          <c:extLst>
            <c:ext xmlns:c16="http://schemas.microsoft.com/office/drawing/2014/chart" uri="{C3380CC4-5D6E-409C-BE32-E72D297353CC}">
              <c16:uniqueId val="{00000041-91DB-4461-AB3C-00BEF74D3F03}"/>
            </c:ext>
          </c:extLst>
        </c:ser>
        <c:dLbls>
          <c:showLegendKey val="0"/>
          <c:showVal val="1"/>
          <c:showCatName val="0"/>
          <c:showSerName val="0"/>
          <c:showPercent val="0"/>
          <c:showBubbleSize val="0"/>
        </c:dLbls>
        <c:gapWidth val="100"/>
        <c:overlap val="100"/>
        <c:axId val="297293264"/>
        <c:axId val="297631720"/>
      </c:barChart>
      <c:scatterChart>
        <c:scatterStyle val="lineMarker"/>
        <c:varyColors val="0"/>
        <c:ser>
          <c:idx val="2"/>
          <c:order val="2"/>
          <c:spPr>
            <a:ln w="28575">
              <a:noFill/>
            </a:ln>
          </c:spPr>
          <c:marker>
            <c:symbol val="picture"/>
            <c:spPr>
              <a:blipFill dpi="0" rotWithShape="0">
                <a:blip xmlns:r="http://schemas.openxmlformats.org/officeDocument/2006/relationships" r:embed="rId1"/>
                <a:srcRect/>
                <a:stretch>
                  <a:fillRect/>
                </a:stretch>
              </a:blipFill>
              <a:ln w="25400">
                <a:noFill/>
              </a:ln>
            </c:spPr>
          </c:marker>
          <c:dLbls>
            <c:delete val="1"/>
          </c:dLbls>
          <c:xVal>
            <c:numRef>
              <c:f>Daten_Diagramme!$M$14:$M$39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45</c:v>
                </c:pt>
                <c:pt idx="22">
                  <c:v>#N/A</c:v>
                </c:pt>
                <c:pt idx="23">
                  <c:v>#N/A</c:v>
                </c:pt>
                <c:pt idx="24">
                  <c:v>#N/A</c:v>
                </c:pt>
                <c:pt idx="25">
                  <c:v>#N/A</c:v>
                </c:pt>
              </c:numCache>
            </c:numRef>
          </c:xVal>
          <c:yVal>
            <c:numRef>
              <c:f>Daten_Diagramme!$L$14:$L$39</c:f>
              <c:numCache>
                <c:formatCode>General</c:formatCode>
                <c:ptCount val="26"/>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222</c:v>
                </c:pt>
                <c:pt idx="22">
                  <c:v>#N/A</c:v>
                </c:pt>
                <c:pt idx="23">
                  <c:v>#N/A</c:v>
                </c:pt>
                <c:pt idx="24">
                  <c:v>#N/A</c:v>
                </c:pt>
                <c:pt idx="25">
                  <c:v>#N/A</c:v>
                </c:pt>
              </c:numCache>
            </c:numRef>
          </c:yVal>
          <c:smooth val="0"/>
          <c:extLst>
            <c:ext xmlns:c16="http://schemas.microsoft.com/office/drawing/2014/chart" uri="{C3380CC4-5D6E-409C-BE32-E72D297353CC}">
              <c16:uniqueId val="{00000042-91DB-4461-AB3C-00BEF74D3F03}"/>
            </c:ext>
          </c:extLst>
        </c:ser>
        <c:dLbls>
          <c:showLegendKey val="0"/>
          <c:showVal val="1"/>
          <c:showCatName val="0"/>
          <c:showSerName val="0"/>
          <c:showPercent val="0"/>
          <c:showBubbleSize val="0"/>
        </c:dLbls>
        <c:axId val="297632112"/>
        <c:axId val="297632504"/>
      </c:scatterChart>
      <c:catAx>
        <c:axId val="297293264"/>
        <c:scaling>
          <c:orientation val="maxMin"/>
        </c:scaling>
        <c:delete val="0"/>
        <c:axPos val="l"/>
        <c:majorTickMark val="none"/>
        <c:minorTickMark val="none"/>
        <c:tickLblPos val="none"/>
        <c:spPr>
          <a:ln w="3175">
            <a:solidFill>
              <a:srgbClr val="000000"/>
            </a:solidFill>
            <a:prstDash val="solid"/>
          </a:ln>
        </c:spPr>
        <c:crossAx val="297631720"/>
        <c:crosses val="autoZero"/>
        <c:auto val="1"/>
        <c:lblAlgn val="ctr"/>
        <c:lblOffset val="100"/>
        <c:tickMarkSkip val="1"/>
        <c:noMultiLvlLbl val="0"/>
      </c:catAx>
      <c:valAx>
        <c:axId val="297631720"/>
        <c:scaling>
          <c:orientation val="minMax"/>
          <c:max val="50"/>
          <c:min val="-50"/>
        </c:scaling>
        <c:delete val="1"/>
        <c:axPos val="t"/>
        <c:numFmt formatCode="#,#00" sourceLinked="1"/>
        <c:majorTickMark val="out"/>
        <c:minorTickMark val="none"/>
        <c:tickLblPos val="none"/>
        <c:crossAx val="297293264"/>
        <c:crosses val="autoZero"/>
        <c:crossBetween val="between"/>
        <c:majorUnit val="10"/>
        <c:minorUnit val="5"/>
      </c:valAx>
      <c:valAx>
        <c:axId val="297632112"/>
        <c:scaling>
          <c:orientation val="minMax"/>
        </c:scaling>
        <c:delete val="1"/>
        <c:axPos val="b"/>
        <c:numFmt formatCode="General" sourceLinked="1"/>
        <c:majorTickMark val="out"/>
        <c:minorTickMark val="none"/>
        <c:tickLblPos val="none"/>
        <c:crossAx val="297632504"/>
        <c:crosses val="max"/>
        <c:crossBetween val="midCat"/>
      </c:valAx>
      <c:valAx>
        <c:axId val="297632504"/>
        <c:scaling>
          <c:orientation val="maxMin"/>
          <c:max val="320"/>
          <c:min val="0"/>
        </c:scaling>
        <c:delete val="1"/>
        <c:axPos val="r"/>
        <c:numFmt formatCode="General" sourceLinked="1"/>
        <c:majorTickMark val="out"/>
        <c:minorTickMark val="none"/>
        <c:tickLblPos val="none"/>
        <c:crossAx val="297632112"/>
        <c:crosses val="max"/>
        <c:crossBetween val="midCat"/>
        <c:majorUnit val="10"/>
        <c:minorUnit val="5"/>
      </c:valAx>
      <c:spPr>
        <a:noFill/>
        <a:ln w="25400">
          <a:noFill/>
        </a:ln>
      </c:spPr>
    </c:plotArea>
    <c:plotVisOnly val="1"/>
    <c:dispBlanksAs val="gap"/>
    <c:showDLblsOverMax val="0"/>
  </c:chart>
  <c:spPr>
    <a:noFill/>
    <a:ln w="9525">
      <a:noFill/>
    </a:ln>
  </c:spPr>
  <c:txPr>
    <a:bodyPr/>
    <a:lstStyle/>
    <a:p>
      <a:pPr>
        <a:defRPr sz="5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strRef>
                  <c:f>Diagramm!$I$46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{8AB5A44E-0C53-48A0-9B5F-623F2777FA00}</c15:txfldGUID>
                      <c15:f>Diagramm!$I$46</c15:f>
                      <c15:dlblFieldTableCache>
                        <c:ptCount val="1"/>
                      </c15:dlblFieldTableCache>
                    </c15:dlblFTEntry>
                  </c15:dlblFieldTable>
                  <c15:showDataLabelsRange val="0"/>
                </c:ext>
                <c:ext xmlns:c16="http://schemas.microsoft.com/office/drawing/2014/chart" uri="{C3380CC4-5D6E-409C-BE32-E72D297353CC}">
                  <c16:uniqueId val="{00000000-957B-4DC0-9BFB-0C08CEE13880}"/>
                </c:ext>
              </c:extLst>
            </c:dLbl>
            <c:dLbl>
              <c:idx val="1"/>
              <c:tx>
                <c:strRef>
                  <c:f>Diagramm!$I$47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{C3C6C992-488F-43DE-9084-B4617DB3D109}</c15:txfldGUID>
                      <c15:f>Diagramm!$I$47</c15:f>
                      <c15:dlblFieldTableCache>
                        <c:ptCount val="1"/>
                      </c15:dlblFieldTableCache>
                    </c15:dlblFTEntry>
                  </c15:dlblFieldTable>
                  <c15:showDataLabelsRange val="0"/>
                </c:ext>
                <c:ext xmlns:c16="http://schemas.microsoft.com/office/drawing/2014/chart" uri="{C3380CC4-5D6E-409C-BE32-E72D297353CC}">
                  <c16:uniqueId val="{00000001-957B-4DC0-9BFB-0C08CEE13880}"/>
                </c:ext>
              </c:extLst>
            </c:dLbl>
            <c:dLbl>
              <c:idx val="2"/>
              <c:tx>
                <c:strRef>
                  <c:f>Diagramm!$I$48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{4EDC50E9-191F-4764-87E8-32DB829F32BC}</c15:txfldGUID>
                      <c15:f>Diagramm!$I$48</c15:f>
                      <c15:dlblFieldTableCache>
                        <c:ptCount val="1"/>
                      </c15:dlblFieldTableCache>
                    </c15:dlblFTEntry>
                  </c15:dlblFieldTable>
                  <c15:showDataLabelsRange val="0"/>
                </c:ext>
                <c:ext xmlns:c16="http://schemas.microsoft.com/office/drawing/2014/chart" uri="{C3380CC4-5D6E-409C-BE32-E72D297353CC}">
                  <c16:uniqueId val="{00000002-957B-4DC0-9BFB-0C08CEE13880}"/>
                </c:ext>
              </c:extLst>
            </c:dLbl>
            <c:dLbl>
              <c:idx val="3"/>
              <c:tx>
                <c:strRef>
                  <c:f>Diagramm!$I$49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{64260A37-B785-4313-9FB9-782B76CB56AE}</c15:txfldGUID>
                      <c15:f>Diagramm!$I$49</c15:f>
                      <c15:dlblFieldTableCache>
                        <c:ptCount val="1"/>
                      </c15:dlblFieldTableCache>
                    </c15:dlblFTEntry>
                  </c15:dlblFieldTable>
                  <c15:showDataLabelsRange val="0"/>
                </c:ext>
                <c:ext xmlns:c16="http://schemas.microsoft.com/office/drawing/2014/chart" uri="{C3380CC4-5D6E-409C-BE32-E72D297353CC}">
                  <c16:uniqueId val="{00000003-957B-4DC0-9BFB-0C08CEE13880}"/>
                </c:ext>
              </c:extLst>
            </c:dLbl>
            <c:dLbl>
              <c:idx val="4"/>
              <c:tx>
                <c:strRef>
                  <c:f>Diagramm!$I$50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{B311CF3C-E24E-408B-B87D-BB21B4054894}</c15:txfldGUID>
                      <c15:f>Diagramm!$I$50</c15:f>
                      <c15:dlblFieldTableCache>
                        <c:ptCount val="1"/>
                      </c15:dlblFieldTableCache>
                    </c15:dlblFTEntry>
                  </c15:dlblFieldTable>
                  <c15:showDataLabelsRange val="0"/>
                </c:ext>
                <c:ext xmlns:c16="http://schemas.microsoft.com/office/drawing/2014/chart" uri="{C3380CC4-5D6E-409C-BE32-E72D297353CC}">
                  <c16:uniqueId val="{00000004-957B-4DC0-9BFB-0C08CEE13880}"/>
                </c:ext>
              </c:extLst>
            </c:dLbl>
            <c:dLbl>
              <c:idx val="5"/>
              <c:tx>
                <c:strRef>
                  <c:f>Diagramm!$I$51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{001B8305-B46D-496D-B562-04ACBED210B7}</c15:txfldGUID>
                      <c15:f>Diagramm!$I$51</c15:f>
                      <c15:dlblFieldTableCache>
                        <c:ptCount val="1"/>
                      </c15:dlblFieldTableCache>
                    </c15:dlblFTEntry>
                  </c15:dlblFieldTable>
                  <c15:showDataLabelsRange val="0"/>
                </c:ext>
                <c:ext xmlns:c16="http://schemas.microsoft.com/office/drawing/2014/chart" uri="{C3380CC4-5D6E-409C-BE32-E72D297353CC}">
                  <c16:uniqueId val="{00000005-957B-4DC0-9BFB-0C08CEE13880}"/>
                </c:ext>
              </c:extLst>
            </c:dLbl>
            <c:dLbl>
              <c:idx val="6"/>
              <c:tx>
                <c:strRef>
                  <c:f>Diagramm!$I$52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{E323F82C-CB70-40D2-9289-A8B254DDE9F1}</c15:txfldGUID>
                      <c15:f>Diagramm!$I$52</c15:f>
                      <c15:dlblFieldTableCache>
                        <c:ptCount val="1"/>
                      </c15:dlblFieldTableCache>
                    </c15:dlblFTEntry>
                  </c15:dlblFieldTable>
                  <c15:showDataLabelsRange val="0"/>
                </c:ext>
                <c:ext xmlns:c16="http://schemas.microsoft.com/office/drawing/2014/chart" uri="{C3380CC4-5D6E-409C-BE32-E72D297353CC}">
                  <c16:uniqueId val="{00000006-957B-4DC0-9BFB-0C08CEE13880}"/>
                </c:ext>
              </c:extLst>
            </c:dLbl>
            <c:dLbl>
              <c:idx val="7"/>
              <c:tx>
                <c:strRef>
                  <c:f>Diagramm!$I$53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{D70F7123-2BF5-4E52-90AF-30966548F764}</c15:txfldGUID>
                      <c15:f>Diagramm!$I$53</c15:f>
                      <c15:dlblFieldTableCache>
                        <c:ptCount val="1"/>
                      </c15:dlblFieldTableCache>
                    </c15:dlblFTEntry>
                  </c15:dlblFieldTable>
                  <c15:showDataLabelsRange val="0"/>
                </c:ext>
                <c:ext xmlns:c16="http://schemas.microsoft.com/office/drawing/2014/chart" uri="{C3380CC4-5D6E-409C-BE32-E72D297353CC}">
                  <c16:uniqueId val="{00000007-957B-4DC0-9BFB-0C08CEE13880}"/>
                </c:ext>
              </c:extLst>
            </c:dLbl>
            <c:dLbl>
              <c:idx val="8"/>
              <c:tx>
                <c:strRef>
                  <c:f>Diagramm!$I$54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{7A7AF612-7057-4767-97B6-2608CB92066B}</c15:txfldGUID>
                      <c15:f>Diagramm!$I$54</c15:f>
                      <c15:dlblFieldTableCache>
                        <c:ptCount val="1"/>
                      </c15:dlblFieldTableCache>
                    </c15:dlblFTEntry>
                  </c15:dlblFieldTable>
                  <c15:showDataLabelsRange val="0"/>
                </c:ext>
                <c:ext xmlns:c16="http://schemas.microsoft.com/office/drawing/2014/chart" uri="{C3380CC4-5D6E-409C-BE32-E72D297353CC}">
                  <c16:uniqueId val="{00000008-957B-4DC0-9BFB-0C08CEE13880}"/>
                </c:ext>
              </c:extLst>
            </c:dLbl>
            <c:dLbl>
              <c:idx val="9"/>
              <c:tx>
                <c:strRef>
                  <c:f>Diagramm!$I$55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{F92854A6-63C5-4F5A-86F7-20181A8DB5DB}</c15:txfldGUID>
                      <c15:f>Diagramm!$I$55</c15:f>
                      <c15:dlblFieldTableCache>
                        <c:ptCount val="1"/>
                      </c15:dlblFieldTableCache>
                    </c15:dlblFTEntry>
                  </c15:dlblFieldTable>
                  <c15:showDataLabelsRange val="0"/>
                </c:ext>
                <c:ext xmlns:c16="http://schemas.microsoft.com/office/drawing/2014/chart" uri="{C3380CC4-5D6E-409C-BE32-E72D297353CC}">
                  <c16:uniqueId val="{00000009-957B-4DC0-9BFB-0C08CEE13880}"/>
                </c:ext>
              </c:extLst>
            </c:dLbl>
            <c:dLbl>
              <c:idx val="10"/>
              <c:tx>
                <c:strRef>
                  <c:f>Diagramm!$I$56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{735F9697-694D-421B-A691-A22AB91675B2}</c15:txfldGUID>
                      <c15:f>Diagramm!$I$56</c15:f>
                      <c15:dlblFieldTableCache>
                        <c:ptCount val="1"/>
                      </c15:dlblFieldTableCache>
                    </c15:dlblFTEntry>
                  </c15:dlblFieldTable>
                  <c15:showDataLabelsRange val="0"/>
                </c:ext>
                <c:ext xmlns:c16="http://schemas.microsoft.com/office/drawing/2014/chart" uri="{C3380CC4-5D6E-409C-BE32-E72D297353CC}">
                  <c16:uniqueId val="{0000000A-957B-4DC0-9BFB-0C08CEE13880}"/>
                </c:ext>
              </c:extLst>
            </c:dLbl>
            <c:dLbl>
              <c:idx val="11"/>
              <c:tx>
                <c:strRef>
                  <c:f>Diagramm!$I$57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{3953FFAF-5B26-48D6-8DE3-48A9F86A5F10}</c15:txfldGUID>
                      <c15:f>Diagramm!$I$57</c15:f>
                      <c15:dlblFieldTableCache>
                        <c:ptCount val="1"/>
                      </c15:dlblFieldTableCache>
                    </c15:dlblFTEntry>
                  </c15:dlblFieldTable>
                  <c15:showDataLabelsRange val="0"/>
                </c:ext>
                <c:ext xmlns:c16="http://schemas.microsoft.com/office/drawing/2014/chart" uri="{C3380CC4-5D6E-409C-BE32-E72D297353CC}">
                  <c16:uniqueId val="{0000000B-957B-4DC0-9BFB-0C08CEE13880}"/>
                </c:ext>
              </c:extLst>
            </c:dLbl>
            <c:dLbl>
              <c:idx val="12"/>
              <c:tx>
                <c:strRef>
                  <c:f>Diagramm!$I$58</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{B2BC59B1-8E39-4D25-8364-8A1E5F2C813E}</c15:txfldGUID>
                      <c15:f>Diagramm!$I$58</c15:f>
                      <c15:dlblFieldTableCache>
                        <c:ptCount val="1"/>
                      </c15:dlblFieldTableCache>
                    </c15:dlblFTEntry>
                  </c15:dlblFieldTable>
                  <c15:showDataLabelsRange val="0"/>
                </c:ext>
                <c:ext xmlns:c16="http://schemas.microsoft.com/office/drawing/2014/chart" uri="{C3380CC4-5D6E-409C-BE32-E72D297353CC}">
                  <c16:uniqueId val="{0000000C-957B-4DC0-9BFB-0C08CEE13880}"/>
                </c:ext>
              </c:extLst>
            </c:dLbl>
            <c:dLbl>
              <c:idx val="13"/>
              <c:tx>
                <c:strRef>
                  <c:f>Diagramm!$I$59</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{17905CF8-78ED-4EC0-B6CA-8FADADAB8695}</c15:txfldGUID>
                      <c15:f>Diagramm!$I$59</c15:f>
                      <c15:dlblFieldTableCache>
                        <c:ptCount val="1"/>
                      </c15:dlblFieldTableCache>
                    </c15:dlblFTEntry>
                  </c15:dlblFieldTable>
                  <c15:showDataLabelsRange val="0"/>
                </c:ext>
                <c:ext xmlns:c16="http://schemas.microsoft.com/office/drawing/2014/chart" uri="{C3380CC4-5D6E-409C-BE32-E72D297353CC}">
                  <c16:uniqueId val="{0000000D-957B-4DC0-9BFB-0C08CEE13880}"/>
                </c:ext>
              </c:extLst>
            </c:dLbl>
            <c:dLbl>
              <c:idx val="14"/>
              <c:tx>
                <c:strRef>
                  <c:f>Diagramm!$I$60</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{EA16468D-9C19-40D3-8CAA-BC6FA64745A6}</c15:txfldGUID>
                      <c15:f>Diagramm!$I$60</c15:f>
                      <c15:dlblFieldTableCache>
                        <c:ptCount val="1"/>
                      </c15:dlblFieldTableCache>
                    </c15:dlblFTEntry>
                  </c15:dlblFieldTable>
                  <c15:showDataLabelsRange val="0"/>
                </c:ext>
                <c:ext xmlns:c16="http://schemas.microsoft.com/office/drawing/2014/chart" uri="{C3380CC4-5D6E-409C-BE32-E72D297353CC}">
                  <c16:uniqueId val="{0000000E-957B-4DC0-9BFB-0C08CEE13880}"/>
                </c:ext>
              </c:extLst>
            </c:dLbl>
            <c:dLbl>
              <c:idx val="15"/>
              <c:tx>
                <c:strRef>
                  <c:f>Diagramm!$I$61</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{8342F1BC-DD53-4AF2-9917-5EBEF86077C3}</c15:txfldGUID>
                      <c15:f>Diagramm!$I$61</c15:f>
                      <c15:dlblFieldTableCache>
                        <c:ptCount val="1"/>
                      </c15:dlblFieldTableCache>
                    </c15:dlblFTEntry>
                  </c15:dlblFieldTable>
                  <c15:showDataLabelsRange val="0"/>
                </c:ext>
                <c:ext xmlns:c16="http://schemas.microsoft.com/office/drawing/2014/chart" uri="{C3380CC4-5D6E-409C-BE32-E72D297353CC}">
                  <c16:uniqueId val="{0000000F-957B-4DC0-9BFB-0C08CEE13880}"/>
                </c:ext>
              </c:extLst>
            </c:dLbl>
            <c:dLbl>
              <c:idx val="16"/>
              <c:tx>
                <c:strRef>
                  <c:f>Diagramm!$I$62</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{E0DE4D8B-6808-4B8B-AC64-5EB1AE79A601}</c15:txfldGUID>
                      <c15:f>Diagramm!$I$62</c15:f>
                      <c15:dlblFieldTableCache>
                        <c:ptCount val="1"/>
                      </c15:dlblFieldTableCache>
                    </c15:dlblFTEntry>
                  </c15:dlblFieldTable>
                  <c15:showDataLabelsRange val="0"/>
                </c:ext>
                <c:ext xmlns:c16="http://schemas.microsoft.com/office/drawing/2014/chart" uri="{C3380CC4-5D6E-409C-BE32-E72D297353CC}">
                  <c16:uniqueId val="{00000010-957B-4DC0-9BFB-0C08CEE13880}"/>
                </c:ext>
              </c:extLst>
            </c:dLbl>
            <c:dLbl>
              <c:idx val="17"/>
              <c:tx>
                <c:strRef>
                  <c:f>Diagramm!$I$63</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{0AFBF2D0-83A2-4AE4-9D1E-63AB0ED62B34}</c15:txfldGUID>
                      <c15:f>Diagramm!$I$63</c15:f>
                      <c15:dlblFieldTableCache>
                        <c:ptCount val="1"/>
                      </c15:dlblFieldTableCache>
                    </c15:dlblFTEntry>
                  </c15:dlblFieldTable>
                  <c15:showDataLabelsRange val="0"/>
                </c:ext>
                <c:ext xmlns:c16="http://schemas.microsoft.com/office/drawing/2014/chart" uri="{C3380CC4-5D6E-409C-BE32-E72D297353CC}">
                  <c16:uniqueId val="{00000011-957B-4DC0-9BFB-0C08CEE13880}"/>
                </c:ext>
              </c:extLst>
            </c:dLbl>
            <c:dLbl>
              <c:idx val="18"/>
              <c:tx>
                <c:strRef>
                  <c:f>Diagramm!$I$64</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{61BFD2CE-185A-4226-90DD-5FA477CEC051}</c15:txfldGUID>
                      <c15:f>Diagramm!$I$64</c15:f>
                      <c15:dlblFieldTableCache>
                        <c:ptCount val="1"/>
                      </c15:dlblFieldTableCache>
                    </c15:dlblFTEntry>
                  </c15:dlblFieldTable>
                  <c15:showDataLabelsRange val="0"/>
                </c:ext>
                <c:ext xmlns:c16="http://schemas.microsoft.com/office/drawing/2014/chart" uri="{C3380CC4-5D6E-409C-BE32-E72D297353CC}">
                  <c16:uniqueId val="{00000012-957B-4DC0-9BFB-0C08CEE13880}"/>
                </c:ext>
              </c:extLst>
            </c:dLbl>
            <c:dLbl>
              <c:idx val="19"/>
              <c:tx>
                <c:strRef>
                  <c:f>Diagramm!$I$65</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{5CBE2AAF-3150-4B30-9120-63F8441237A9}</c15:txfldGUID>
                      <c15:f>Diagramm!$I$65</c15:f>
                      <c15:dlblFieldTableCache>
                        <c:ptCount val="1"/>
                      </c15:dlblFieldTableCache>
                    </c15:dlblFTEntry>
                  </c15:dlblFieldTable>
                  <c15:showDataLabelsRange val="0"/>
                </c:ext>
                <c:ext xmlns:c16="http://schemas.microsoft.com/office/drawing/2014/chart" uri="{C3380CC4-5D6E-409C-BE32-E72D297353CC}">
                  <c16:uniqueId val="{00000013-957B-4DC0-9BFB-0C08CEE13880}"/>
                </c:ext>
              </c:extLst>
            </c:dLbl>
            <c:dLbl>
              <c:idx val="20"/>
              <c:tx>
                <c:strRef>
                  <c:f>Diagramm!$I$66</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{EEBE7D57-DBB3-4EFB-9871-7A4672D4AAA0}</c15:txfldGUID>
                      <c15:f>Diagramm!$I$66</c15:f>
                      <c15:dlblFieldTableCache>
                        <c:ptCount val="1"/>
                      </c15:dlblFieldTableCache>
                    </c15:dlblFTEntry>
                  </c15:dlblFieldTable>
                  <c15:showDataLabelsRange val="0"/>
                </c:ext>
                <c:ext xmlns:c16="http://schemas.microsoft.com/office/drawing/2014/chart" uri="{C3380CC4-5D6E-409C-BE32-E72D297353CC}">
                  <c16:uniqueId val="{00000014-957B-4DC0-9BFB-0C08CEE13880}"/>
                </c:ext>
              </c:extLst>
            </c:dLbl>
            <c:dLbl>
              <c:idx val="21"/>
              <c:tx>
                <c:strRef>
                  <c:f>Diagramm!$I$67</c:f>
                  <c:strCache>
                    <c:ptCount val="1"/>
                  </c:strCache>
                </c:strRef>
              </c:tx>
              <c:dLblPos val="b"/>
              <c:showLegendKey val="0"/>
              <c:showVal val="0"/>
              <c:showCatName val="0"/>
              <c:showSerName val="0"/>
              <c:showPercent val="0"/>
              <c:showBubbleSize val="0"/>
              <c:extLst>
                <c:ext xmlns:c15="http://schemas.microsoft.com/office/drawing/2012/chart" uri="{CE6537A1-D6FC-4f65-9D91-7224C49458BB}">
                  <c15:dlblFieldTable>
                    <c15:dlblFTEntry>
                      <c15:txfldGUID>{0B4C81CC-2E48-4659-8D3A-22CE043208C8}</c15:txfldGUID>
                      <c15:f>Diagramm!$I$67</c15:f>
                      <c15:dlblFieldTableCache>
                        <c:ptCount val="1"/>
                      </c15:dlblFieldTableCache>
                    </c15:dlblFTEntry>
                  </c15:dlblFieldTable>
                  <c15:showDataLabelsRange val="0"/>
                </c:ext>
                <c:ext xmlns:c16="http://schemas.microsoft.com/office/drawing/2014/chart" uri="{C3380CC4-5D6E-409C-BE32-E72D297353CC}">
                  <c16:uniqueId val="{00000015-957B-4DC0-9BFB-0C08CEE1388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957B-4DC0-9BFB-0C08CEE13880}"/>
            </c:ext>
          </c:extLst>
        </c:ser>
        <c:ser>
          <c:idx val="2"/>
          <c:order val="1"/>
          <c:spPr>
            <a:ln w="25400">
              <a:solidFill>
                <a:srgbClr val="808080"/>
              </a:solidFill>
              <a:prstDash val="solid"/>
            </a:ln>
          </c:spPr>
          <c:marker>
            <c:symbol val="none"/>
          </c:marker>
          <c:dLbls>
            <c:dLbl>
              <c:idx val="0"/>
              <c:tx>
                <c:strRef>
                  <c:f>Diagramm!$K$46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{9FCD1435-539E-4549-A7C7-55DBDCFBCBD5}</c15:txfldGUID>
                      <c15:f>Diagramm!$K$46</c15:f>
                      <c15:dlblFieldTableCache>
                        <c:ptCount val="1"/>
                      </c15:dlblFieldTableCache>
                    </c15:dlblFTEntry>
                  </c15:dlblFieldTable>
                  <c15:showDataLabelsRange val="0"/>
                </c:ext>
                <c:ext xmlns:c16="http://schemas.microsoft.com/office/drawing/2014/chart" uri="{C3380CC4-5D6E-409C-BE32-E72D297353CC}">
                  <c16:uniqueId val="{00000017-957B-4DC0-9BFB-0C08CEE13880}"/>
                </c:ext>
              </c:extLst>
            </c:dLbl>
            <c:dLbl>
              <c:idx val="1"/>
              <c:tx>
                <c:strRef>
                  <c:f>Diagramm!$K$47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{9C2E2043-9F2B-454F-8D0B-60885C518577}</c15:txfldGUID>
                      <c15:f>Diagramm!$K$47</c15:f>
                      <c15:dlblFieldTableCache>
                        <c:ptCount val="1"/>
                      </c15:dlblFieldTableCache>
                    </c15:dlblFTEntry>
                  </c15:dlblFieldTable>
                  <c15:showDataLabelsRange val="0"/>
                </c:ext>
                <c:ext xmlns:c16="http://schemas.microsoft.com/office/drawing/2014/chart" uri="{C3380CC4-5D6E-409C-BE32-E72D297353CC}">
                  <c16:uniqueId val="{00000018-957B-4DC0-9BFB-0C08CEE13880}"/>
                </c:ext>
              </c:extLst>
            </c:dLbl>
            <c:dLbl>
              <c:idx val="2"/>
              <c:tx>
                <c:strRef>
                  <c:f>Diagramm!$K$48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{25FE3CA6-08D7-4EF4-99BF-3B06924E3FF3}</c15:txfldGUID>
                      <c15:f>Diagramm!$K$48</c15:f>
                      <c15:dlblFieldTableCache>
                        <c:ptCount val="1"/>
                      </c15:dlblFieldTableCache>
                    </c15:dlblFTEntry>
                  </c15:dlblFieldTable>
                  <c15:showDataLabelsRange val="0"/>
                </c:ext>
                <c:ext xmlns:c16="http://schemas.microsoft.com/office/drawing/2014/chart" uri="{C3380CC4-5D6E-409C-BE32-E72D297353CC}">
                  <c16:uniqueId val="{00000019-957B-4DC0-9BFB-0C08CEE13880}"/>
                </c:ext>
              </c:extLst>
            </c:dLbl>
            <c:dLbl>
              <c:idx val="3"/>
              <c:tx>
                <c:strRef>
                  <c:f>Diagramm!$K$49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{0F66A22F-199A-40E7-9138-9F4A3B2E50A5}</c15:txfldGUID>
                      <c15:f>Diagramm!$K$49</c15:f>
                      <c15:dlblFieldTableCache>
                        <c:ptCount val="1"/>
                      </c15:dlblFieldTableCache>
                    </c15:dlblFTEntry>
                  </c15:dlblFieldTable>
                  <c15:showDataLabelsRange val="0"/>
                </c:ext>
                <c:ext xmlns:c16="http://schemas.microsoft.com/office/drawing/2014/chart" uri="{C3380CC4-5D6E-409C-BE32-E72D297353CC}">
                  <c16:uniqueId val="{0000001A-957B-4DC0-9BFB-0C08CEE13880}"/>
                </c:ext>
              </c:extLst>
            </c:dLbl>
            <c:dLbl>
              <c:idx val="4"/>
              <c:tx>
                <c:strRef>
                  <c:f>Diagramm!$K$50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{470EFA44-2F54-4C5D-90AB-3D27CCF895EA}</c15:txfldGUID>
                      <c15:f>Diagramm!$K$50</c15:f>
                      <c15:dlblFieldTableCache>
                        <c:ptCount val="1"/>
                      </c15:dlblFieldTableCache>
                    </c15:dlblFTEntry>
                  </c15:dlblFieldTable>
                  <c15:showDataLabelsRange val="0"/>
                </c:ext>
                <c:ext xmlns:c16="http://schemas.microsoft.com/office/drawing/2014/chart" uri="{C3380CC4-5D6E-409C-BE32-E72D297353CC}">
                  <c16:uniqueId val="{0000001B-957B-4DC0-9BFB-0C08CEE13880}"/>
                </c:ext>
              </c:extLst>
            </c:dLbl>
            <c:dLbl>
              <c:idx val="5"/>
              <c:tx>
                <c:strRef>
                  <c:f>Diagramm!$K$51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{8E9E709B-33FA-4645-A4AF-A1558B034EFF}</c15:txfldGUID>
                      <c15:f>Diagramm!$K$51</c15:f>
                      <c15:dlblFieldTableCache>
                        <c:ptCount val="1"/>
                      </c15:dlblFieldTableCache>
                    </c15:dlblFTEntry>
                  </c15:dlblFieldTable>
                  <c15:showDataLabelsRange val="0"/>
                </c:ext>
                <c:ext xmlns:c16="http://schemas.microsoft.com/office/drawing/2014/chart" uri="{C3380CC4-5D6E-409C-BE32-E72D297353CC}">
                  <c16:uniqueId val="{0000001C-957B-4DC0-9BFB-0C08CEE13880}"/>
                </c:ext>
              </c:extLst>
            </c:dLbl>
            <c:dLbl>
              <c:idx val="6"/>
              <c:tx>
                <c:strRef>
                  <c:f>Diagramm!$K$52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{033A48A8-48D2-4703-B19A-527CD6596EEA}</c15:txfldGUID>
                      <c15:f>Diagramm!$K$52</c15:f>
                      <c15:dlblFieldTableCache>
                        <c:ptCount val="1"/>
                      </c15:dlblFieldTableCache>
                    </c15:dlblFTEntry>
                  </c15:dlblFieldTable>
                  <c15:showDataLabelsRange val="0"/>
                </c:ext>
                <c:ext xmlns:c16="http://schemas.microsoft.com/office/drawing/2014/chart" uri="{C3380CC4-5D6E-409C-BE32-E72D297353CC}">
                  <c16:uniqueId val="{0000001D-957B-4DC0-9BFB-0C08CEE13880}"/>
                </c:ext>
              </c:extLst>
            </c:dLbl>
            <c:dLbl>
              <c:idx val="7"/>
              <c:tx>
                <c:strRef>
                  <c:f>Diagramm!$K$53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{424E78D2-B75F-435D-812F-75679E8CA156}</c15:txfldGUID>
                      <c15:f>Diagramm!$K$53</c15:f>
                      <c15:dlblFieldTableCache>
                        <c:ptCount val="1"/>
                      </c15:dlblFieldTableCache>
                    </c15:dlblFTEntry>
                  </c15:dlblFieldTable>
                  <c15:showDataLabelsRange val="0"/>
                </c:ext>
                <c:ext xmlns:c16="http://schemas.microsoft.com/office/drawing/2014/chart" uri="{C3380CC4-5D6E-409C-BE32-E72D297353CC}">
                  <c16:uniqueId val="{0000001E-957B-4DC0-9BFB-0C08CEE13880}"/>
                </c:ext>
              </c:extLst>
            </c:dLbl>
            <c:dLbl>
              <c:idx val="8"/>
              <c:tx>
                <c:strRef>
                  <c:f>Diagramm!$K$54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{034302CB-D912-4091-B567-D9B8CD0C5918}</c15:txfldGUID>
                      <c15:f>Diagramm!$K$54</c15:f>
                      <c15:dlblFieldTableCache>
                        <c:ptCount val="1"/>
                      </c15:dlblFieldTableCache>
                    </c15:dlblFTEntry>
                  </c15:dlblFieldTable>
                  <c15:showDataLabelsRange val="0"/>
                </c:ext>
                <c:ext xmlns:c16="http://schemas.microsoft.com/office/drawing/2014/chart" uri="{C3380CC4-5D6E-409C-BE32-E72D297353CC}">
                  <c16:uniqueId val="{0000001F-957B-4DC0-9BFB-0C08CEE13880}"/>
                </c:ext>
              </c:extLst>
            </c:dLbl>
            <c:dLbl>
              <c:idx val="9"/>
              <c:tx>
                <c:strRef>
                  <c:f>Diagramm!$K$55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{3220A4CD-43C0-42E9-8E21-8851A007B050}</c15:txfldGUID>
                      <c15:f>Diagramm!$K$55</c15:f>
                      <c15:dlblFieldTableCache>
                        <c:ptCount val="1"/>
                      </c15:dlblFieldTableCache>
                    </c15:dlblFTEntry>
                  </c15:dlblFieldTable>
                  <c15:showDataLabelsRange val="0"/>
                </c:ext>
                <c:ext xmlns:c16="http://schemas.microsoft.com/office/drawing/2014/chart" uri="{C3380CC4-5D6E-409C-BE32-E72D297353CC}">
                  <c16:uniqueId val="{00000020-957B-4DC0-9BFB-0C08CEE13880}"/>
                </c:ext>
              </c:extLst>
            </c:dLbl>
            <c:dLbl>
              <c:idx val="10"/>
              <c:tx>
                <c:strRef>
                  <c:f>Diagramm!$K$56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{E9AFD4B2-439A-4784-BED6-34CA9799F36C}</c15:txfldGUID>
                      <c15:f>Diagramm!$K$56</c15:f>
                      <c15:dlblFieldTableCache>
                        <c:ptCount val="1"/>
                      </c15:dlblFieldTableCache>
                    </c15:dlblFTEntry>
                  </c15:dlblFieldTable>
                  <c15:showDataLabelsRange val="0"/>
                </c:ext>
                <c:ext xmlns:c16="http://schemas.microsoft.com/office/drawing/2014/chart" uri="{C3380CC4-5D6E-409C-BE32-E72D297353CC}">
                  <c16:uniqueId val="{00000021-957B-4DC0-9BFB-0C08CEE13880}"/>
                </c:ext>
              </c:extLst>
            </c:dLbl>
            <c:dLbl>
              <c:idx val="11"/>
              <c:tx>
                <c:strRef>
                  <c:f>Diagramm!$K$57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{6DB701E6-D995-4437-84A2-DD7F7B333919}</c15:txfldGUID>
                      <c15:f>Diagramm!$K$57</c15:f>
                      <c15:dlblFieldTableCache>
                        <c:ptCount val="1"/>
                      </c15:dlblFieldTableCache>
                    </c15:dlblFTEntry>
                  </c15:dlblFieldTable>
                  <c15:showDataLabelsRange val="0"/>
                </c:ext>
                <c:ext xmlns:c16="http://schemas.microsoft.com/office/drawing/2014/chart" uri="{C3380CC4-5D6E-409C-BE32-E72D297353CC}">
                  <c16:uniqueId val="{00000022-957B-4DC0-9BFB-0C08CEE13880}"/>
                </c:ext>
              </c:extLst>
            </c:dLbl>
            <c:dLbl>
              <c:idx val="12"/>
              <c:tx>
                <c:strRef>
                  <c:f>Diagramm!$K$58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{65FEC444-16E4-464A-820A-1A3ED4E061C8}</c15:txfldGUID>
                      <c15:f>Diagramm!$K$58</c15:f>
                      <c15:dlblFieldTableCache>
                        <c:ptCount val="1"/>
                      </c15:dlblFieldTableCache>
                    </c15:dlblFTEntry>
                  </c15:dlblFieldTable>
                  <c15:showDataLabelsRange val="0"/>
                </c:ext>
                <c:ext xmlns:c16="http://schemas.microsoft.com/office/drawing/2014/chart" uri="{C3380CC4-5D6E-409C-BE32-E72D297353CC}">
                  <c16:uniqueId val="{00000023-957B-4DC0-9BFB-0C08CEE13880}"/>
                </c:ext>
              </c:extLst>
            </c:dLbl>
            <c:dLbl>
              <c:idx val="13"/>
              <c:tx>
                <c:strRef>
                  <c:f>Diagramm!$K$59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{57EA2D96-3EF0-4662-BC6A-819AB0DA6D17}</c15:txfldGUID>
                      <c15:f>Diagramm!$K$59</c15:f>
                      <c15:dlblFieldTableCache>
                        <c:ptCount val="1"/>
                      </c15:dlblFieldTableCache>
                    </c15:dlblFTEntry>
                  </c15:dlblFieldTable>
                  <c15:showDataLabelsRange val="0"/>
                </c:ext>
                <c:ext xmlns:c16="http://schemas.microsoft.com/office/drawing/2014/chart" uri="{C3380CC4-5D6E-409C-BE32-E72D297353CC}">
                  <c16:uniqueId val="{00000024-957B-4DC0-9BFB-0C08CEE13880}"/>
                </c:ext>
              </c:extLst>
            </c:dLbl>
            <c:dLbl>
              <c:idx val="14"/>
              <c:tx>
                <c:strRef>
                  <c:f>Diagramm!$K$60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{C5DC1E62-EB65-4605-8A73-07106B6236AF}</c15:txfldGUID>
                      <c15:f>Diagramm!$K$60</c15:f>
                      <c15:dlblFieldTableCache>
                        <c:ptCount val="1"/>
                      </c15:dlblFieldTableCache>
                    </c15:dlblFTEntry>
                  </c15:dlblFieldTable>
                  <c15:showDataLabelsRange val="0"/>
                </c:ext>
                <c:ext xmlns:c16="http://schemas.microsoft.com/office/drawing/2014/chart" uri="{C3380CC4-5D6E-409C-BE32-E72D297353CC}">
                  <c16:uniqueId val="{00000025-957B-4DC0-9BFB-0C08CEE13880}"/>
                </c:ext>
              </c:extLst>
            </c:dLbl>
            <c:dLbl>
              <c:idx val="15"/>
              <c:tx>
                <c:strRef>
                  <c:f>Diagramm!$K$61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{4FCB92AE-22F6-417F-84C8-BE2E90D75E0B}</c15:txfldGUID>
                      <c15:f>Diagramm!$K$61</c15:f>
                      <c15:dlblFieldTableCache>
                        <c:ptCount val="1"/>
                      </c15:dlblFieldTableCache>
                    </c15:dlblFTEntry>
                  </c15:dlblFieldTable>
                  <c15:showDataLabelsRange val="0"/>
                </c:ext>
                <c:ext xmlns:c16="http://schemas.microsoft.com/office/drawing/2014/chart" uri="{C3380CC4-5D6E-409C-BE32-E72D297353CC}">
                  <c16:uniqueId val="{00000026-957B-4DC0-9BFB-0C08CEE13880}"/>
                </c:ext>
              </c:extLst>
            </c:dLbl>
            <c:dLbl>
              <c:idx val="16"/>
              <c:tx>
                <c:strRef>
                  <c:f>Diagramm!$K$62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{709745A2-ED38-4006-B48E-A2CE1729DC02}</c15:txfldGUID>
                      <c15:f>Diagramm!$K$62</c15:f>
                      <c15:dlblFieldTableCache>
                        <c:ptCount val="1"/>
                      </c15:dlblFieldTableCache>
                    </c15:dlblFTEntry>
                  </c15:dlblFieldTable>
                  <c15:showDataLabelsRange val="0"/>
                </c:ext>
                <c:ext xmlns:c16="http://schemas.microsoft.com/office/drawing/2014/chart" uri="{C3380CC4-5D6E-409C-BE32-E72D297353CC}">
                  <c16:uniqueId val="{00000027-957B-4DC0-9BFB-0C08CEE13880}"/>
                </c:ext>
              </c:extLst>
            </c:dLbl>
            <c:dLbl>
              <c:idx val="17"/>
              <c:tx>
                <c:strRef>
                  <c:f>Diagramm!$K$63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{86A9C75F-130C-4171-A42C-1E864676815A}</c15:txfldGUID>
                      <c15:f>Diagramm!$K$63</c15:f>
                      <c15:dlblFieldTableCache>
                        <c:ptCount val="1"/>
                      </c15:dlblFieldTableCache>
                    </c15:dlblFTEntry>
                  </c15:dlblFieldTable>
                  <c15:showDataLabelsRange val="0"/>
                </c:ext>
                <c:ext xmlns:c16="http://schemas.microsoft.com/office/drawing/2014/chart" uri="{C3380CC4-5D6E-409C-BE32-E72D297353CC}">
                  <c16:uniqueId val="{00000028-957B-4DC0-9BFB-0C08CEE13880}"/>
                </c:ext>
              </c:extLst>
            </c:dLbl>
            <c:dLbl>
              <c:idx val="18"/>
              <c:tx>
                <c:strRef>
                  <c:f>Diagramm!$K$64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{0D058D6D-924C-4279-BC5F-916EE771E2CF}</c15:txfldGUID>
                      <c15:f>Diagramm!$K$64</c15:f>
                      <c15:dlblFieldTableCache>
                        <c:ptCount val="1"/>
                      </c15:dlblFieldTableCache>
                    </c15:dlblFTEntry>
                  </c15:dlblFieldTable>
                  <c15:showDataLabelsRange val="0"/>
                </c:ext>
                <c:ext xmlns:c16="http://schemas.microsoft.com/office/drawing/2014/chart" uri="{C3380CC4-5D6E-409C-BE32-E72D297353CC}">
                  <c16:uniqueId val="{00000029-957B-4DC0-9BFB-0C08CEE13880}"/>
                </c:ext>
              </c:extLst>
            </c:dLbl>
            <c:dLbl>
              <c:idx val="19"/>
              <c:tx>
                <c:strRef>
                  <c:f>Diagramm!$K$65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{742486C1-B08E-4145-8719-9C4CD30FE80E}</c15:txfldGUID>
                      <c15:f>Diagramm!$K$65</c15:f>
                      <c15:dlblFieldTableCache>
                        <c:ptCount val="1"/>
                      </c15:dlblFieldTableCache>
                    </c15:dlblFTEntry>
                  </c15:dlblFieldTable>
                  <c15:showDataLabelsRange val="0"/>
                </c:ext>
                <c:ext xmlns:c16="http://schemas.microsoft.com/office/drawing/2014/chart" uri="{C3380CC4-5D6E-409C-BE32-E72D297353CC}">
                  <c16:uniqueId val="{0000002A-957B-4DC0-9BFB-0C08CEE13880}"/>
                </c:ext>
              </c:extLst>
            </c:dLbl>
            <c:dLbl>
              <c:idx val="20"/>
              <c:tx>
                <c:strRef>
                  <c:f>Diagramm!$K$66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{90859EA2-E7B2-4314-9B03-0E7396FACC6A}</c15:txfldGUID>
                      <c15:f>Diagramm!$K$66</c15:f>
                      <c15:dlblFieldTableCache>
                        <c:ptCount val="1"/>
                      </c15:dlblFieldTableCache>
                    </c15:dlblFTEntry>
                  </c15:dlblFieldTable>
                  <c15:showDataLabelsRange val="0"/>
                </c:ext>
                <c:ext xmlns:c16="http://schemas.microsoft.com/office/drawing/2014/chart" uri="{C3380CC4-5D6E-409C-BE32-E72D297353CC}">
                  <c16:uniqueId val="{0000002B-957B-4DC0-9BFB-0C08CEE13880}"/>
                </c:ext>
              </c:extLst>
            </c:dLbl>
            <c:dLbl>
              <c:idx val="21"/>
              <c:tx>
                <c:strRef>
                  <c:f>Diagramm!$K$67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{9C98D842-1E4E-4146-B201-EF954DB17464}</c15:txfldGUID>
                      <c15:f>Diagramm!$K$67</c15:f>
                      <c15:dlblFieldTableCache>
                        <c:ptCount val="1"/>
                      </c15:dlblFieldTableCache>
                    </c15:dlblFTEntry>
                  </c15:dlblFieldTable>
                  <c15:showDataLabelsRange val="0"/>
                </c:ext>
                <c:ext xmlns:c16="http://schemas.microsoft.com/office/drawing/2014/chart" uri="{C3380CC4-5D6E-409C-BE32-E72D297353CC}">
                  <c16:uniqueId val="{0000002C-957B-4DC0-9BFB-0C08CEE13880}"/>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957B-4DC0-9BFB-0C08CEE13880}"/>
            </c:ext>
          </c:extLst>
        </c:ser>
        <c:ser>
          <c:idx val="1"/>
          <c:order val="2"/>
          <c:spPr>
            <a:ln w="25400">
              <a:solidFill>
                <a:srgbClr val="C0C0C0"/>
              </a:solidFill>
              <a:prstDash val="solid"/>
            </a:ln>
          </c:spPr>
          <c:marker>
            <c:symbol val="none"/>
          </c:marker>
          <c:dLbls>
            <c:dLbl>
              <c:idx val="0"/>
              <c:tx>
                <c:strRef>
                  <c:f>Diagramm!$J$46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{483BC05A-8EDE-464E-99DD-72E123DD28A0}</c15:txfldGUID>
                      <c15:f>Diagramm!$J$46</c15:f>
                      <c15:dlblFieldTableCache>
                        <c:ptCount val="1"/>
                      </c15:dlblFieldTableCache>
                    </c15:dlblFTEntry>
                  </c15:dlblFieldTable>
                  <c15:showDataLabelsRange val="0"/>
                </c:ext>
                <c:ext xmlns:c16="http://schemas.microsoft.com/office/drawing/2014/chart" uri="{C3380CC4-5D6E-409C-BE32-E72D297353CC}">
                  <c16:uniqueId val="{0000002E-957B-4DC0-9BFB-0C08CEE13880}"/>
                </c:ext>
              </c:extLst>
            </c:dLbl>
            <c:dLbl>
              <c:idx val="1"/>
              <c:tx>
                <c:strRef>
                  <c:f>Diagramm!$J$47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{A4F52742-A68E-4528-84C7-0B4B54555C9F}</c15:txfldGUID>
                      <c15:f>Diagramm!$J$47</c15:f>
                      <c15:dlblFieldTableCache>
                        <c:ptCount val="1"/>
                      </c15:dlblFieldTableCache>
                    </c15:dlblFTEntry>
                  </c15:dlblFieldTable>
                  <c15:showDataLabelsRange val="0"/>
                </c:ext>
                <c:ext xmlns:c16="http://schemas.microsoft.com/office/drawing/2014/chart" uri="{C3380CC4-5D6E-409C-BE32-E72D297353CC}">
                  <c16:uniqueId val="{0000002F-957B-4DC0-9BFB-0C08CEE13880}"/>
                </c:ext>
              </c:extLst>
            </c:dLbl>
            <c:dLbl>
              <c:idx val="2"/>
              <c:tx>
                <c:strRef>
                  <c:f>Diagramm!$J$48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{00A2CC97-EAA7-49B2-8759-712F649E5E8B}</c15:txfldGUID>
                      <c15:f>Diagramm!$J$48</c15:f>
                      <c15:dlblFieldTableCache>
                        <c:ptCount val="1"/>
                      </c15:dlblFieldTableCache>
                    </c15:dlblFTEntry>
                  </c15:dlblFieldTable>
                  <c15:showDataLabelsRange val="0"/>
                </c:ext>
                <c:ext xmlns:c16="http://schemas.microsoft.com/office/drawing/2014/chart" uri="{C3380CC4-5D6E-409C-BE32-E72D297353CC}">
                  <c16:uniqueId val="{00000030-957B-4DC0-9BFB-0C08CEE13880}"/>
                </c:ext>
              </c:extLst>
            </c:dLbl>
            <c:dLbl>
              <c:idx val="3"/>
              <c:tx>
                <c:strRef>
                  <c:f>Diagramm!$J$49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{34BA9355-2BC8-40BA-923F-F83B6985C01E}</c15:txfldGUID>
                      <c15:f>Diagramm!$J$49</c15:f>
                      <c15:dlblFieldTableCache>
                        <c:ptCount val="1"/>
                      </c15:dlblFieldTableCache>
                    </c15:dlblFTEntry>
                  </c15:dlblFieldTable>
                  <c15:showDataLabelsRange val="0"/>
                </c:ext>
                <c:ext xmlns:c16="http://schemas.microsoft.com/office/drawing/2014/chart" uri="{C3380CC4-5D6E-409C-BE32-E72D297353CC}">
                  <c16:uniqueId val="{00000031-957B-4DC0-9BFB-0C08CEE13880}"/>
                </c:ext>
              </c:extLst>
            </c:dLbl>
            <c:dLbl>
              <c:idx val="4"/>
              <c:tx>
                <c:strRef>
                  <c:f>Diagramm!$J$50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{901776D5-70BB-4F57-ABE3-ED292A92208E}</c15:txfldGUID>
                      <c15:f>Diagramm!$J$50</c15:f>
                      <c15:dlblFieldTableCache>
                        <c:ptCount val="1"/>
                      </c15:dlblFieldTableCache>
                    </c15:dlblFTEntry>
                  </c15:dlblFieldTable>
                  <c15:showDataLabelsRange val="0"/>
                </c:ext>
                <c:ext xmlns:c16="http://schemas.microsoft.com/office/drawing/2014/chart" uri="{C3380CC4-5D6E-409C-BE32-E72D297353CC}">
                  <c16:uniqueId val="{00000032-957B-4DC0-9BFB-0C08CEE13880}"/>
                </c:ext>
              </c:extLst>
            </c:dLbl>
            <c:dLbl>
              <c:idx val="5"/>
              <c:tx>
                <c:strRef>
                  <c:f>Diagramm!$J$51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{9C3CC222-2D99-4B88-82C5-DA9F603DA63A}</c15:txfldGUID>
                      <c15:f>Diagramm!$J$51</c15:f>
                      <c15:dlblFieldTableCache>
                        <c:ptCount val="1"/>
                      </c15:dlblFieldTableCache>
                    </c15:dlblFTEntry>
                  </c15:dlblFieldTable>
                  <c15:showDataLabelsRange val="0"/>
                </c:ext>
                <c:ext xmlns:c16="http://schemas.microsoft.com/office/drawing/2014/chart" uri="{C3380CC4-5D6E-409C-BE32-E72D297353CC}">
                  <c16:uniqueId val="{00000033-957B-4DC0-9BFB-0C08CEE13880}"/>
                </c:ext>
              </c:extLst>
            </c:dLbl>
            <c:dLbl>
              <c:idx val="6"/>
              <c:tx>
                <c:strRef>
                  <c:f>Diagramm!$J$52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{A520AAD3-3D50-4159-BA6D-4BFBD9BCA92F}</c15:txfldGUID>
                      <c15:f>Diagramm!$J$52</c15:f>
                      <c15:dlblFieldTableCache>
                        <c:ptCount val="1"/>
                      </c15:dlblFieldTableCache>
                    </c15:dlblFTEntry>
                  </c15:dlblFieldTable>
                  <c15:showDataLabelsRange val="0"/>
                </c:ext>
                <c:ext xmlns:c16="http://schemas.microsoft.com/office/drawing/2014/chart" uri="{C3380CC4-5D6E-409C-BE32-E72D297353CC}">
                  <c16:uniqueId val="{00000034-957B-4DC0-9BFB-0C08CEE13880}"/>
                </c:ext>
              </c:extLst>
            </c:dLbl>
            <c:dLbl>
              <c:idx val="7"/>
              <c:tx>
                <c:strRef>
                  <c:f>Diagramm!$J$53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{07862991-D142-44DD-950A-5771CE6F68E2}</c15:txfldGUID>
                      <c15:f>Diagramm!$J$53</c15:f>
                      <c15:dlblFieldTableCache>
                        <c:ptCount val="1"/>
                      </c15:dlblFieldTableCache>
                    </c15:dlblFTEntry>
                  </c15:dlblFieldTable>
                  <c15:showDataLabelsRange val="0"/>
                </c:ext>
                <c:ext xmlns:c16="http://schemas.microsoft.com/office/drawing/2014/chart" uri="{C3380CC4-5D6E-409C-BE32-E72D297353CC}">
                  <c16:uniqueId val="{00000035-957B-4DC0-9BFB-0C08CEE13880}"/>
                </c:ext>
              </c:extLst>
            </c:dLbl>
            <c:dLbl>
              <c:idx val="8"/>
              <c:tx>
                <c:strRef>
                  <c:f>Diagramm!$J$54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{403BA3B0-8722-442C-A401-4246A58229C9}</c15:txfldGUID>
                      <c15:f>Diagramm!$J$54</c15:f>
                      <c15:dlblFieldTableCache>
                        <c:ptCount val="1"/>
                      </c15:dlblFieldTableCache>
                    </c15:dlblFTEntry>
                  </c15:dlblFieldTable>
                  <c15:showDataLabelsRange val="0"/>
                </c:ext>
                <c:ext xmlns:c16="http://schemas.microsoft.com/office/drawing/2014/chart" uri="{C3380CC4-5D6E-409C-BE32-E72D297353CC}">
                  <c16:uniqueId val="{00000036-957B-4DC0-9BFB-0C08CEE13880}"/>
                </c:ext>
              </c:extLst>
            </c:dLbl>
            <c:dLbl>
              <c:idx val="9"/>
              <c:tx>
                <c:strRef>
                  <c:f>Diagramm!$J$55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{6C5F7729-F54E-49DA-AB5F-28D3FC25444A}</c15:txfldGUID>
                      <c15:f>Diagramm!$J$55</c15:f>
                      <c15:dlblFieldTableCache>
                        <c:ptCount val="1"/>
                      </c15:dlblFieldTableCache>
                    </c15:dlblFTEntry>
                  </c15:dlblFieldTable>
                  <c15:showDataLabelsRange val="0"/>
                </c:ext>
                <c:ext xmlns:c16="http://schemas.microsoft.com/office/drawing/2014/chart" uri="{C3380CC4-5D6E-409C-BE32-E72D297353CC}">
                  <c16:uniqueId val="{00000037-957B-4DC0-9BFB-0C08CEE13880}"/>
                </c:ext>
              </c:extLst>
            </c:dLbl>
            <c:dLbl>
              <c:idx val="10"/>
              <c:tx>
                <c:strRef>
                  <c:f>Diagramm!$J$56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{7F28EDBB-F953-4C0C-8727-FE22391144C3}</c15:txfldGUID>
                      <c15:f>Diagramm!$J$56</c15:f>
                      <c15:dlblFieldTableCache>
                        <c:ptCount val="1"/>
                      </c15:dlblFieldTableCache>
                    </c15:dlblFTEntry>
                  </c15:dlblFieldTable>
                  <c15:showDataLabelsRange val="0"/>
                </c:ext>
                <c:ext xmlns:c16="http://schemas.microsoft.com/office/drawing/2014/chart" uri="{C3380CC4-5D6E-409C-BE32-E72D297353CC}">
                  <c16:uniqueId val="{00000038-957B-4DC0-9BFB-0C08CEE13880}"/>
                </c:ext>
              </c:extLst>
            </c:dLbl>
            <c:dLbl>
              <c:idx val="11"/>
              <c:tx>
                <c:strRef>
                  <c:f>Diagramm!$J$57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{1C04A282-43C3-4A3A-8201-E907F7A177D7}</c15:txfldGUID>
                      <c15:f>Diagramm!$J$57</c15:f>
                      <c15:dlblFieldTableCache>
                        <c:ptCount val="1"/>
                      </c15:dlblFieldTableCache>
                    </c15:dlblFTEntry>
                  </c15:dlblFieldTable>
                  <c15:showDataLabelsRange val="0"/>
                </c:ext>
                <c:ext xmlns:c16="http://schemas.microsoft.com/office/drawing/2014/chart" uri="{C3380CC4-5D6E-409C-BE32-E72D297353CC}">
                  <c16:uniqueId val="{00000039-957B-4DC0-9BFB-0C08CEE13880}"/>
                </c:ext>
              </c:extLst>
            </c:dLbl>
            <c:dLbl>
              <c:idx val="12"/>
              <c:tx>
                <c:strRef>
                  <c:f>Diagramm!$J$58</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{5FF1C041-F61A-4D83-A876-74135806D9C4}</c15:txfldGUID>
                      <c15:f>Diagramm!$J$58</c15:f>
                      <c15:dlblFieldTableCache>
                        <c:ptCount val="1"/>
                      </c15:dlblFieldTableCache>
                    </c15:dlblFTEntry>
                  </c15:dlblFieldTable>
                  <c15:showDataLabelsRange val="0"/>
                </c:ext>
                <c:ext xmlns:c16="http://schemas.microsoft.com/office/drawing/2014/chart" uri="{C3380CC4-5D6E-409C-BE32-E72D297353CC}">
                  <c16:uniqueId val="{0000003A-957B-4DC0-9BFB-0C08CEE13880}"/>
                </c:ext>
              </c:extLst>
            </c:dLbl>
            <c:dLbl>
              <c:idx val="13"/>
              <c:tx>
                <c:strRef>
                  <c:f>Diagramm!$J$59</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{F32BB391-F037-44A7-97C1-70D6152937CE}</c15:txfldGUID>
                      <c15:f>Diagramm!$J$59</c15:f>
                      <c15:dlblFieldTableCache>
                        <c:ptCount val="1"/>
                      </c15:dlblFieldTableCache>
                    </c15:dlblFTEntry>
                  </c15:dlblFieldTable>
                  <c15:showDataLabelsRange val="0"/>
                </c:ext>
                <c:ext xmlns:c16="http://schemas.microsoft.com/office/drawing/2014/chart" uri="{C3380CC4-5D6E-409C-BE32-E72D297353CC}">
                  <c16:uniqueId val="{0000003B-957B-4DC0-9BFB-0C08CEE13880}"/>
                </c:ext>
              </c:extLst>
            </c:dLbl>
            <c:dLbl>
              <c:idx val="14"/>
              <c:tx>
                <c:strRef>
                  <c:f>Diagramm!$J$60</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{B54C518E-1321-4EC0-9D0F-45234827713B}</c15:txfldGUID>
                      <c15:f>Diagramm!$J$60</c15:f>
                      <c15:dlblFieldTableCache>
                        <c:ptCount val="1"/>
                      </c15:dlblFieldTableCache>
                    </c15:dlblFTEntry>
                  </c15:dlblFieldTable>
                  <c15:showDataLabelsRange val="0"/>
                </c:ext>
                <c:ext xmlns:c16="http://schemas.microsoft.com/office/drawing/2014/chart" uri="{C3380CC4-5D6E-409C-BE32-E72D297353CC}">
                  <c16:uniqueId val="{0000003C-957B-4DC0-9BFB-0C08CEE13880}"/>
                </c:ext>
              </c:extLst>
            </c:dLbl>
            <c:dLbl>
              <c:idx val="15"/>
              <c:tx>
                <c:strRef>
                  <c:f>Diagramm!$J$61</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{6FE336CD-EEAD-41E3-8F11-1A848A4ED970}</c15:txfldGUID>
                      <c15:f>Diagramm!$J$61</c15:f>
                      <c15:dlblFieldTableCache>
                        <c:ptCount val="1"/>
                      </c15:dlblFieldTableCache>
                    </c15:dlblFTEntry>
                  </c15:dlblFieldTable>
                  <c15:showDataLabelsRange val="0"/>
                </c:ext>
                <c:ext xmlns:c16="http://schemas.microsoft.com/office/drawing/2014/chart" uri="{C3380CC4-5D6E-409C-BE32-E72D297353CC}">
                  <c16:uniqueId val="{0000003D-957B-4DC0-9BFB-0C08CEE13880}"/>
                </c:ext>
              </c:extLst>
            </c:dLbl>
            <c:dLbl>
              <c:idx val="16"/>
              <c:tx>
                <c:strRef>
                  <c:f>Diagramm!$J$62</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{7EAA915A-79AE-4D80-8753-C71E03F3D891}</c15:txfldGUID>
                      <c15:f>Diagramm!$J$62</c15:f>
                      <c15:dlblFieldTableCache>
                        <c:ptCount val="1"/>
                      </c15:dlblFieldTableCache>
                    </c15:dlblFTEntry>
                  </c15:dlblFieldTable>
                  <c15:showDataLabelsRange val="0"/>
                </c:ext>
                <c:ext xmlns:c16="http://schemas.microsoft.com/office/drawing/2014/chart" uri="{C3380CC4-5D6E-409C-BE32-E72D297353CC}">
                  <c16:uniqueId val="{0000003E-957B-4DC0-9BFB-0C08CEE13880}"/>
                </c:ext>
              </c:extLst>
            </c:dLbl>
            <c:dLbl>
              <c:idx val="17"/>
              <c:tx>
                <c:strRef>
                  <c:f>Diagramm!$J$63</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{87C3762F-F742-462B-A9EB-D2E8D1D75112}</c15:txfldGUID>
                      <c15:f>Diagramm!$J$63</c15:f>
                      <c15:dlblFieldTableCache>
                        <c:ptCount val="1"/>
                      </c15:dlblFieldTableCache>
                    </c15:dlblFTEntry>
                  </c15:dlblFieldTable>
                  <c15:showDataLabelsRange val="0"/>
                </c:ext>
                <c:ext xmlns:c16="http://schemas.microsoft.com/office/drawing/2014/chart" uri="{C3380CC4-5D6E-409C-BE32-E72D297353CC}">
                  <c16:uniqueId val="{0000003F-957B-4DC0-9BFB-0C08CEE13880}"/>
                </c:ext>
              </c:extLst>
            </c:dLbl>
            <c:dLbl>
              <c:idx val="18"/>
              <c:tx>
                <c:strRef>
                  <c:f>Diagramm!$J$64</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{DA9974DD-F47C-4D62-AFFF-BFC976F5499E}</c15:txfldGUID>
                      <c15:f>Diagramm!$J$64</c15:f>
                      <c15:dlblFieldTableCache>
                        <c:ptCount val="1"/>
                      </c15:dlblFieldTableCache>
                    </c15:dlblFTEntry>
                  </c15:dlblFieldTable>
                  <c15:showDataLabelsRange val="0"/>
                </c:ext>
                <c:ext xmlns:c16="http://schemas.microsoft.com/office/drawing/2014/chart" uri="{C3380CC4-5D6E-409C-BE32-E72D297353CC}">
                  <c16:uniqueId val="{00000040-957B-4DC0-9BFB-0C08CEE13880}"/>
                </c:ext>
              </c:extLst>
            </c:dLbl>
            <c:dLbl>
              <c:idx val="19"/>
              <c:tx>
                <c:strRef>
                  <c:f>Diagramm!$J$65</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{56272083-24FC-4FB4-9FF7-3E42882C6FA8}</c15:txfldGUID>
                      <c15:f>Diagramm!$J$65</c15:f>
                      <c15:dlblFieldTableCache>
                        <c:ptCount val="1"/>
                      </c15:dlblFieldTableCache>
                    </c15:dlblFTEntry>
                  </c15:dlblFieldTable>
                  <c15:showDataLabelsRange val="0"/>
                </c:ext>
                <c:ext xmlns:c16="http://schemas.microsoft.com/office/drawing/2014/chart" uri="{C3380CC4-5D6E-409C-BE32-E72D297353CC}">
                  <c16:uniqueId val="{00000041-957B-4DC0-9BFB-0C08CEE13880}"/>
                </c:ext>
              </c:extLst>
            </c:dLbl>
            <c:dLbl>
              <c:idx val="20"/>
              <c:tx>
                <c:strRef>
                  <c:f>Diagramm!$J$66</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{B0502C8A-276D-447A-AB44-6F7882499418}</c15:txfldGUID>
                      <c15:f>Diagramm!$J$66</c15:f>
                      <c15:dlblFieldTableCache>
                        <c:ptCount val="1"/>
                      </c15:dlblFieldTableCache>
                    </c15:dlblFTEntry>
                  </c15:dlblFieldTable>
                  <c15:showDataLabelsRange val="0"/>
                </c:ext>
                <c:ext xmlns:c16="http://schemas.microsoft.com/office/drawing/2014/chart" uri="{C3380CC4-5D6E-409C-BE32-E72D297353CC}">
                  <c16:uniqueId val="{00000042-957B-4DC0-9BFB-0C08CEE13880}"/>
                </c:ext>
              </c:extLst>
            </c:dLbl>
            <c:dLbl>
              <c:idx val="21"/>
              <c:tx>
                <c:strRef>
                  <c:f>Diagramm!$J$67</c:f>
                  <c:strCache>
                    <c:ptCount val="1"/>
                  </c:strCache>
                </c:strRef>
              </c:tx>
              <c:dLblPos val="t"/>
              <c:showLegendKey val="0"/>
              <c:showVal val="0"/>
              <c:showCatName val="0"/>
              <c:showSerName val="0"/>
              <c:showPercent val="0"/>
              <c:showBubbleSize val="0"/>
              <c:extLst>
                <c:ext xmlns:c15="http://schemas.microsoft.com/office/drawing/2012/chart" uri="{CE6537A1-D6FC-4f65-9D91-7224C49458BB}">
                  <c15:dlblFieldTable>
                    <c15:dlblFTEntry>
                      <c15:txfldGUID>{59E6D530-AE29-4BBD-8BBD-25DF0E92F76D}</c15:txfldGUID>
                      <c15:f>Diagramm!$J$67</c15:f>
                      <c15:dlblFieldTableCache>
                        <c:ptCount val="1"/>
                      </c15:dlblFieldTableCache>
                    </c15:dlblFTEntry>
                  </c15:dlblFieldTable>
                  <c15:showDataLabelsRange val="0"/>
                </c:ext>
                <c:ext xmlns:c16="http://schemas.microsoft.com/office/drawing/2014/chart" uri="{C3380CC4-5D6E-409C-BE32-E72D297353CC}">
                  <c16:uniqueId val="{00000043-957B-4DC0-9BFB-0C08CEE13880}"/>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957B-4DC0-9BFB-0C08CEE13880}"/>
            </c:ext>
          </c:extLst>
        </c:ser>
        <c:dLbls>
          <c:showLegendKey val="0"/>
          <c:showVal val="0"/>
          <c:showCatName val="0"/>
          <c:showSerName val="0"/>
          <c:showPercent val="0"/>
          <c:showBubbleSize val="0"/>
        </c:dLbls>
        <c:smooth val="0"/>
        <c:axId val="297633680"/>
        <c:axId val="297634072"/>
      </c:lineChart>
      <c:catAx>
        <c:axId val="297633680"/>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4072"/>
        <c:crosses val="autoZero"/>
        <c:auto val="1"/>
        <c:lblAlgn val="ctr"/>
        <c:lblOffset val="100"/>
        <c:tickLblSkip val="1"/>
        <c:tickMarkSkip val="1"/>
        <c:noMultiLvlLbl val="0"/>
      </c:catAx>
      <c:valAx>
        <c:axId val="297634072"/>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75" b="0" i="0" u="none" strike="noStrike" baseline="0">
                <a:solidFill>
                  <a:srgbClr val="000000"/>
                </a:solidFill>
                <a:latin typeface="Arial"/>
                <a:ea typeface="Arial"/>
                <a:cs typeface="Arial"/>
              </a:defRPr>
            </a:pPr>
            <a:endParaRPr lang="de-DE"/>
          </a:p>
        </c:txPr>
        <c:crossAx val="297633680"/>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spPr>
            <a:ln w="25400">
              <a:solidFill>
                <a:srgbClr val="00000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0-3B9F-44B2-AAD4-D0BDD65A359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3B9F-44B2-AAD4-D0BDD65A359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2-3B9F-44B2-AAD4-D0BDD65A359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3B9F-44B2-AAD4-D0BDD65A359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4-3B9F-44B2-AAD4-D0BDD65A359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B9F-44B2-AAD4-D0BDD65A359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6-3B9F-44B2-AAD4-D0BDD65A359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7-3B9F-44B2-AAD4-D0BDD65A359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8-3B9F-44B2-AAD4-D0BDD65A359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9-3B9F-44B2-AAD4-D0BDD65A359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A-3B9F-44B2-AAD4-D0BDD65A359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B-3B9F-44B2-AAD4-D0BDD65A359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C-3B9F-44B2-AAD4-D0BDD65A359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D-3B9F-44B2-AAD4-D0BDD65A359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E-3B9F-44B2-AAD4-D0BDD65A359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F-3B9F-44B2-AAD4-D0BDD65A359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3B9F-44B2-AAD4-D0BDD65A359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1-3B9F-44B2-AAD4-D0BDD65A359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2-3B9F-44B2-AAD4-D0BDD65A359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3-3B9F-44B2-AAD4-D0BDD65A359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4-3B9F-44B2-AAD4-D0BDD65A359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b"/>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5-3B9F-44B2-AAD4-D0BDD65A359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b"/>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16-3B9F-44B2-AAD4-D0BDD65A3592}"/>
            </c:ext>
          </c:extLst>
        </c:ser>
        <c:ser>
          <c:idx val="2"/>
          <c:order val="1"/>
          <c:spPr>
            <a:ln w="25400">
              <a:solidFill>
                <a:srgbClr val="80808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7-3B9F-44B2-AAD4-D0BDD65A359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8-3B9F-44B2-AAD4-D0BDD65A359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9-3B9F-44B2-AAD4-D0BDD65A359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A-3B9F-44B2-AAD4-D0BDD65A359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B-3B9F-44B2-AAD4-D0BDD65A359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C-3B9F-44B2-AAD4-D0BDD65A359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D-3B9F-44B2-AAD4-D0BDD65A359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E-3B9F-44B2-AAD4-D0BDD65A359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F-3B9F-44B2-AAD4-D0BDD65A359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0-3B9F-44B2-AAD4-D0BDD65A359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1-3B9F-44B2-AAD4-D0BDD65A359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2-3B9F-44B2-AAD4-D0BDD65A359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3-3B9F-44B2-AAD4-D0BDD65A359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4-3B9F-44B2-AAD4-D0BDD65A359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5-3B9F-44B2-AAD4-D0BDD65A359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6-3B9F-44B2-AAD4-D0BDD65A359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7-3B9F-44B2-AAD4-D0BDD65A359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8-3B9F-44B2-AAD4-D0BDD65A359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9-3B9F-44B2-AAD4-D0BDD65A359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A-3B9F-44B2-AAD4-D0BDD65A359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B-3B9F-44B2-AAD4-D0BDD65A359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C-3B9F-44B2-AAD4-D0BDD65A3592}"/>
                </c:ext>
              </c:extLst>
            </c:dLbl>
            <c:spPr>
              <a:noFill/>
              <a:ln w="25400">
                <a:noFill/>
              </a:ln>
            </c:spPr>
            <c:txPr>
              <a:bodyPr/>
              <a:lstStyle/>
              <a:p>
                <a:pPr>
                  <a:defRPr sz="225"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2D-3B9F-44B2-AAD4-D0BDD65A3592}"/>
            </c:ext>
          </c:extLst>
        </c:ser>
        <c:ser>
          <c:idx val="1"/>
          <c:order val="2"/>
          <c:spPr>
            <a:ln w="25400">
              <a:solidFill>
                <a:srgbClr val="C0C0C0"/>
              </a:solidFill>
              <a:prstDash val="solid"/>
            </a:ln>
          </c:spPr>
          <c:marker>
            <c:symbol val="none"/>
          </c:marker>
          <c:dLbls>
            <c:dLbl>
              <c:idx val="0"/>
              <c:tx>
                <c:rich>
                  <a:bodyPr/>
                  <a:lstStyle/>
                  <a:p>
                    <a:pPr>
                      <a:defRPr sz="1000" b="0" i="0" u="none" strike="noStrike" baseline="0">
                        <a:solidFill>
                          <a:srgbClr val="000000"/>
                        </a:solidFill>
                        <a:latin typeface="Arial"/>
                        <a:ea typeface="Arial"/>
                        <a:cs typeface="Arial"/>
                      </a:defRPr>
                    </a:pPr>
                    <a:endParaRPr lang="de-DE"/>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E-3B9F-44B2-AAD4-D0BDD65A3592}"/>
                </c:ext>
              </c:extLst>
            </c:dLbl>
            <c:dLbl>
              <c:idx val="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2F-3B9F-44B2-AAD4-D0BDD65A3592}"/>
                </c:ext>
              </c:extLst>
            </c:dLbl>
            <c:dLbl>
              <c:idx val="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0-3B9F-44B2-AAD4-D0BDD65A3592}"/>
                </c:ext>
              </c:extLst>
            </c:dLbl>
            <c:dLbl>
              <c:idx val="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1-3B9F-44B2-AAD4-D0BDD65A3592}"/>
                </c:ext>
              </c:extLst>
            </c:dLbl>
            <c:dLbl>
              <c:idx val="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2-3B9F-44B2-AAD4-D0BDD65A3592}"/>
                </c:ext>
              </c:extLst>
            </c:dLbl>
            <c:dLbl>
              <c:idx val="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3-3B9F-44B2-AAD4-D0BDD65A3592}"/>
                </c:ext>
              </c:extLst>
            </c:dLbl>
            <c:dLbl>
              <c:idx val="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4-3B9F-44B2-AAD4-D0BDD65A3592}"/>
                </c:ext>
              </c:extLst>
            </c:dLbl>
            <c:dLbl>
              <c:idx val="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5-3B9F-44B2-AAD4-D0BDD65A3592}"/>
                </c:ext>
              </c:extLst>
            </c:dLbl>
            <c:dLbl>
              <c:idx val="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6-3B9F-44B2-AAD4-D0BDD65A3592}"/>
                </c:ext>
              </c:extLst>
            </c:dLbl>
            <c:dLbl>
              <c:idx val="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7-3B9F-44B2-AAD4-D0BDD65A3592}"/>
                </c:ext>
              </c:extLst>
            </c:dLbl>
            <c:dLbl>
              <c:idx val="1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8-3B9F-44B2-AAD4-D0BDD65A3592}"/>
                </c:ext>
              </c:extLst>
            </c:dLbl>
            <c:dLbl>
              <c:idx val="1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9-3B9F-44B2-AAD4-D0BDD65A3592}"/>
                </c:ext>
              </c:extLst>
            </c:dLbl>
            <c:dLbl>
              <c:idx val="12"/>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A-3B9F-44B2-AAD4-D0BDD65A3592}"/>
                </c:ext>
              </c:extLst>
            </c:dLbl>
            <c:dLbl>
              <c:idx val="13"/>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B-3B9F-44B2-AAD4-D0BDD65A3592}"/>
                </c:ext>
              </c:extLst>
            </c:dLbl>
            <c:dLbl>
              <c:idx val="14"/>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C-3B9F-44B2-AAD4-D0BDD65A3592}"/>
                </c:ext>
              </c:extLst>
            </c:dLbl>
            <c:dLbl>
              <c:idx val="15"/>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D-3B9F-44B2-AAD4-D0BDD65A3592}"/>
                </c:ext>
              </c:extLst>
            </c:dLbl>
            <c:dLbl>
              <c:idx val="16"/>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E-3B9F-44B2-AAD4-D0BDD65A3592}"/>
                </c:ext>
              </c:extLst>
            </c:dLbl>
            <c:dLbl>
              <c:idx val="17"/>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3F-3B9F-44B2-AAD4-D0BDD65A3592}"/>
                </c:ext>
              </c:extLst>
            </c:dLbl>
            <c:dLbl>
              <c:idx val="18"/>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0-3B9F-44B2-AAD4-D0BDD65A3592}"/>
                </c:ext>
              </c:extLst>
            </c:dLbl>
            <c:dLbl>
              <c:idx val="19"/>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1-3B9F-44B2-AAD4-D0BDD65A3592}"/>
                </c:ext>
              </c:extLst>
            </c:dLbl>
            <c:dLbl>
              <c:idx val="20"/>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2-3B9F-44B2-AAD4-D0BDD65A3592}"/>
                </c:ext>
              </c:extLst>
            </c:dLbl>
            <c:dLbl>
              <c:idx val="21"/>
              <c:tx>
                <c:rich>
                  <a:bodyPr/>
                  <a:lstStyle/>
                  <a:p>
                    <a:pPr>
                      <a:defRPr sz="1000" b="0" i="0" u="none" strike="noStrike" baseline="0">
                        <a:solidFill>
                          <a:srgbClr val="000000"/>
                        </a:solidFill>
                        <a:latin typeface="Arial"/>
                        <a:ea typeface="Arial"/>
                        <a:cs typeface="Arial"/>
                      </a:defRPr>
                    </a:pPr>
                    <a:endParaRPr/>
                  </a:p>
                </c:rich>
              </c:tx>
              <c:spPr>
                <a:noFill/>
                <a:ln w="25400">
                  <a:noFill/>
                </a:ln>
              </c:spPr>
              <c:dLblPos val="t"/>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43-3B9F-44B2-AAD4-D0BDD65A3592}"/>
                </c:ext>
              </c:extLst>
            </c:dLbl>
            <c:spPr>
              <a:noFill/>
              <a:ln w="25400">
                <a:noFill/>
              </a:ln>
            </c:spPr>
            <c:txPr>
              <a:bodyPr/>
              <a:lstStyle/>
              <a:p>
                <a:pPr>
                  <a:defRPr sz="150" b="0" i="0" u="none" strike="noStrike" baseline="0">
                    <a:solidFill>
                      <a:srgbClr val="000000"/>
                    </a:solidFill>
                    <a:latin typeface="Arial"/>
                    <a:ea typeface="Arial"/>
                    <a:cs typeface="Arial"/>
                  </a:defRPr>
                </a:pPr>
                <a:endParaRPr lang="de-DE"/>
              </a:p>
            </c:txPr>
            <c:dLblPos val="t"/>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val>
            <c:numLit>
              <c:formatCode>General</c:formatCode>
              <c:ptCount val="1"/>
              <c:pt idx="0">
                <c:v>0</c:v>
              </c:pt>
            </c:numLit>
          </c:val>
          <c:smooth val="0"/>
          <c:extLst>
            <c:ext xmlns:c16="http://schemas.microsoft.com/office/drawing/2014/chart" uri="{C3380CC4-5D6E-409C-BE32-E72D297353CC}">
              <c16:uniqueId val="{00000044-3B9F-44B2-AAD4-D0BDD65A3592}"/>
            </c:ext>
          </c:extLst>
        </c:ser>
        <c:dLbls>
          <c:showLegendKey val="0"/>
          <c:showVal val="0"/>
          <c:showCatName val="0"/>
          <c:showSerName val="0"/>
          <c:showPercent val="0"/>
          <c:showBubbleSize val="0"/>
        </c:dLbls>
        <c:smooth val="0"/>
        <c:axId val="292822744"/>
        <c:axId val="292823136"/>
      </c:lineChart>
      <c:catAx>
        <c:axId val="292822744"/>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3136"/>
        <c:crosses val="autoZero"/>
        <c:auto val="1"/>
        <c:lblAlgn val="ctr"/>
        <c:lblOffset val="100"/>
        <c:tickLblSkip val="1"/>
        <c:tickMarkSkip val="1"/>
        <c:noMultiLvlLbl val="0"/>
      </c:catAx>
      <c:valAx>
        <c:axId val="292823136"/>
        <c:scaling>
          <c:orientation val="minMax"/>
        </c:scaling>
        <c:delete val="0"/>
        <c:axPos val="l"/>
        <c:numFmt formatCode="0" sourceLinked="0"/>
        <c:majorTickMark val="out"/>
        <c:minorTickMark val="none"/>
        <c:tickLblPos val="nextTo"/>
        <c:spPr>
          <a:ln w="3175">
            <a:solidFill>
              <a:srgbClr val="000000"/>
            </a:solidFill>
            <a:prstDash val="solid"/>
          </a:ln>
        </c:spPr>
        <c:txPr>
          <a:bodyPr rot="0" vert="horz"/>
          <a:lstStyle/>
          <a:p>
            <a:pPr>
              <a:defRPr sz="250" b="0" i="0" u="none" strike="noStrike" baseline="0">
                <a:solidFill>
                  <a:srgbClr val="000000"/>
                </a:solidFill>
                <a:latin typeface="Arial"/>
                <a:ea typeface="Arial"/>
                <a:cs typeface="Arial"/>
              </a:defRPr>
            </a:pPr>
            <a:endParaRPr lang="de-DE"/>
          </a:p>
        </c:txPr>
        <c:crossAx val="292822744"/>
        <c:crosses val="autoZero"/>
        <c:crossBetween val="between"/>
      </c:valAx>
      <c:spPr>
        <a:noFill/>
        <a:ln w="25400">
          <a:noFill/>
        </a:ln>
      </c:spPr>
    </c:plotArea>
    <c:legend>
      <c:legendPos val="r"/>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200" b="0" i="0" u="none" strike="noStrike" baseline="0">
          <a:solidFill>
            <a:srgbClr val="000000"/>
          </a:solidFill>
          <a:latin typeface="Arial"/>
          <a:ea typeface="Arial"/>
          <a:cs typeface="Arial"/>
        </a:defRPr>
      </a:pPr>
      <a:endParaRPr lang="de-DE"/>
    </a:p>
  </c:txPr>
  <c:printSettings>
    <c:headerFooter alignWithMargins="0"/>
    <c:pageMargins b="0.98425196899999956" l="0.78740157499999996" r="0.78740157499999996" t="0.98425196899999956" header="0.49212598450000788" footer="0.49212598450000788"/>
    <c:pageSetup paperSize="9" orientation="landscape"/>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de-DE"/>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manualLayout>
          <c:layoutTarget val="inner"/>
          <c:xMode val="edge"/>
          <c:yMode val="edge"/>
          <c:x val="4.8044718948978125E-2"/>
          <c:y val="9.4044031096981395E-2"/>
          <c:w val="0.93184408380111061"/>
          <c:h val="0.76175665188554964"/>
        </c:manualLayout>
      </c:layout>
      <c:lineChart>
        <c:grouping val="standard"/>
        <c:varyColors val="0"/>
        <c:ser>
          <c:idx val="0"/>
          <c:order val="0"/>
          <c:tx>
            <c:strRef>
              <c:f>Daten_Diagramme!$I$50</c:f>
              <c:strCache>
                <c:ptCount val="1"/>
                <c:pt idx="0">
                  <c:v>SvB</c:v>
                </c:pt>
              </c:strCache>
            </c:strRef>
          </c:tx>
          <c:spPr>
            <a:ln w="25400">
              <a:solidFill>
                <a:srgbClr val="000000"/>
              </a:solidFill>
              <a:prstDash val="solid"/>
            </a:ln>
          </c:spPr>
          <c:marker>
            <c:symbol val="none"/>
          </c:marker>
          <c:cat>
            <c:strRef>
              <c:f>Daten_Diagramme!$H$51:$H$75</c:f>
              <c:strCache>
                <c:ptCount val="23"/>
                <c:pt idx="2">
                  <c:v>Sep-14</c:v>
                </c:pt>
                <c:pt idx="6">
                  <c:v>Sep-15</c:v>
                </c:pt>
                <c:pt idx="10">
                  <c:v>Sep-16</c:v>
                </c:pt>
                <c:pt idx="14">
                  <c:v>Sep-17</c:v>
                </c:pt>
                <c:pt idx="18">
                  <c:v>Sep-18</c:v>
                </c:pt>
                <c:pt idx="22">
                  <c:v>Sep-19</c:v>
                </c:pt>
              </c:strCache>
            </c:strRef>
          </c:cat>
          <c:val>
            <c:numRef>
              <c:f>Daten_Diagramme!$E$51:$E$75</c:f>
              <c:numCache>
                <c:formatCode>#,#00</c:formatCode>
                <c:ptCount val="25"/>
                <c:pt idx="0">
                  <c:v>100</c:v>
                </c:pt>
                <c:pt idx="1">
                  <c:v>101.08072342302603</c:v>
                </c:pt>
                <c:pt idx="2">
                  <c:v>102.41480325291531</c:v>
                </c:pt>
                <c:pt idx="3">
                  <c:v>100.74084127899742</c:v>
                </c:pt>
                <c:pt idx="4">
                  <c:v>101.04622623369866</c:v>
                </c:pt>
                <c:pt idx="5">
                  <c:v>102.47022496691662</c:v>
                </c:pt>
                <c:pt idx="6">
                  <c:v>104.30705891667516</c:v>
                </c:pt>
                <c:pt idx="7">
                  <c:v>102.86779093572211</c:v>
                </c:pt>
                <c:pt idx="8">
                  <c:v>102.96732380984696</c:v>
                </c:pt>
                <c:pt idx="9">
                  <c:v>104.36134957528871</c:v>
                </c:pt>
                <c:pt idx="10">
                  <c:v>105.80910047165008</c:v>
                </c:pt>
                <c:pt idx="11">
                  <c:v>104.61357492676417</c:v>
                </c:pt>
                <c:pt idx="12">
                  <c:v>105.07221788650992</c:v>
                </c:pt>
                <c:pt idx="13">
                  <c:v>106.58556999536269</c:v>
                </c:pt>
                <c:pt idx="14">
                  <c:v>108.52759209618495</c:v>
                </c:pt>
                <c:pt idx="15">
                  <c:v>107.16071166004998</c:v>
                </c:pt>
                <c:pt idx="16">
                  <c:v>107.22970603870472</c:v>
                </c:pt>
                <c:pt idx="17">
                  <c:v>108.34153348489475</c:v>
                </c:pt>
                <c:pt idx="18">
                  <c:v>110.03246128962935</c:v>
                </c:pt>
                <c:pt idx="19">
                  <c:v>108.89122640335698</c:v>
                </c:pt>
                <c:pt idx="20">
                  <c:v>108.60563491794193</c:v>
                </c:pt>
                <c:pt idx="21">
                  <c:v>109.25542623822288</c:v>
                </c:pt>
                <c:pt idx="22">
                  <c:v>109.87128589687036</c:v>
                </c:pt>
                <c:pt idx="23">
                  <c:v>108.52532998540939</c:v>
                </c:pt>
                <c:pt idx="24">
                  <c:v>108.17809598136022</c:v>
                </c:pt>
              </c:numCache>
            </c:numRef>
          </c:val>
          <c:smooth val="0"/>
          <c:extLst>
            <c:ext xmlns:c16="http://schemas.microsoft.com/office/drawing/2014/chart" uri="{C3380CC4-5D6E-409C-BE32-E72D297353CC}">
              <c16:uniqueId val="{00000000-5D8C-4D90-AB0B-E4ACB1B90100}"/>
            </c:ext>
          </c:extLst>
        </c:ser>
        <c:ser>
          <c:idx val="2"/>
          <c:order val="1"/>
          <c:tx>
            <c:strRef>
              <c:f>Daten_Diagramme!$K$50</c:f>
              <c:strCache>
                <c:ptCount val="1"/>
                <c:pt idx="0">
                  <c:v>GeB - im Nebenjob</c:v>
                </c:pt>
              </c:strCache>
            </c:strRef>
          </c:tx>
          <c:spPr>
            <a:ln w="25400">
              <a:solidFill>
                <a:srgbClr val="80808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Daten_Diagramme!$G$51:$G$75</c:f>
              <c:numCache>
                <c:formatCode>#,#00</c:formatCode>
                <c:ptCount val="25"/>
                <c:pt idx="0">
                  <c:v>100</c:v>
                </c:pt>
                <c:pt idx="1">
                  <c:v>102.8097822047127</c:v>
                </c:pt>
                <c:pt idx="2">
                  <c:v>105.26276666914443</c:v>
                </c:pt>
                <c:pt idx="3">
                  <c:v>103.16657994499367</c:v>
                </c:pt>
                <c:pt idx="4">
                  <c:v>101.02579350330781</c:v>
                </c:pt>
                <c:pt idx="5">
                  <c:v>103.94707500185831</c:v>
                </c:pt>
                <c:pt idx="6">
                  <c:v>108.14688173641566</c:v>
                </c:pt>
                <c:pt idx="7">
                  <c:v>106.86835650040882</c:v>
                </c:pt>
                <c:pt idx="8">
                  <c:v>107.0987883743403</c:v>
                </c:pt>
                <c:pt idx="9">
                  <c:v>110.1018360217052</c:v>
                </c:pt>
                <c:pt idx="10">
                  <c:v>113.63264699323572</c:v>
                </c:pt>
                <c:pt idx="11">
                  <c:v>111.77432542927228</c:v>
                </c:pt>
                <c:pt idx="12">
                  <c:v>111.66282613543447</c:v>
                </c:pt>
                <c:pt idx="13">
                  <c:v>115.193637106965</c:v>
                </c:pt>
                <c:pt idx="14">
                  <c:v>117.56485542258233</c:v>
                </c:pt>
                <c:pt idx="15">
                  <c:v>116.43499591169255</c:v>
                </c:pt>
                <c:pt idx="16">
                  <c:v>116.16739760648183</c:v>
                </c:pt>
                <c:pt idx="17">
                  <c:v>120.43410391734186</c:v>
                </c:pt>
                <c:pt idx="18">
                  <c:v>123.51148442726529</c:v>
                </c:pt>
                <c:pt idx="19">
                  <c:v>122.49312421021334</c:v>
                </c:pt>
                <c:pt idx="20">
                  <c:v>122.20322604623503</c:v>
                </c:pt>
                <c:pt idx="21">
                  <c:v>124.21021333531554</c:v>
                </c:pt>
                <c:pt idx="22">
                  <c:v>127.51059243291458</c:v>
                </c:pt>
                <c:pt idx="23">
                  <c:v>126.00163532297628</c:v>
                </c:pt>
                <c:pt idx="24">
                  <c:v>121.54909685571991</c:v>
                </c:pt>
              </c:numCache>
            </c:numRef>
          </c:val>
          <c:smooth val="0"/>
          <c:extLst>
            <c:ext xmlns:c16="http://schemas.microsoft.com/office/drawing/2014/chart" uri="{C3380CC4-5D6E-409C-BE32-E72D297353CC}">
              <c16:uniqueId val="{00000001-5D8C-4D90-AB0B-E4ACB1B90100}"/>
            </c:ext>
          </c:extLst>
        </c:ser>
        <c:ser>
          <c:idx val="1"/>
          <c:order val="2"/>
          <c:tx>
            <c:strRef>
              <c:f>Daten_Diagramme!$J$50</c:f>
              <c:strCache>
                <c:ptCount val="1"/>
                <c:pt idx="0">
                  <c:v>GeB - ausschließlich</c:v>
                </c:pt>
              </c:strCache>
            </c:strRef>
          </c:tx>
          <c:spPr>
            <a:ln w="25400">
              <a:solidFill>
                <a:srgbClr val="C0C0C0"/>
              </a:solidFill>
              <a:prstDash val="solid"/>
            </a:ln>
          </c:spPr>
          <c:marker>
            <c:symbol val="none"/>
          </c:marker>
          <c:cat>
            <c:strLit>
              <c:ptCount val="25"/>
              <c:pt idx="0">
                <c:v>38625</c:v>
              </c:pt>
              <c:pt idx="4">
                <c:v>38990</c:v>
              </c:pt>
              <c:pt idx="8">
                <c:v>39355</c:v>
              </c:pt>
              <c:pt idx="12">
                <c:v>39721</c:v>
              </c:pt>
              <c:pt idx="16">
                <c:v>40086</c:v>
              </c:pt>
              <c:pt idx="20">
                <c:v>40451</c:v>
              </c:pt>
              <c:pt idx="24">
                <c:v>40816</c:v>
              </c:pt>
            </c:strLit>
          </c:cat>
          <c:val>
            <c:numRef>
              <c:f>Daten_Diagramme!$F$51:$F$75</c:f>
              <c:numCache>
                <c:formatCode>#,#00</c:formatCode>
                <c:ptCount val="25"/>
                <c:pt idx="0">
                  <c:v>100</c:v>
                </c:pt>
                <c:pt idx="1">
                  <c:v>102.31844527787248</c:v>
                </c:pt>
                <c:pt idx="2">
                  <c:v>99.681782020684167</c:v>
                </c:pt>
                <c:pt idx="3">
                  <c:v>102.33359851498275</c:v>
                </c:pt>
                <c:pt idx="4">
                  <c:v>97.912641588059245</c:v>
                </c:pt>
                <c:pt idx="5">
                  <c:v>99.799219608288823</c:v>
                </c:pt>
                <c:pt idx="6">
                  <c:v>96.442777588362318</c:v>
                </c:pt>
                <c:pt idx="7">
                  <c:v>98.908966928060011</c:v>
                </c:pt>
                <c:pt idx="8">
                  <c:v>96.802666969731405</c:v>
                </c:pt>
                <c:pt idx="9">
                  <c:v>98.29904913437133</c:v>
                </c:pt>
                <c:pt idx="10">
                  <c:v>95.46918210402697</c:v>
                </c:pt>
                <c:pt idx="11">
                  <c:v>98.40512179414327</c:v>
                </c:pt>
                <c:pt idx="12">
                  <c:v>95.848013031783921</c:v>
                </c:pt>
                <c:pt idx="13">
                  <c:v>97.920218206614379</c:v>
                </c:pt>
                <c:pt idx="14">
                  <c:v>94.166003712543088</c:v>
                </c:pt>
                <c:pt idx="15">
                  <c:v>96.954199340834194</c:v>
                </c:pt>
                <c:pt idx="16">
                  <c:v>95.253248475205524</c:v>
                </c:pt>
                <c:pt idx="17">
                  <c:v>97.238322536651893</c:v>
                </c:pt>
                <c:pt idx="18">
                  <c:v>93.245444558093723</c:v>
                </c:pt>
                <c:pt idx="19">
                  <c:v>95.624502784407312</c:v>
                </c:pt>
                <c:pt idx="20">
                  <c:v>93.378035382808662</c:v>
                </c:pt>
                <c:pt idx="21">
                  <c:v>94.351630867143996</c:v>
                </c:pt>
                <c:pt idx="22">
                  <c:v>89.987498579384024</c:v>
                </c:pt>
                <c:pt idx="23">
                  <c:v>91.514187218244501</c:v>
                </c:pt>
                <c:pt idx="24">
                  <c:v>87.513732621131197</c:v>
                </c:pt>
              </c:numCache>
            </c:numRef>
          </c:val>
          <c:smooth val="0"/>
          <c:extLst>
            <c:ext xmlns:c16="http://schemas.microsoft.com/office/drawing/2014/chart" uri="{C3380CC4-5D6E-409C-BE32-E72D297353CC}">
              <c16:uniqueId val="{00000002-5D8C-4D90-AB0B-E4ACB1B90100}"/>
            </c:ext>
          </c:extLst>
        </c:ser>
        <c:ser>
          <c:idx val="3"/>
          <c:order val="3"/>
          <c:tx>
            <c:v/>
          </c:tx>
          <c:spPr>
            <a:ln w="12700">
              <a:solidFill>
                <a:srgbClr val="FFFFFF"/>
              </a:solidFill>
              <a:prstDash val="solid"/>
            </a:ln>
          </c:spPr>
          <c:marker>
            <c:symbol val="none"/>
          </c:marker>
          <c:dLbls>
            <c:dLbl>
              <c:idx val="0"/>
              <c:delete val="1"/>
              <c:extLst>
                <c:ext xmlns:c15="http://schemas.microsoft.com/office/drawing/2012/chart" uri="{CE6537A1-D6FC-4f65-9D91-7224C49458BB}"/>
                <c:ext xmlns:c16="http://schemas.microsoft.com/office/drawing/2014/chart" uri="{C3380CC4-5D6E-409C-BE32-E72D297353CC}">
                  <c16:uniqueId val="{00000003-5D8C-4D90-AB0B-E4ACB1B90100}"/>
                </c:ext>
              </c:extLst>
            </c:dLbl>
            <c:dLbl>
              <c:idx val="1"/>
              <c:delete val="1"/>
              <c:extLst>
                <c:ext xmlns:c15="http://schemas.microsoft.com/office/drawing/2012/chart" uri="{CE6537A1-D6FC-4f65-9D91-7224C49458BB}"/>
                <c:ext xmlns:c16="http://schemas.microsoft.com/office/drawing/2014/chart" uri="{C3380CC4-5D6E-409C-BE32-E72D297353CC}">
                  <c16:uniqueId val="{00000004-5D8C-4D90-AB0B-E4ACB1B90100}"/>
                </c:ext>
              </c:extLst>
            </c:dLbl>
            <c:dLbl>
              <c:idx val="2"/>
              <c:delete val="1"/>
              <c:extLst>
                <c:ext xmlns:c15="http://schemas.microsoft.com/office/drawing/2012/chart" uri="{CE6537A1-D6FC-4f65-9D91-7224C49458BB}"/>
                <c:ext xmlns:c16="http://schemas.microsoft.com/office/drawing/2014/chart" uri="{C3380CC4-5D6E-409C-BE32-E72D297353CC}">
                  <c16:uniqueId val="{00000005-5D8C-4D90-AB0B-E4ACB1B90100}"/>
                </c:ext>
              </c:extLst>
            </c:dLbl>
            <c:dLbl>
              <c:idx val="3"/>
              <c:delete val="1"/>
              <c:extLst>
                <c:ext xmlns:c15="http://schemas.microsoft.com/office/drawing/2012/chart" uri="{CE6537A1-D6FC-4f65-9D91-7224C49458BB}"/>
                <c:ext xmlns:c16="http://schemas.microsoft.com/office/drawing/2014/chart" uri="{C3380CC4-5D6E-409C-BE32-E72D297353CC}">
                  <c16:uniqueId val="{00000006-5D8C-4D90-AB0B-E4ACB1B90100}"/>
                </c:ext>
              </c:extLst>
            </c:dLbl>
            <c:dLbl>
              <c:idx val="4"/>
              <c:delete val="1"/>
              <c:extLst>
                <c:ext xmlns:c15="http://schemas.microsoft.com/office/drawing/2012/chart" uri="{CE6537A1-D6FC-4f65-9D91-7224C49458BB}"/>
                <c:ext xmlns:c16="http://schemas.microsoft.com/office/drawing/2014/chart" uri="{C3380CC4-5D6E-409C-BE32-E72D297353CC}">
                  <c16:uniqueId val="{00000007-5D8C-4D90-AB0B-E4ACB1B90100}"/>
                </c:ext>
              </c:extLst>
            </c:dLbl>
            <c:dLbl>
              <c:idx val="5"/>
              <c:delete val="1"/>
              <c:extLst>
                <c:ext xmlns:c15="http://schemas.microsoft.com/office/drawing/2012/chart" uri="{CE6537A1-D6FC-4f65-9D91-7224C49458BB}"/>
                <c:ext xmlns:c16="http://schemas.microsoft.com/office/drawing/2014/chart" uri="{C3380CC4-5D6E-409C-BE32-E72D297353CC}">
                  <c16:uniqueId val="{00000008-5D8C-4D90-AB0B-E4ACB1B90100}"/>
                </c:ext>
              </c:extLst>
            </c:dLbl>
            <c:dLbl>
              <c:idx val="6"/>
              <c:delete val="1"/>
              <c:extLst>
                <c:ext xmlns:c15="http://schemas.microsoft.com/office/drawing/2012/chart" uri="{CE6537A1-D6FC-4f65-9D91-7224C49458BB}"/>
                <c:ext xmlns:c16="http://schemas.microsoft.com/office/drawing/2014/chart" uri="{C3380CC4-5D6E-409C-BE32-E72D297353CC}">
                  <c16:uniqueId val="{00000009-5D8C-4D90-AB0B-E4ACB1B90100}"/>
                </c:ext>
              </c:extLst>
            </c:dLbl>
            <c:dLbl>
              <c:idx val="7"/>
              <c:delete val="1"/>
              <c:extLst>
                <c:ext xmlns:c15="http://schemas.microsoft.com/office/drawing/2012/chart" uri="{CE6537A1-D6FC-4f65-9D91-7224C49458BB}"/>
                <c:ext xmlns:c16="http://schemas.microsoft.com/office/drawing/2014/chart" uri="{C3380CC4-5D6E-409C-BE32-E72D297353CC}">
                  <c16:uniqueId val="{0000000A-5D8C-4D90-AB0B-E4ACB1B90100}"/>
                </c:ext>
              </c:extLst>
            </c:dLbl>
            <c:dLbl>
              <c:idx val="8"/>
              <c:delete val="1"/>
              <c:extLst>
                <c:ext xmlns:c15="http://schemas.microsoft.com/office/drawing/2012/chart" uri="{CE6537A1-D6FC-4f65-9D91-7224C49458BB}"/>
                <c:ext xmlns:c16="http://schemas.microsoft.com/office/drawing/2014/chart" uri="{C3380CC4-5D6E-409C-BE32-E72D297353CC}">
                  <c16:uniqueId val="{0000000B-5D8C-4D90-AB0B-E4ACB1B90100}"/>
                </c:ext>
              </c:extLst>
            </c:dLbl>
            <c:dLbl>
              <c:idx val="9"/>
              <c:delete val="1"/>
              <c:extLst>
                <c:ext xmlns:c15="http://schemas.microsoft.com/office/drawing/2012/chart" uri="{CE6537A1-D6FC-4f65-9D91-7224C49458BB}"/>
                <c:ext xmlns:c16="http://schemas.microsoft.com/office/drawing/2014/chart" uri="{C3380CC4-5D6E-409C-BE32-E72D297353CC}">
                  <c16:uniqueId val="{0000000C-5D8C-4D90-AB0B-E4ACB1B90100}"/>
                </c:ext>
              </c:extLst>
            </c:dLbl>
            <c:dLbl>
              <c:idx val="10"/>
              <c:delete val="1"/>
              <c:extLst>
                <c:ext xmlns:c15="http://schemas.microsoft.com/office/drawing/2012/chart" uri="{CE6537A1-D6FC-4f65-9D91-7224C49458BB}"/>
                <c:ext xmlns:c16="http://schemas.microsoft.com/office/drawing/2014/chart" uri="{C3380CC4-5D6E-409C-BE32-E72D297353CC}">
                  <c16:uniqueId val="{0000000D-5D8C-4D90-AB0B-E4ACB1B90100}"/>
                </c:ext>
              </c:extLst>
            </c:dLbl>
            <c:dLbl>
              <c:idx val="11"/>
              <c:delete val="1"/>
              <c:extLst>
                <c:ext xmlns:c15="http://schemas.microsoft.com/office/drawing/2012/chart" uri="{CE6537A1-D6FC-4f65-9D91-7224C49458BB}"/>
                <c:ext xmlns:c16="http://schemas.microsoft.com/office/drawing/2014/chart" uri="{C3380CC4-5D6E-409C-BE32-E72D297353CC}">
                  <c16:uniqueId val="{0000000E-5D8C-4D90-AB0B-E4ACB1B90100}"/>
                </c:ext>
              </c:extLst>
            </c:dLbl>
            <c:dLbl>
              <c:idx val="12"/>
              <c:delete val="1"/>
              <c:extLst>
                <c:ext xmlns:c15="http://schemas.microsoft.com/office/drawing/2012/chart" uri="{CE6537A1-D6FC-4f65-9D91-7224C49458BB}"/>
                <c:ext xmlns:c16="http://schemas.microsoft.com/office/drawing/2014/chart" uri="{C3380CC4-5D6E-409C-BE32-E72D297353CC}">
                  <c16:uniqueId val="{0000000F-5D8C-4D90-AB0B-E4ACB1B90100}"/>
                </c:ext>
              </c:extLst>
            </c:dLbl>
            <c:dLbl>
              <c:idx val="13"/>
              <c:tx>
                <c:rich>
                  <a:bodyPr/>
                  <a:lstStyle/>
                  <a:p>
                    <a:r>
                      <a:rPr lang="de-DE"/>
                      <a:t>Diagrammdarstellung wegen fehlender Daten nicht möglich.</a:t>
                    </a:r>
                  </a:p>
                </c:rich>
              </c:tx>
              <c:dLblPos val="ctr"/>
              <c:showLegendKey val="0"/>
              <c:showVal val="0"/>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10-5D8C-4D90-AB0B-E4ACB1B90100}"/>
                </c:ext>
              </c:extLst>
            </c:dLbl>
            <c:dLbl>
              <c:idx val="14"/>
              <c:delete val="1"/>
              <c:extLst>
                <c:ext xmlns:c15="http://schemas.microsoft.com/office/drawing/2012/chart" uri="{CE6537A1-D6FC-4f65-9D91-7224C49458BB}"/>
                <c:ext xmlns:c16="http://schemas.microsoft.com/office/drawing/2014/chart" uri="{C3380CC4-5D6E-409C-BE32-E72D297353CC}">
                  <c16:uniqueId val="{00000011-5D8C-4D90-AB0B-E4ACB1B90100}"/>
                </c:ext>
              </c:extLst>
            </c:dLbl>
            <c:dLbl>
              <c:idx val="15"/>
              <c:delete val="1"/>
              <c:extLst>
                <c:ext xmlns:c15="http://schemas.microsoft.com/office/drawing/2012/chart" uri="{CE6537A1-D6FC-4f65-9D91-7224C49458BB}"/>
                <c:ext xmlns:c16="http://schemas.microsoft.com/office/drawing/2014/chart" uri="{C3380CC4-5D6E-409C-BE32-E72D297353CC}">
                  <c16:uniqueId val="{00000012-5D8C-4D90-AB0B-E4ACB1B90100}"/>
                </c:ext>
              </c:extLst>
            </c:dLbl>
            <c:dLbl>
              <c:idx val="16"/>
              <c:delete val="1"/>
              <c:extLst>
                <c:ext xmlns:c15="http://schemas.microsoft.com/office/drawing/2012/chart" uri="{CE6537A1-D6FC-4f65-9D91-7224C49458BB}"/>
                <c:ext xmlns:c16="http://schemas.microsoft.com/office/drawing/2014/chart" uri="{C3380CC4-5D6E-409C-BE32-E72D297353CC}">
                  <c16:uniqueId val="{00000013-5D8C-4D90-AB0B-E4ACB1B90100}"/>
                </c:ext>
              </c:extLst>
            </c:dLbl>
            <c:dLbl>
              <c:idx val="17"/>
              <c:delete val="1"/>
              <c:extLst>
                <c:ext xmlns:c15="http://schemas.microsoft.com/office/drawing/2012/chart" uri="{CE6537A1-D6FC-4f65-9D91-7224C49458BB}"/>
                <c:ext xmlns:c16="http://schemas.microsoft.com/office/drawing/2014/chart" uri="{C3380CC4-5D6E-409C-BE32-E72D297353CC}">
                  <c16:uniqueId val="{00000014-5D8C-4D90-AB0B-E4ACB1B90100}"/>
                </c:ext>
              </c:extLst>
            </c:dLbl>
            <c:dLbl>
              <c:idx val="18"/>
              <c:delete val="1"/>
              <c:extLst>
                <c:ext xmlns:c15="http://schemas.microsoft.com/office/drawing/2012/chart" uri="{CE6537A1-D6FC-4f65-9D91-7224C49458BB}"/>
                <c:ext xmlns:c16="http://schemas.microsoft.com/office/drawing/2014/chart" uri="{C3380CC4-5D6E-409C-BE32-E72D297353CC}">
                  <c16:uniqueId val="{00000015-5D8C-4D90-AB0B-E4ACB1B90100}"/>
                </c:ext>
              </c:extLst>
            </c:dLbl>
            <c:dLbl>
              <c:idx val="19"/>
              <c:delete val="1"/>
              <c:extLst>
                <c:ext xmlns:c15="http://schemas.microsoft.com/office/drawing/2012/chart" uri="{CE6537A1-D6FC-4f65-9D91-7224C49458BB}"/>
                <c:ext xmlns:c16="http://schemas.microsoft.com/office/drawing/2014/chart" uri="{C3380CC4-5D6E-409C-BE32-E72D297353CC}">
                  <c16:uniqueId val="{00000016-5D8C-4D90-AB0B-E4ACB1B90100}"/>
                </c:ext>
              </c:extLst>
            </c:dLbl>
            <c:dLbl>
              <c:idx val="20"/>
              <c:delete val="1"/>
              <c:extLst>
                <c:ext xmlns:c15="http://schemas.microsoft.com/office/drawing/2012/chart" uri="{CE6537A1-D6FC-4f65-9D91-7224C49458BB}"/>
                <c:ext xmlns:c16="http://schemas.microsoft.com/office/drawing/2014/chart" uri="{C3380CC4-5D6E-409C-BE32-E72D297353CC}">
                  <c16:uniqueId val="{00000017-5D8C-4D90-AB0B-E4ACB1B90100}"/>
                </c:ext>
              </c:extLst>
            </c:dLbl>
            <c:dLbl>
              <c:idx val="21"/>
              <c:delete val="1"/>
              <c:extLst>
                <c:ext xmlns:c15="http://schemas.microsoft.com/office/drawing/2012/chart" uri="{CE6537A1-D6FC-4f65-9D91-7224C49458BB}"/>
                <c:ext xmlns:c16="http://schemas.microsoft.com/office/drawing/2014/chart" uri="{C3380CC4-5D6E-409C-BE32-E72D297353CC}">
                  <c16:uniqueId val="{00000018-5D8C-4D90-AB0B-E4ACB1B90100}"/>
                </c:ext>
              </c:extLst>
            </c:dLbl>
            <c:dLbl>
              <c:idx val="22"/>
              <c:delete val="1"/>
              <c:extLst>
                <c:ext xmlns:c15="http://schemas.microsoft.com/office/drawing/2012/chart" uri="{CE6537A1-D6FC-4f65-9D91-7224C49458BB}"/>
                <c:ext xmlns:c16="http://schemas.microsoft.com/office/drawing/2014/chart" uri="{C3380CC4-5D6E-409C-BE32-E72D297353CC}">
                  <c16:uniqueId val="{00000019-5D8C-4D90-AB0B-E4ACB1B90100}"/>
                </c:ext>
              </c:extLst>
            </c:dLbl>
            <c:dLbl>
              <c:idx val="23"/>
              <c:delete val="1"/>
              <c:extLst>
                <c:ext xmlns:c15="http://schemas.microsoft.com/office/drawing/2012/chart" uri="{CE6537A1-D6FC-4f65-9D91-7224C49458BB}"/>
                <c:ext xmlns:c16="http://schemas.microsoft.com/office/drawing/2014/chart" uri="{C3380CC4-5D6E-409C-BE32-E72D297353CC}">
                  <c16:uniqueId val="{0000001A-5D8C-4D90-AB0B-E4ACB1B90100}"/>
                </c:ext>
              </c:extLst>
            </c:dLbl>
            <c:dLbl>
              <c:idx val="24"/>
              <c:delete val="1"/>
              <c:extLst>
                <c:ext xmlns:c15="http://schemas.microsoft.com/office/drawing/2012/chart" uri="{CE6537A1-D6FC-4f65-9D91-7224C49458BB}"/>
                <c:ext xmlns:c16="http://schemas.microsoft.com/office/drawing/2014/chart" uri="{C3380CC4-5D6E-409C-BE32-E72D297353CC}">
                  <c16:uniqueId val="{0000001B-5D8C-4D90-AB0B-E4ACB1B90100}"/>
                </c:ext>
              </c:extLst>
            </c:dLbl>
            <c:spPr>
              <a:noFill/>
              <a:ln w="25400">
                <a:noFill/>
              </a:ln>
            </c:spPr>
            <c:txPr>
              <a:bodyPr/>
              <a:lstStyle/>
              <a:p>
                <a:pPr>
                  <a:defRPr sz="900" b="0" i="0" u="none" strike="noStrike" baseline="0">
                    <a:solidFill>
                      <a:srgbClr val="000000"/>
                    </a:solidFill>
                    <a:latin typeface="Arial"/>
                    <a:ea typeface="Arial"/>
                    <a:cs typeface="Arial"/>
                  </a:defRPr>
                </a:pPr>
                <a:endParaRPr lang="de-DE"/>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0"/>
              </c:ext>
            </c:extLst>
          </c:dLbls>
          <c:cat>
            <c:strRef>
              <c:f>Daten_Diagramme!$H$51:$H$75</c:f>
              <c:strCache>
                <c:ptCount val="23"/>
                <c:pt idx="2">
                  <c:v>Sep-14</c:v>
                </c:pt>
                <c:pt idx="6">
                  <c:v>Sep-15</c:v>
                </c:pt>
                <c:pt idx="10">
                  <c:v>Sep-16</c:v>
                </c:pt>
                <c:pt idx="14">
                  <c:v>Sep-17</c:v>
                </c:pt>
                <c:pt idx="18">
                  <c:v>Sep-18</c:v>
                </c:pt>
                <c:pt idx="22">
                  <c:v>Sep-19</c:v>
                </c:pt>
              </c:strCache>
            </c:strRef>
          </c:cat>
          <c:val>
            <c:numRef>
              <c:f>Daten_Diagramme!$L$51:$L$75</c:f>
              <c:numCache>
                <c:formatCode>#,#00</c:formatCode>
                <c:ptCount val="25"/>
                <c:pt idx="0">
                  <c:v>#N/A</c:v>
                </c:pt>
                <c:pt idx="1">
                  <c:v>#N/A</c:v>
                </c:pt>
                <c:pt idx="2">
                  <c:v>#N/A</c:v>
                </c:pt>
                <c:pt idx="3">
                  <c:v>#N/A</c:v>
                </c:pt>
                <c:pt idx="4">
                  <c:v>#N/A</c:v>
                </c:pt>
                <c:pt idx="5">
                  <c:v>#N/A</c:v>
                </c:pt>
                <c:pt idx="6">
                  <c:v>#N/A</c:v>
                </c:pt>
                <c:pt idx="7">
                  <c:v>#N/A</c:v>
                </c:pt>
                <c:pt idx="8">
                  <c:v>#N/A</c:v>
                </c:pt>
                <c:pt idx="9">
                  <c:v>#N/A</c:v>
                </c:pt>
                <c:pt idx="10">
                  <c:v>#N/A</c:v>
                </c:pt>
                <c:pt idx="11">
                  <c:v>#N/A</c:v>
                </c:pt>
                <c:pt idx="12">
                  <c:v>#N/A</c:v>
                </c:pt>
                <c:pt idx="13">
                  <c:v>#N/A</c:v>
                </c:pt>
                <c:pt idx="14">
                  <c:v>#N/A</c:v>
                </c:pt>
                <c:pt idx="15">
                  <c:v>#N/A</c:v>
                </c:pt>
                <c:pt idx="16">
                  <c:v>#N/A</c:v>
                </c:pt>
                <c:pt idx="17">
                  <c:v>#N/A</c:v>
                </c:pt>
                <c:pt idx="18">
                  <c:v>#N/A</c:v>
                </c:pt>
                <c:pt idx="19">
                  <c:v>#N/A</c:v>
                </c:pt>
                <c:pt idx="20">
                  <c:v>#N/A</c:v>
                </c:pt>
                <c:pt idx="21">
                  <c:v>#N/A</c:v>
                </c:pt>
                <c:pt idx="22">
                  <c:v>#N/A</c:v>
                </c:pt>
                <c:pt idx="23">
                  <c:v>#N/A</c:v>
                </c:pt>
                <c:pt idx="24">
                  <c:v>#N/A</c:v>
                </c:pt>
              </c:numCache>
            </c:numRef>
          </c:val>
          <c:smooth val="0"/>
          <c:extLst>
            <c:ext xmlns:c16="http://schemas.microsoft.com/office/drawing/2014/chart" uri="{C3380CC4-5D6E-409C-BE32-E72D297353CC}">
              <c16:uniqueId val="{0000001C-5D8C-4D90-AB0B-E4ACB1B90100}"/>
            </c:ext>
          </c:extLst>
        </c:ser>
        <c:dLbls>
          <c:showLegendKey val="0"/>
          <c:showVal val="0"/>
          <c:showCatName val="0"/>
          <c:showSerName val="0"/>
          <c:showPercent val="0"/>
          <c:showBubbleSize val="0"/>
        </c:dLbls>
        <c:smooth val="0"/>
        <c:axId val="297632896"/>
        <c:axId val="297635248"/>
      </c:lineChart>
      <c:catAx>
        <c:axId val="297632896"/>
        <c:scaling>
          <c:orientation val="minMax"/>
        </c:scaling>
        <c:delete val="0"/>
        <c:axPos val="b"/>
        <c:numFmt formatCode="General" sourceLinked="1"/>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5248"/>
        <c:crossesAt val="0"/>
        <c:auto val="1"/>
        <c:lblAlgn val="ctr"/>
        <c:lblOffset val="100"/>
        <c:tickLblSkip val="1"/>
        <c:tickMarkSkip val="1"/>
        <c:noMultiLvlLbl val="0"/>
      </c:catAx>
      <c:valAx>
        <c:axId val="297635248"/>
        <c:scaling>
          <c:orientation val="minMax"/>
          <c:max val="250"/>
          <c:min val="0"/>
        </c:scaling>
        <c:delete val="0"/>
        <c:axPos val="l"/>
        <c:numFmt formatCode="0" sourceLinked="0"/>
        <c:majorTickMark val="out"/>
        <c:minorTickMark val="none"/>
        <c:tickLblPos val="nextTo"/>
        <c:spPr>
          <a:ln w="3175">
            <a:solidFill>
              <a:srgbClr val="000000"/>
            </a:solidFill>
            <a:prstDash val="solid"/>
          </a:ln>
        </c:spPr>
        <c:txPr>
          <a:bodyPr rot="0" vert="horz"/>
          <a:lstStyle/>
          <a:p>
            <a:pPr>
              <a:defRPr sz="850" b="0" i="0" u="none" strike="noStrike" baseline="0">
                <a:solidFill>
                  <a:srgbClr val="000000"/>
                </a:solidFill>
                <a:latin typeface="Arial"/>
                <a:ea typeface="Arial"/>
                <a:cs typeface="Arial"/>
              </a:defRPr>
            </a:pPr>
            <a:endParaRPr lang="de-DE"/>
          </a:p>
        </c:txPr>
        <c:crossAx val="297632896"/>
        <c:crosses val="autoZero"/>
        <c:crossBetween val="between"/>
        <c:majorUnit val="50"/>
        <c:minorUnit val="10"/>
      </c:valAx>
      <c:spPr>
        <a:noFill/>
        <a:ln w="25400">
          <a:noFill/>
        </a:ln>
      </c:spPr>
    </c:plotArea>
    <c:legend>
      <c:legendPos val="r"/>
      <c:layout>
        <c:manualLayout>
          <c:xMode val="edge"/>
          <c:yMode val="edge"/>
          <c:x val="0.26368726814176158"/>
          <c:y val="1.5673981191222569E-2"/>
          <c:w val="0.60893889939735191"/>
          <c:h val="6.269592476489029E-2"/>
        </c:manualLayout>
      </c:layout>
      <c:overlay val="0"/>
      <c:spPr>
        <a:noFill/>
        <a:ln w="25400">
          <a:noFill/>
        </a:ln>
      </c:spPr>
      <c:txPr>
        <a:bodyPr/>
        <a:lstStyle/>
        <a:p>
          <a:pPr>
            <a:defRPr sz="735" b="0" i="0" u="none" strike="noStrike" baseline="0">
              <a:solidFill>
                <a:srgbClr val="000000"/>
              </a:solidFill>
              <a:latin typeface="Arial"/>
              <a:ea typeface="Arial"/>
              <a:cs typeface="Arial"/>
            </a:defRPr>
          </a:pPr>
          <a:endParaRPr lang="de-DE"/>
        </a:p>
      </c:txPr>
    </c:legend>
    <c:plotVisOnly val="1"/>
    <c:dispBlanksAs val="gap"/>
    <c:showDLblsOverMax val="0"/>
  </c:chart>
  <c:spPr>
    <a:noFill/>
    <a:ln w="9525">
      <a:noFill/>
    </a:ln>
  </c:spPr>
  <c:txPr>
    <a:bodyPr/>
    <a:lstStyle/>
    <a:p>
      <a:pPr>
        <a:defRPr sz="900" b="0" i="0" u="none" strike="noStrike" baseline="0">
          <a:solidFill>
            <a:srgbClr val="000000"/>
          </a:solidFill>
          <a:latin typeface="Arial"/>
          <a:ea typeface="Arial"/>
          <a:cs typeface="Arial"/>
        </a:defRPr>
      </a:pPr>
      <a:endParaRPr lang="de-DE"/>
    </a:p>
  </c:txPr>
  <c:printSettings>
    <c:headerFooter alignWithMargins="0"/>
    <c:pageMargins b="0.98425196850393659" l="0.78740157480314954" r="0.78740157480314954" t="0.98425196850393659" header="0.51181102362204722" footer="0.51181102362204722"/>
    <c:pageSetup paperSize="9" orientation="landscape"/>
  </c:printSettings>
</c:chartSpace>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10.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1.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2.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3.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4.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6.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1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3" Type="http://schemas.openxmlformats.org/officeDocument/2006/relationships/image" Target="../media/image5.emf"/><Relationship Id="rId2" Type="http://schemas.openxmlformats.org/officeDocument/2006/relationships/image" Target="../media/image4.jpeg"/><Relationship Id="rId1" Type="http://schemas.openxmlformats.org/officeDocument/2006/relationships/image" Target="../media/image3.jpeg"/></Relationships>
</file>

<file path=xl/drawings/_rels/drawing20.xml.rels><?xml version="1.0" encoding="UTF-8" standalone="yes"?>
<Relationships xmlns="http://schemas.openxmlformats.org/package/2006/relationships"><Relationship Id="rId3" Type="http://schemas.openxmlformats.org/officeDocument/2006/relationships/image" Target="../media/image1.jpeg"/><Relationship Id="rId2" Type="http://schemas.openxmlformats.org/officeDocument/2006/relationships/chart" Target="../charts/chart6.xml"/><Relationship Id="rId1" Type="http://schemas.openxmlformats.org/officeDocument/2006/relationships/chart" Target="../charts/chart5.xml"/><Relationship Id="rId5" Type="http://schemas.openxmlformats.org/officeDocument/2006/relationships/hyperlink" Target="#Inhaltsverzeichnis!A1"/><Relationship Id="rId4" Type="http://schemas.openxmlformats.org/officeDocument/2006/relationships/chart" Target="../charts/chart7.xml"/></Relationships>
</file>

<file path=xl/drawings/_rels/drawing21.xml.rels><?xml version="1.0" encoding="UTF-8" standalone="yes"?>
<Relationships xmlns="http://schemas.openxmlformats.org/package/2006/relationships"><Relationship Id="rId1" Type="http://schemas.openxmlformats.org/officeDocument/2006/relationships/image" Target="../media/image5.emf"/></Relationships>
</file>

<file path=xl/drawings/_rels/drawing22.xml.rels><?xml version="1.0" encoding="UTF-8" standalone="yes"?>
<Relationships xmlns="http://schemas.openxmlformats.org/package/2006/relationships"><Relationship Id="rId1" Type="http://schemas.openxmlformats.org/officeDocument/2006/relationships/image" Target="../media/image5.emf"/></Relationships>
</file>

<file path=xl/drawings/_rels/drawing23.xml.rels><?xml version="1.0" encoding="UTF-8" standalone="yes"?>
<Relationships xmlns="http://schemas.openxmlformats.org/package/2006/relationships"><Relationship Id="rId1" Type="http://schemas.openxmlformats.org/officeDocument/2006/relationships/image" Target="../media/image7.jpeg"/></Relationships>
</file>

<file path=xl/drawings/_rels/drawing24.xml.rels><?xml version="1.0" encoding="UTF-8" standalone="yes"?>
<Relationships xmlns="http://schemas.openxmlformats.org/package/2006/relationships"><Relationship Id="rId1" Type="http://schemas.openxmlformats.org/officeDocument/2006/relationships/hyperlink" Target="#Inhaltsverzeichnis!A1"/></Relationships>
</file>

<file path=xl/drawings/_rels/drawing25.xml.rels><?xml version="1.0" encoding="UTF-8" standalone="yes"?>
<Relationships xmlns="http://schemas.openxmlformats.org/package/2006/relationships"><Relationship Id="rId1" Type="http://schemas.openxmlformats.org/officeDocument/2006/relationships/image" Target="../media/image5.emf"/></Relationships>
</file>

<file path=xl/drawings/_rels/drawing3.xml.rels><?xml version="1.0" encoding="UTF-8" standalone="yes"?>
<Relationships xmlns="http://schemas.openxmlformats.org/package/2006/relationships"><Relationship Id="rId1" Type="http://schemas.openxmlformats.org/officeDocument/2006/relationships/image" Target="../media/image1.jpeg"/></Relationships>
</file>

<file path=xl/drawings/_rels/drawing4.xml.rels><?xml version="1.0" encoding="UTF-8" standalone="yes"?>
<Relationships xmlns="http://schemas.openxmlformats.org/package/2006/relationships"><Relationship Id="rId1" Type="http://schemas.openxmlformats.org/officeDocument/2006/relationships/image" Target="../media/image1.jpeg"/></Relationships>
</file>

<file path=xl/drawings/_rels/drawing5.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6.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hyperlink" Target="#Inhaltsverzeichnis!A1"/><Relationship Id="rId5" Type="http://schemas.openxmlformats.org/officeDocument/2006/relationships/image" Target="../media/image1.jpeg"/><Relationship Id="rId4" Type="http://schemas.openxmlformats.org/officeDocument/2006/relationships/chart" Target="../charts/chart4.xml"/></Relationships>
</file>

<file path=xl/drawings/_rels/drawing7.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8.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drawing9.xml.rels><?xml version="1.0" encoding="UTF-8" standalone="yes"?>
<Relationships xmlns="http://schemas.openxmlformats.org/package/2006/relationships"><Relationship Id="rId2" Type="http://schemas.openxmlformats.org/officeDocument/2006/relationships/hyperlink" Target="#Inhaltsverzeichnis!A1"/><Relationship Id="rId1" Type="http://schemas.openxmlformats.org/officeDocument/2006/relationships/image" Target="../media/image1.jpeg"/></Relationships>
</file>

<file path=xl/drawings/_rels/vmlDrawing1.vml.rels><?xml version="1.0" encoding="UTF-8" standalone="yes"?>
<Relationships xmlns="http://schemas.openxmlformats.org/package/2006/relationships"><Relationship Id="rId1" Type="http://schemas.openxmlformats.org/officeDocument/2006/relationships/image" Target="../media/image2.emf"/></Relationships>
</file>

<file path=xl/drawings/drawing1.xml><?xml version="1.0" encoding="utf-8"?>
<xdr:wsDr xmlns:xdr="http://schemas.openxmlformats.org/drawingml/2006/spreadsheetDrawing" xmlns:a="http://schemas.openxmlformats.org/drawingml/2006/main">
  <xdr:twoCellAnchor editAs="oneCell">
    <xdr:from>
      <xdr:col>1</xdr:col>
      <xdr:colOff>0</xdr:colOff>
      <xdr:row>2</xdr:row>
      <xdr:rowOff>0</xdr:rowOff>
    </xdr:from>
    <xdr:to>
      <xdr:col>1</xdr:col>
      <xdr:colOff>76200</xdr:colOff>
      <xdr:row>2</xdr:row>
      <xdr:rowOff>200025</xdr:rowOff>
    </xdr:to>
    <xdr:sp macro="" textlink="">
      <xdr:nvSpPr>
        <xdr:cNvPr id="2" name="Text Box 1"/>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1</xdr:col>
      <xdr:colOff>0</xdr:colOff>
      <xdr:row>2</xdr:row>
      <xdr:rowOff>0</xdr:rowOff>
    </xdr:from>
    <xdr:to>
      <xdr:col>1</xdr:col>
      <xdr:colOff>76200</xdr:colOff>
      <xdr:row>2</xdr:row>
      <xdr:rowOff>200025</xdr:rowOff>
    </xdr:to>
    <xdr:sp macro="" textlink="">
      <xdr:nvSpPr>
        <xdr:cNvPr id="3" name="Text Box 2"/>
        <xdr:cNvSpPr txBox="1">
          <a:spLocks noChangeArrowheads="1"/>
        </xdr:cNvSpPr>
      </xdr:nvSpPr>
      <xdr:spPr bwMode="auto">
        <a:xfrm>
          <a:off x="495300" y="628650"/>
          <a:ext cx="76200" cy="200025"/>
        </a:xfrm>
        <a:prstGeom prst="rect">
          <a:avLst/>
        </a:prstGeom>
        <a:noFill/>
        <a:ln w="9525">
          <a:noFill/>
          <a:miter lim="800000"/>
          <a:headEnd/>
          <a:tailEnd/>
        </a:ln>
      </xdr:spPr>
    </xdr:sp>
    <xdr:clientData/>
  </xdr:twoCellAnchor>
  <xdr:twoCellAnchor editAs="oneCell">
    <xdr:from>
      <xdr:col>0</xdr:col>
      <xdr:colOff>19050</xdr:colOff>
      <xdr:row>0</xdr:row>
      <xdr:rowOff>9525</xdr:rowOff>
    </xdr:from>
    <xdr:to>
      <xdr:col>1</xdr:col>
      <xdr:colOff>1428750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2</xdr:col>
      <xdr:colOff>0</xdr:colOff>
      <xdr:row>2</xdr:row>
      <xdr:rowOff>0</xdr:rowOff>
    </xdr:from>
    <xdr:to>
      <xdr:col>2</xdr:col>
      <xdr:colOff>76200</xdr:colOff>
      <xdr:row>2</xdr:row>
      <xdr:rowOff>200025</xdr:rowOff>
    </xdr:to>
    <xdr:sp macro="" textlink="">
      <xdr:nvSpPr>
        <xdr:cNvPr id="5" name="Text Box 4"/>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twoCellAnchor editAs="oneCell">
    <xdr:from>
      <xdr:col>2</xdr:col>
      <xdr:colOff>0</xdr:colOff>
      <xdr:row>2</xdr:row>
      <xdr:rowOff>0</xdr:rowOff>
    </xdr:from>
    <xdr:to>
      <xdr:col>2</xdr:col>
      <xdr:colOff>76200</xdr:colOff>
      <xdr:row>2</xdr:row>
      <xdr:rowOff>200025</xdr:rowOff>
    </xdr:to>
    <xdr:sp macro="" textlink="">
      <xdr:nvSpPr>
        <xdr:cNvPr id="6" name="Text Box 5"/>
        <xdr:cNvSpPr txBox="1">
          <a:spLocks noChangeArrowheads="1"/>
        </xdr:cNvSpPr>
      </xdr:nvSpPr>
      <xdr:spPr bwMode="auto">
        <a:xfrm>
          <a:off x="5114925" y="628650"/>
          <a:ext cx="76200" cy="200025"/>
        </a:xfrm>
        <a:prstGeom prst="rect">
          <a:avLst/>
        </a:prstGeom>
        <a:noFill/>
        <a:ln w="9525">
          <a:noFill/>
          <a:miter lim="800000"/>
          <a:headEnd/>
          <a:tailEnd/>
        </a:ln>
      </xdr:spPr>
    </xdr:sp>
    <xdr:clientData/>
  </xdr:twoCellAnchor>
</xdr:wsDr>
</file>

<file path=xl/drawings/drawing10.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5278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1.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76200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6991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2.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1181100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3182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3.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4.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4</xdr:col>
      <xdr:colOff>733425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5775325" y="609600"/>
          <a:ext cx="1152525"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twoCellAnchor>
    <xdr:from>
      <xdr:col>10</xdr:col>
      <xdr:colOff>98425</xdr:colOff>
      <xdr:row>2</xdr:row>
      <xdr:rowOff>0</xdr:rowOff>
    </xdr:from>
    <xdr:to>
      <xdr:col>12</xdr:col>
      <xdr:colOff>0</xdr:colOff>
      <xdr:row>2</xdr:row>
      <xdr:rowOff>228600</xdr:rowOff>
    </xdr:to>
    <xdr:sp macro="" textlink="">
      <xdr:nvSpPr>
        <xdr:cNvPr id="4" name="Inhalt">
          <a:hlinkClick xmlns:r="http://schemas.openxmlformats.org/officeDocument/2006/relationships" r:id="rId2"/>
        </xdr:cNvPr>
        <xdr:cNvSpPr txBox="1"/>
      </xdr:nvSpPr>
      <xdr:spPr>
        <a:xfrm>
          <a:off x="5708650" y="609600"/>
          <a:ext cx="11303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6.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1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1476375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9</xdr:col>
      <xdr:colOff>165100</xdr:colOff>
      <xdr:row>2</xdr:row>
      <xdr:rowOff>0</xdr:rowOff>
    </xdr:from>
    <xdr:to>
      <xdr:col>11</xdr:col>
      <xdr:colOff>88900</xdr:colOff>
      <xdr:row>2</xdr:row>
      <xdr:rowOff>228600</xdr:rowOff>
    </xdr:to>
    <xdr:sp macro="" textlink="">
      <xdr:nvSpPr>
        <xdr:cNvPr id="3" name="Inhalt">
          <a:hlinkClick xmlns:r="http://schemas.openxmlformats.org/officeDocument/2006/relationships" r:id="rId2"/>
        </xdr:cNvPr>
        <xdr:cNvSpPr txBox="1"/>
      </xdr:nvSpPr>
      <xdr:spPr>
        <a:xfrm>
          <a:off x="692785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xml><?xml version="1.0" encoding="utf-8"?>
<xdr:wsDr xmlns:xdr="http://schemas.openxmlformats.org/drawingml/2006/spreadsheetDrawing" xmlns:a="http://schemas.openxmlformats.org/drawingml/2006/main">
  <xdr:twoCellAnchor editAs="oneCell">
    <xdr:from>
      <xdr:col>0</xdr:col>
      <xdr:colOff>76200</xdr:colOff>
      <xdr:row>13</xdr:row>
      <xdr:rowOff>9525</xdr:rowOff>
    </xdr:from>
    <xdr:to>
      <xdr:col>7</xdr:col>
      <xdr:colOff>1539875</xdr:colOff>
      <xdr:row>54</xdr:row>
      <xdr:rowOff>19050</xdr:rowOff>
    </xdr:to>
    <xdr:pic>
      <xdr:nvPicPr>
        <xdr:cNvPr id="2" name="Grafik 18"/>
        <xdr:cNvPicPr>
          <a:picLocks/>
        </xdr:cNvPicPr>
      </xdr:nvPicPr>
      <xdr:blipFill>
        <a:blip xmlns:r="http://schemas.openxmlformats.org/officeDocument/2006/relationships" r:embed="rId1"/>
        <a:stretch>
          <a:fillRect/>
        </a:stretch>
      </xdr:blipFill>
      <xdr:spPr>
        <a:xfrm>
          <a:off x="76200" y="2362200"/>
          <a:ext cx="6797675" cy="7429500"/>
        </a:xfrm>
        <a:prstGeom prst="rect">
          <a:avLst/>
        </a:prstGeom>
      </xdr:spPr>
    </xdr:pic>
    <xdr:clientData/>
  </xdr:twoCellAnchor>
  <xdr:twoCellAnchor editAs="oneCell">
    <xdr:from>
      <xdr:col>0</xdr:col>
      <xdr:colOff>0</xdr:colOff>
      <xdr:row>0</xdr:row>
      <xdr:rowOff>0</xdr:rowOff>
    </xdr:from>
    <xdr:to>
      <xdr:col>7</xdr:col>
      <xdr:colOff>1533525</xdr:colOff>
      <xdr:row>13</xdr:row>
      <xdr:rowOff>3175</xdr:rowOff>
    </xdr:to>
    <xdr:pic>
      <xdr:nvPicPr>
        <xdr:cNvPr id="3" name="Bild 14"/>
        <xdr:cNvPicPr>
          <a:picLocks/>
        </xdr:cNvPicPr>
      </xdr:nvPicPr>
      <xdr:blipFill>
        <a:blip xmlns:r="http://schemas.openxmlformats.org/officeDocument/2006/relationships" r:embed="rId2"/>
        <a:stretch>
          <a:fillRect/>
        </a:stretch>
      </xdr:blipFill>
      <xdr:spPr>
        <a:xfrm>
          <a:off x="0" y="0"/>
          <a:ext cx="6867525" cy="2355850"/>
        </a:xfrm>
        <a:prstGeom prst="rect">
          <a:avLst/>
        </a:prstGeom>
      </xdr:spPr>
    </xdr:pic>
    <xdr:clientData/>
  </xdr:twoCellAnchor>
  <xdr:twoCellAnchor editAs="oneCell">
    <xdr:from>
      <xdr:col>0</xdr:col>
      <xdr:colOff>257175</xdr:colOff>
      <xdr:row>55</xdr:row>
      <xdr:rowOff>131989</xdr:rowOff>
    </xdr:from>
    <xdr:to>
      <xdr:col>2</xdr:col>
      <xdr:colOff>758501</xdr:colOff>
      <xdr:row>58</xdr:row>
      <xdr:rowOff>42454</xdr:rowOff>
    </xdr:to>
    <xdr:pic>
      <xdr:nvPicPr>
        <xdr:cNvPr id="4" name="Bild 2"/>
        <xdr:cNvPicPr/>
      </xdr:nvPicPr>
      <xdr:blipFill>
        <a:blip xmlns:r="http://schemas.openxmlformats.org/officeDocument/2006/relationships" r:embed="rId3">
          <a:extLst>
            <a:ext uri="{28A0092B-C50C-407E-A947-70E740481C1C}">
              <a14:useLocalDpi xmlns:a14="http://schemas.microsoft.com/office/drawing/2010/main" val="0"/>
            </a:ext>
          </a:extLst>
        </a:blip>
        <a:stretch>
          <a:fillRect/>
        </a:stretch>
      </xdr:blipFill>
      <xdr:spPr bwMode="auto">
        <a:xfrm>
          <a:off x="257175" y="10085614"/>
          <a:ext cx="2025326" cy="453390"/>
        </a:xfrm>
        <a:prstGeom prst="rect">
          <a:avLst/>
        </a:prstGeom>
        <a:noFill/>
        <a:ln>
          <a:noFill/>
        </a:ln>
        <a:extLst>
          <a:ext uri="{FAA26D3D-D897-4be2-8F04-BA451C77F1D7}">
            <ma14:placeholderFlag xmlns:wpc="http://schemas.microsoft.com/office/word/2010/wordprocessingCanvas" xmlns:mc="http://schemas.openxmlformats.org/markup-compatibility/2006" xmlns:r="http://schemas.openxmlformats.org/officeDocument/2006/relationships" xmlns:m="http://schemas.openxmlformats.org/officeDocument/2006/math" xmlns:wp14="http://schemas.microsoft.com/office/word/2010/wordprocessingDrawing" xmlns:wp="http://schemas.openxmlformats.org/drawingml/2006/wordprocessingDrawing" xmlns:w14="http://schemas.microsoft.com/office/word/2010/wordml" xmlns:w15="http://schemas.microsoft.com/office/word/2012/wordml" xmlns:wpg="http://schemas.microsoft.com/office/word/2010/wordprocessingGroup" xmlns:wpi="http://schemas.microsoft.com/office/word/2010/wordprocessingInk" xmlns:wne="http://schemas.microsoft.com/office/word/2006/wordml" xmlns:wps="http://schemas.microsoft.com/office/word/2010/wordprocessingShape" xmlns:pic="http://schemas.openxmlformats.org/drawingml/2006/picture" xmlns:ma14="http://schemas.microsoft.com/office/mac/drawingml/2011/main" xmlns:w="http://schemas.openxmlformats.org/wordprocessingml/2006/main" xmlns:w10="urn:schemas-microsoft-com:office:word" xmlns:v="urn:schemas-microsoft-com:vml" xmlns:o="urn:schemas-microsoft-com:office:office" xmlns:mv="urn:schemas-microsoft-com:mac:vml" xmlns:mo="http://schemas.microsoft.com/office/mac/office/2008/main" xmlns="" xmlns:lc="http://schemas.openxmlformats.org/drawingml/2006/lockedCanvas"/>
          </a:ext>
        </a:extLst>
      </xdr:spPr>
    </xdr:pic>
    <xdr:clientData/>
  </xdr:twoCellAnchor>
  <xdr:twoCellAnchor>
    <xdr:from>
      <xdr:col>0</xdr:col>
      <xdr:colOff>640556</xdr:colOff>
      <xdr:row>2</xdr:row>
      <xdr:rowOff>69057</xdr:rowOff>
    </xdr:from>
    <xdr:to>
      <xdr:col>7</xdr:col>
      <xdr:colOff>859631</xdr:colOff>
      <xdr:row>3</xdr:row>
      <xdr:rowOff>126207</xdr:rowOff>
    </xdr:to>
    <xdr:sp macro="" textlink="">
      <xdr:nvSpPr>
        <xdr:cNvPr id="5" name="Kopfbereich"/>
        <xdr:cNvSpPr txBox="1"/>
      </xdr:nvSpPr>
      <xdr:spPr>
        <a:xfrm>
          <a:off x="640556" y="431007"/>
          <a:ext cx="5553075" cy="238125"/>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1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Tabellen</a:t>
          </a:r>
        </a:p>
      </xdr:txBody>
    </xdr:sp>
    <xdr:clientData/>
  </xdr:twoCellAnchor>
  <xdr:twoCellAnchor>
    <xdr:from>
      <xdr:col>0</xdr:col>
      <xdr:colOff>628651</xdr:colOff>
      <xdr:row>5</xdr:row>
      <xdr:rowOff>14289</xdr:rowOff>
    </xdr:from>
    <xdr:to>
      <xdr:col>7</xdr:col>
      <xdr:colOff>800101</xdr:colOff>
      <xdr:row>9</xdr:row>
      <xdr:rowOff>128589</xdr:rowOff>
    </xdr:to>
    <xdr:sp macro="" textlink="">
      <xdr:nvSpPr>
        <xdr:cNvPr id="6" name="Titel"/>
        <xdr:cNvSpPr txBox="1"/>
      </xdr:nvSpPr>
      <xdr:spPr>
        <a:xfrm>
          <a:off x="628651" y="919164"/>
          <a:ext cx="5505450" cy="8382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Regionalreport</a:t>
          </a:r>
          <a:r>
            <a:rPr lang="de-DE" sz="2200" b="1" i="0" baseline="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 über </a:t>
          </a:r>
          <a:r>
            <a:rPr lang="de-DE" sz="2200" b="1" i="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Beschäftigte (Quartalszahlen)</a:t>
          </a:r>
        </a:p>
      </xdr:txBody>
    </xdr:sp>
    <xdr:clientData/>
  </xdr:twoCellAnchor>
  <xdr:twoCellAnchor>
    <xdr:from>
      <xdr:col>0</xdr:col>
      <xdr:colOff>638175</xdr:colOff>
      <xdr:row>9</xdr:row>
      <xdr:rowOff>130968</xdr:rowOff>
    </xdr:from>
    <xdr:to>
      <xdr:col>7</xdr:col>
      <xdr:colOff>1085850</xdr:colOff>
      <xdr:row>13</xdr:row>
      <xdr:rowOff>16668</xdr:rowOff>
    </xdr:to>
    <xdr:sp macro="" textlink="">
      <xdr:nvSpPr>
        <xdr:cNvPr id="7" name="Region"/>
        <xdr:cNvSpPr txBox="1"/>
      </xdr:nvSpPr>
      <xdr:spPr>
        <a:xfrm>
          <a:off x="638175" y="1759743"/>
          <a:ext cx="5781675"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Agentur für Arbeit Bayreuth – Hof (723)</a:t>
          </a:r>
        </a:p>
      </xdr:txBody>
    </xdr:sp>
    <xdr:clientData/>
  </xdr:twoCellAnchor>
  <xdr:twoCellAnchor>
    <xdr:from>
      <xdr:col>0</xdr:col>
      <xdr:colOff>638175</xdr:colOff>
      <xdr:row>10</xdr:row>
      <xdr:rowOff>176213</xdr:rowOff>
    </xdr:from>
    <xdr:to>
      <xdr:col>7</xdr:col>
      <xdr:colOff>904875</xdr:colOff>
      <xdr:row>14</xdr:row>
      <xdr:rowOff>61913</xdr:rowOff>
    </xdr:to>
    <xdr:sp macro="" textlink="">
      <xdr:nvSpPr>
        <xdr:cNvPr id="8" name="Berichtsmonat"/>
        <xdr:cNvSpPr txBox="1"/>
      </xdr:nvSpPr>
      <xdr:spPr>
        <a:xfrm>
          <a:off x="638175" y="1985963"/>
          <a:ext cx="5600700" cy="60960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noAutofit/>
        </a:bodyPr>
        <a:lstStyle/>
        <a:p>
          <a:pPr marL="0" indent="0"/>
          <a:r>
            <a:rPr lang="de-DE" sz="1200">
              <a:solidFill>
                <a:srgbClr xmlns:mc="http://schemas.openxmlformats.org/markup-compatibility/2006" xmlns:a14="http://schemas.microsoft.com/office/drawing/2010/main" val="FFFFFF" mc:Ignorable="a14" a14:legacySpreadsheetColorIndex="9"/>
              </a:solidFill>
              <a:latin typeface="Arial" panose="020B0604020202020204" pitchFamily="34" charset="0"/>
              <a:ea typeface="+mn-ea"/>
              <a:cs typeface="Arial" panose="020B0604020202020204" pitchFamily="34" charset="0"/>
            </a:rPr>
            <a:t>Stichtag: 31. März 2020</a:t>
          </a:r>
        </a:p>
      </xdr:txBody>
    </xdr:sp>
    <xdr:clientData/>
  </xdr:twoCellAnchor>
  <mc:AlternateContent xmlns:mc="http://schemas.openxmlformats.org/markup-compatibility/2006">
    <mc:Choice xmlns:a14="http://schemas.microsoft.com/office/drawing/2010/main" Requires="a14">
      <xdr:twoCellAnchor editAs="oneCell">
        <xdr:from>
          <xdr:col>0</xdr:col>
          <xdr:colOff>533400</xdr:colOff>
          <xdr:row>52</xdr:row>
          <xdr:rowOff>57150</xdr:rowOff>
        </xdr:from>
        <xdr:to>
          <xdr:col>2</xdr:col>
          <xdr:colOff>704850</xdr:colOff>
          <xdr:row>53</xdr:row>
          <xdr:rowOff>104775</xdr:rowOff>
        </xdr:to>
        <xdr:sp macro="" textlink="">
          <xdr:nvSpPr>
            <xdr:cNvPr id="2055" name="ComboBox3" hidden="1">
              <a:extLst>
                <a:ext uri="{63B3BB69-23CF-44E3-9099-C40C66FF867C}">
                  <a14:compatExt spid="_x0000_s205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drawings/drawing20.xml><?xml version="1.0" encoding="utf-8"?>
<xdr:wsDr xmlns:xdr="http://schemas.openxmlformats.org/drawingml/2006/spreadsheetDrawing" xmlns:a="http://schemas.openxmlformats.org/drawingml/2006/main">
  <xdr:twoCellAnchor>
    <xdr:from>
      <xdr:col>0</xdr:col>
      <xdr:colOff>0</xdr:colOff>
      <xdr:row>58</xdr:row>
      <xdr:rowOff>0</xdr:rowOff>
    </xdr:from>
    <xdr:to>
      <xdr:col>11</xdr:col>
      <xdr:colOff>76200</xdr:colOff>
      <xdr:row>58</xdr:row>
      <xdr:rowOff>0</xdr:rowOff>
    </xdr:to>
    <xdr:graphicFrame macro="">
      <xdr:nvGraphicFramePr>
        <xdr:cNvPr id="2"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0</xdr:col>
      <xdr:colOff>0</xdr:colOff>
      <xdr:row>58</xdr:row>
      <xdr:rowOff>0</xdr:rowOff>
    </xdr:from>
    <xdr:to>
      <xdr:col>11</xdr:col>
      <xdr:colOff>66675</xdr:colOff>
      <xdr:row>58</xdr:row>
      <xdr:rowOff>0</xdr:rowOff>
    </xdr:to>
    <xdr:graphicFrame macro="">
      <xdr:nvGraphicFramePr>
        <xdr:cNvPr id="3" name="Chart 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editAs="oneCell">
    <xdr:from>
      <xdr:col>0</xdr:col>
      <xdr:colOff>19050</xdr:colOff>
      <xdr:row>0</xdr:row>
      <xdr:rowOff>9525</xdr:rowOff>
    </xdr:from>
    <xdr:to>
      <xdr:col>2</xdr:col>
      <xdr:colOff>152400</xdr:colOff>
      <xdr:row>0</xdr:row>
      <xdr:rowOff>400050</xdr:rowOff>
    </xdr:to>
    <xdr:pic>
      <xdr:nvPicPr>
        <xdr:cNvPr id="4" name="rot" descr="Statistik-4c-200"/>
        <xdr:cNvPicPr>
          <a:picLocks noChangeAspect="1" noChangeArrowheads="1"/>
        </xdr:cNvPicPr>
      </xdr:nvPicPr>
      <xdr:blipFill>
        <a:blip xmlns:r="http://schemas.openxmlformats.org/officeDocument/2006/relationships" r:embed="rId3"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0</xdr:col>
      <xdr:colOff>0</xdr:colOff>
      <xdr:row>56</xdr:row>
      <xdr:rowOff>136526</xdr:rowOff>
    </xdr:from>
    <xdr:to>
      <xdr:col>12</xdr:col>
      <xdr:colOff>485774</xdr:colOff>
      <xdr:row>71</xdr:row>
      <xdr:rowOff>63500</xdr:rowOff>
    </xdr:to>
    <xdr:graphicFrame macro="">
      <xdr:nvGraphicFramePr>
        <xdr:cNvPr id="5" name="Chart 5"/>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11</xdr:col>
      <xdr:colOff>165100</xdr:colOff>
      <xdr:row>2</xdr:row>
      <xdr:rowOff>0</xdr:rowOff>
    </xdr:from>
    <xdr:to>
      <xdr:col>13</xdr:col>
      <xdr:colOff>88900</xdr:colOff>
      <xdr:row>2</xdr:row>
      <xdr:rowOff>228600</xdr:rowOff>
    </xdr:to>
    <xdr:sp macro="" textlink="">
      <xdr:nvSpPr>
        <xdr:cNvPr id="6" name="Inhalt">
          <a:hlinkClick xmlns:r="http://schemas.openxmlformats.org/officeDocument/2006/relationships" r:id="rId5"/>
        </xdr:cNvPr>
        <xdr:cNvSpPr txBox="1"/>
      </xdr:nvSpPr>
      <xdr:spPr>
        <a:xfrm>
          <a:off x="776605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1.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1</xdr:col>
      <xdr:colOff>1676400</xdr:colOff>
      <xdr:row>0</xdr:row>
      <xdr:rowOff>381000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288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2.xml><?xml version="1.0" encoding="utf-8"?>
<xdr:wsDr xmlns:xdr="http://schemas.openxmlformats.org/drawingml/2006/spreadsheetDrawing" xmlns:a="http://schemas.openxmlformats.org/drawingml/2006/main">
  <xdr:oneCellAnchor>
    <xdr:from>
      <xdr:col>9</xdr:col>
      <xdr:colOff>647700</xdr:colOff>
      <xdr:row>43</xdr:row>
      <xdr:rowOff>76200</xdr:rowOff>
    </xdr:from>
    <xdr:ext cx="184731" cy="264560"/>
    <xdr:sp macro="" textlink="">
      <xdr:nvSpPr>
        <xdr:cNvPr id="2" name="Textfeld 1"/>
        <xdr:cNvSpPr txBox="1"/>
      </xdr:nvSpPr>
      <xdr:spPr>
        <a:xfrm>
          <a:off x="11620500" y="17916525"/>
          <a:ext cx="184731"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oneCell">
    <xdr:from>
      <xdr:col>0</xdr:col>
      <xdr:colOff>0</xdr:colOff>
      <xdr:row>0</xdr:row>
      <xdr:rowOff>0</xdr:rowOff>
    </xdr:from>
    <xdr:to>
      <xdr:col>1</xdr:col>
      <xdr:colOff>1676400</xdr:colOff>
      <xdr:row>0</xdr:row>
      <xdr:rowOff>381000</xdr:rowOff>
    </xdr:to>
    <xdr:pic>
      <xdr:nvPicPr>
        <xdr:cNvPr id="3"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819275"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3.xml><?xml version="1.0" encoding="utf-8"?>
<xdr:wsDr xmlns:xdr="http://schemas.openxmlformats.org/drawingml/2006/spreadsheetDrawing" xmlns:a="http://schemas.openxmlformats.org/drawingml/2006/main">
  <xdr:oneCellAnchor>
    <xdr:from>
      <xdr:col>8</xdr:col>
      <xdr:colOff>662940</xdr:colOff>
      <xdr:row>40</xdr:row>
      <xdr:rowOff>76200</xdr:rowOff>
    </xdr:from>
    <xdr:ext cx="192428" cy="264560"/>
    <xdr:sp macro="" textlink="">
      <xdr:nvSpPr>
        <xdr:cNvPr id="2" name="Textfeld 1"/>
        <xdr:cNvSpPr txBox="1"/>
      </xdr:nvSpPr>
      <xdr:spPr>
        <a:xfrm>
          <a:off x="10988040" y="18430875"/>
          <a:ext cx="192428" cy="264560"/>
        </a:xfrm>
        <a:prstGeom prst="rect">
          <a:avLst/>
        </a:prstGeom>
        <a:noFill/>
      </xdr:spPr>
      <xdr:style>
        <a:lnRef idx="0">
          <a:scrgbClr r="0" g="0" b="0"/>
        </a:lnRef>
        <a:fillRef idx="0">
          <a:scrgbClr r="0" g="0" b="0"/>
        </a:fillRef>
        <a:effectRef idx="0">
          <a:scrgbClr r="0" g="0" b="0"/>
        </a:effectRef>
        <a:fontRef idx="minor">
          <a:schemeClr val="tx1"/>
        </a:fontRef>
      </xdr:style>
      <xdr:txBody>
        <a:bodyPr vertOverflow="clip" horzOverflow="clip" wrap="none" rtlCol="0" anchor="t">
          <a:spAutoFit/>
        </a:bodyPr>
        <a:lstStyle/>
        <a:p>
          <a:endParaRPr lang="de-DE"/>
        </a:p>
      </xdr:txBody>
    </xdr:sp>
    <xdr:clientData/>
  </xdr:oneCellAnchor>
  <xdr:twoCellAnchor editAs="absolute">
    <xdr:from>
      <xdr:col>0</xdr:col>
      <xdr:colOff>38100</xdr:colOff>
      <xdr:row>0</xdr:row>
      <xdr:rowOff>76200</xdr:rowOff>
    </xdr:from>
    <xdr:to>
      <xdr:col>1</xdr:col>
      <xdr:colOff>1857375</xdr:colOff>
      <xdr:row>0</xdr:row>
      <xdr:rowOff>466725</xdr:rowOff>
    </xdr:to>
    <xdr:pic>
      <xdr:nvPicPr>
        <xdr:cNvPr id="3" name="BA-Logo" descr="Statistik-4c-100dpi"/>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38100" y="76200"/>
          <a:ext cx="1914525"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4.xml><?xml version="1.0" encoding="utf-8"?>
<xdr:wsDr xmlns:xdr="http://schemas.openxmlformats.org/drawingml/2006/spreadsheetDrawing" xmlns:a="http://schemas.openxmlformats.org/drawingml/2006/main">
  <xdr:twoCellAnchor>
    <xdr:from>
      <xdr:col>0</xdr:col>
      <xdr:colOff>0</xdr:colOff>
      <xdr:row>2</xdr:row>
      <xdr:rowOff>0</xdr:rowOff>
    </xdr:from>
    <xdr:to>
      <xdr:col>1</xdr:col>
      <xdr:colOff>171450</xdr:colOff>
      <xdr:row>3</xdr:row>
      <xdr:rowOff>38100</xdr:rowOff>
    </xdr:to>
    <xdr:sp macro="" textlink="">
      <xdr:nvSpPr>
        <xdr:cNvPr id="2" name="Inhalt">
          <a:hlinkClick xmlns:r="http://schemas.openxmlformats.org/officeDocument/2006/relationships" r:id="rId1"/>
        </xdr:cNvPr>
        <xdr:cNvSpPr txBox="1"/>
      </xdr:nvSpPr>
      <xdr:spPr>
        <a:xfrm>
          <a:off x="0" y="3810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25.xml><?xml version="1.0" encoding="utf-8"?>
<xdr:wsDr xmlns:xdr="http://schemas.openxmlformats.org/drawingml/2006/spreadsheetDrawing" xmlns:a="http://schemas.openxmlformats.org/drawingml/2006/main">
  <xdr:twoCellAnchor editAs="oneCell">
    <xdr:from>
      <xdr:col>0</xdr:col>
      <xdr:colOff>57150</xdr:colOff>
      <xdr:row>0</xdr:row>
      <xdr:rowOff>38100</xdr:rowOff>
    </xdr:from>
    <xdr:to>
      <xdr:col>2</xdr:col>
      <xdr:colOff>514350</xdr:colOff>
      <xdr:row>1</xdr:row>
      <xdr:rowOff>0</xdr:rowOff>
    </xdr:to>
    <xdr:pic>
      <xdr:nvPicPr>
        <xdr:cNvPr id="2" name="BA-Logo"/>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57150" y="38100"/>
          <a:ext cx="1790700" cy="381000"/>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3.xml><?xml version="1.0" encoding="utf-8"?>
<xdr:wsDr xmlns:xdr="http://schemas.openxmlformats.org/drawingml/2006/spreadsheetDrawing" xmlns:a="http://schemas.openxmlformats.org/drawingml/2006/main">
  <xdr:twoCellAnchor editAs="oneCell">
    <xdr:from>
      <xdr:col>0</xdr:col>
      <xdr:colOff>0</xdr:colOff>
      <xdr:row>0</xdr:row>
      <xdr:rowOff>0</xdr:rowOff>
    </xdr:from>
    <xdr:to>
      <xdr:col>2</xdr:col>
      <xdr:colOff>333375</xdr:colOff>
      <xdr:row>0</xdr:row>
      <xdr:rowOff>390525</xdr:rowOff>
    </xdr:to>
    <xdr:pic>
      <xdr:nvPicPr>
        <xdr:cNvPr id="2" name="Picture 3" descr="Statistik-4c-200"/>
        <xdr:cNvPicPr>
          <a:picLocks noChangeAspect="1" noChangeArrowheads="1"/>
        </xdr:cNvPicPr>
      </xdr:nvPicPr>
      <xdr:blipFill>
        <a:blip xmlns:r="http://schemas.openxmlformats.org/officeDocument/2006/relationships" r:embed="rId1">
          <a:extLst>
            <a:ext uri="{28A0092B-C50C-407E-A947-70E740481C1C}">
              <a14:useLocalDpi xmlns:a14="http://schemas.microsoft.com/office/drawing/2010/main" val="0"/>
            </a:ext>
          </a:extLst>
        </a:blip>
        <a:srcRect/>
        <a:stretch>
          <a:fillRect/>
        </a:stretch>
      </xdr:blipFill>
      <xdr:spPr bwMode="auto">
        <a:xfrm>
          <a:off x="0" y="0"/>
          <a:ext cx="1905000" cy="3905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editAs="oneCell">
    <xdr:from>
      <xdr:col>0</xdr:col>
      <xdr:colOff>238125</xdr:colOff>
      <xdr:row>17</xdr:row>
      <xdr:rowOff>0</xdr:rowOff>
    </xdr:from>
    <xdr:to>
      <xdr:col>0</xdr:col>
      <xdr:colOff>314325</xdr:colOff>
      <xdr:row>17</xdr:row>
      <xdr:rowOff>200025</xdr:rowOff>
    </xdr:to>
    <xdr:sp macro="" textlink="">
      <xdr:nvSpPr>
        <xdr:cNvPr id="3" name="Text Box 10"/>
        <xdr:cNvSpPr txBox="1">
          <a:spLocks noChangeArrowheads="1"/>
        </xdr:cNvSpPr>
      </xdr:nvSpPr>
      <xdr:spPr bwMode="auto">
        <a:xfrm>
          <a:off x="238125"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4" name="Text Box 11"/>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twoCellAnchor editAs="oneCell">
    <xdr:from>
      <xdr:col>1</xdr:col>
      <xdr:colOff>0</xdr:colOff>
      <xdr:row>17</xdr:row>
      <xdr:rowOff>0</xdr:rowOff>
    </xdr:from>
    <xdr:to>
      <xdr:col>1</xdr:col>
      <xdr:colOff>76200</xdr:colOff>
      <xdr:row>17</xdr:row>
      <xdr:rowOff>200025</xdr:rowOff>
    </xdr:to>
    <xdr:sp macro="" textlink="">
      <xdr:nvSpPr>
        <xdr:cNvPr id="5" name="Text Box 12"/>
        <xdr:cNvSpPr txBox="1">
          <a:spLocks noChangeArrowheads="1"/>
        </xdr:cNvSpPr>
      </xdr:nvSpPr>
      <xdr:spPr bwMode="auto">
        <a:xfrm>
          <a:off x="495300" y="3019425"/>
          <a:ext cx="76200" cy="200025"/>
        </a:xfrm>
        <a:prstGeom prst="rect">
          <a:avLst/>
        </a:prstGeom>
        <a:noFill/>
        <a:ln w="9525">
          <a:noFill/>
          <a:miter lim="800000"/>
          <a:headEnd/>
          <a:tailEnd/>
        </a:ln>
      </xdr:spPr>
    </xdr:sp>
    <xdr:clientData/>
  </xdr:twoCellAnchor>
</xdr:wsDr>
</file>

<file path=xl/drawings/drawing4.xml><?xml version="1.0" encoding="utf-8"?>
<xdr:wsDr xmlns:xdr="http://schemas.openxmlformats.org/drawingml/2006/spreadsheetDrawing" xmlns:a="http://schemas.openxmlformats.org/drawingml/2006/main">
  <xdr:twoCellAnchor editAs="oneCell">
    <xdr:from>
      <xdr:col>0</xdr:col>
      <xdr:colOff>0</xdr:colOff>
      <xdr:row>0</xdr:row>
      <xdr:rowOff>38100</xdr:rowOff>
    </xdr:from>
    <xdr:to>
      <xdr:col>2</xdr:col>
      <xdr:colOff>371475</xdr:colOff>
      <xdr:row>1</xdr:row>
      <xdr:rowOff>0</xdr:rowOff>
    </xdr:to>
    <xdr:pic>
      <xdr:nvPicPr>
        <xdr:cNvPr id="2" name="Picture 3"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0" y="38100"/>
          <a:ext cx="1905000" cy="390525"/>
        </a:xfrm>
        <a:prstGeom prst="rect">
          <a:avLst/>
        </a:prstGeom>
        <a:noFill/>
        <a:ln w="9525">
          <a:noFill/>
          <a:miter lim="800000"/>
          <a:headEnd/>
          <a:tailEnd/>
        </a:ln>
      </xdr:spPr>
    </xdr:pic>
    <xdr:clientData/>
  </xdr:twoCellAnchor>
</xdr:wsDr>
</file>

<file path=xl/drawings/drawing5.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419100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editAs="oneCell">
    <xdr:from>
      <xdr:col>0</xdr:col>
      <xdr:colOff>19050</xdr:colOff>
      <xdr:row>0</xdr:row>
      <xdr:rowOff>9525</xdr:rowOff>
    </xdr:from>
    <xdr:to>
      <xdr:col>2</xdr:col>
      <xdr:colOff>419100</xdr:colOff>
      <xdr:row>0</xdr:row>
      <xdr:rowOff>400050</xdr:rowOff>
    </xdr:to>
    <xdr:pic>
      <xdr:nvPicPr>
        <xdr:cNvPr id="3"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4" name="Inhalt">
          <a:hlinkClick xmlns:r="http://schemas.openxmlformats.org/officeDocument/2006/relationships" r:id="rId2"/>
        </xdr:cNvPr>
        <xdr:cNvSpPr txBox="1"/>
      </xdr:nvSpPr>
      <xdr:spPr>
        <a:xfrm>
          <a:off x="535622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6.xml><?xml version="1.0" encoding="utf-8"?>
<xdr:wsDr xmlns:xdr="http://schemas.openxmlformats.org/drawingml/2006/spreadsheetDrawing" xmlns:a="http://schemas.openxmlformats.org/drawingml/2006/main">
  <xdr:twoCellAnchor>
    <xdr:from>
      <xdr:col>3</xdr:col>
      <xdr:colOff>0</xdr:colOff>
      <xdr:row>7</xdr:row>
      <xdr:rowOff>95250</xdr:rowOff>
    </xdr:from>
    <xdr:to>
      <xdr:col>5</xdr:col>
      <xdr:colOff>990600</xdr:colOff>
      <xdr:row>12</xdr:row>
      <xdr:rowOff>47625</xdr:rowOff>
    </xdr:to>
    <xdr:graphicFrame macro="">
      <xdr:nvGraphicFramePr>
        <xdr:cNvPr id="2" name="Chart 1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0</xdr:colOff>
      <xdr:row>7</xdr:row>
      <xdr:rowOff>95250</xdr:rowOff>
    </xdr:from>
    <xdr:to>
      <xdr:col>8</xdr:col>
      <xdr:colOff>990600</xdr:colOff>
      <xdr:row>12</xdr:row>
      <xdr:rowOff>47625</xdr:rowOff>
    </xdr:to>
    <xdr:graphicFrame macro="">
      <xdr:nvGraphicFramePr>
        <xdr:cNvPr id="3" name="Chart 1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3</xdr:col>
      <xdr:colOff>0</xdr:colOff>
      <xdr:row>14</xdr:row>
      <xdr:rowOff>38100</xdr:rowOff>
    </xdr:from>
    <xdr:to>
      <xdr:col>5</xdr:col>
      <xdr:colOff>990600</xdr:colOff>
      <xdr:row>42</xdr:row>
      <xdr:rowOff>19050</xdr:rowOff>
    </xdr:to>
    <xdr:graphicFrame macro="">
      <xdr:nvGraphicFramePr>
        <xdr:cNvPr id="4" name="Chart 1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6</xdr:col>
      <xdr:colOff>9525</xdr:colOff>
      <xdr:row>14</xdr:row>
      <xdr:rowOff>38100</xdr:rowOff>
    </xdr:from>
    <xdr:to>
      <xdr:col>8</xdr:col>
      <xdr:colOff>990600</xdr:colOff>
      <xdr:row>42</xdr:row>
      <xdr:rowOff>19050</xdr:rowOff>
    </xdr:to>
    <xdr:graphicFrame macro="">
      <xdr:nvGraphicFramePr>
        <xdr:cNvPr id="5" name="Chart 14"/>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editAs="oneCell">
    <xdr:from>
      <xdr:col>0</xdr:col>
      <xdr:colOff>19050</xdr:colOff>
      <xdr:row>0</xdr:row>
      <xdr:rowOff>9525</xdr:rowOff>
    </xdr:from>
    <xdr:to>
      <xdr:col>1</xdr:col>
      <xdr:colOff>1257300</xdr:colOff>
      <xdr:row>0</xdr:row>
      <xdr:rowOff>400050</xdr:rowOff>
    </xdr:to>
    <xdr:pic>
      <xdr:nvPicPr>
        <xdr:cNvPr id="6" name="rot" descr="Statistik-4c-200"/>
        <xdr:cNvPicPr>
          <a:picLocks noChangeAspect="1" noChangeArrowheads="1"/>
        </xdr:cNvPicPr>
      </xdr:nvPicPr>
      <xdr:blipFill>
        <a:blip xmlns:r="http://schemas.openxmlformats.org/officeDocument/2006/relationships" r:embed="rId5"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7</xdr:col>
      <xdr:colOff>869950</xdr:colOff>
      <xdr:row>2</xdr:row>
      <xdr:rowOff>0</xdr:rowOff>
    </xdr:from>
    <xdr:to>
      <xdr:col>9</xdr:col>
      <xdr:colOff>88900</xdr:colOff>
      <xdr:row>3</xdr:row>
      <xdr:rowOff>38100</xdr:rowOff>
    </xdr:to>
    <xdr:sp macro="" textlink="">
      <xdr:nvSpPr>
        <xdr:cNvPr id="7" name="Inhalt">
          <a:hlinkClick xmlns:r="http://schemas.openxmlformats.org/officeDocument/2006/relationships" r:id="rId6"/>
        </xdr:cNvPr>
        <xdr:cNvSpPr txBox="1"/>
      </xdr:nvSpPr>
      <xdr:spPr>
        <a:xfrm>
          <a:off x="8118475"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7.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2</xdr:col>
      <xdr:colOff>428625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5346700" y="542925"/>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8.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3</xdr:col>
      <xdr:colOff>1085850</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10</xdr:col>
      <xdr:colOff>165100</xdr:colOff>
      <xdr:row>2</xdr:row>
      <xdr:rowOff>0</xdr:rowOff>
    </xdr:from>
    <xdr:to>
      <xdr:col>12</xdr:col>
      <xdr:colOff>88900</xdr:colOff>
      <xdr:row>2</xdr:row>
      <xdr:rowOff>228600</xdr:rowOff>
    </xdr:to>
    <xdr:sp macro="" textlink="">
      <xdr:nvSpPr>
        <xdr:cNvPr id="3" name="Inhalt">
          <a:hlinkClick xmlns:r="http://schemas.openxmlformats.org/officeDocument/2006/relationships" r:id="rId2"/>
        </xdr:cNvPr>
        <xdr:cNvSpPr txBox="1"/>
      </xdr:nvSpPr>
      <xdr:spPr>
        <a:xfrm>
          <a:off x="6794500"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drawings/drawing9.xml><?xml version="1.0" encoding="utf-8"?>
<xdr:wsDr xmlns:xdr="http://schemas.openxmlformats.org/drawingml/2006/spreadsheetDrawing" xmlns:a="http://schemas.openxmlformats.org/drawingml/2006/main">
  <xdr:twoCellAnchor editAs="oneCell">
    <xdr:from>
      <xdr:col>0</xdr:col>
      <xdr:colOff>19050</xdr:colOff>
      <xdr:row>0</xdr:row>
      <xdr:rowOff>9525</xdr:rowOff>
    </xdr:from>
    <xdr:to>
      <xdr:col>1</xdr:col>
      <xdr:colOff>1343025</xdr:colOff>
      <xdr:row>0</xdr:row>
      <xdr:rowOff>400050</xdr:rowOff>
    </xdr:to>
    <xdr:pic>
      <xdr:nvPicPr>
        <xdr:cNvPr id="2" name="rot" descr="Statistik-4c-200"/>
        <xdr:cNvPicPr>
          <a:picLocks noChangeAspect="1" noChangeArrowheads="1"/>
        </xdr:cNvPicPr>
      </xdr:nvPicPr>
      <xdr:blipFill>
        <a:blip xmlns:r="http://schemas.openxmlformats.org/officeDocument/2006/relationships" r:embed="rId1" cstate="print"/>
        <a:srcRect/>
        <a:stretch>
          <a:fillRect/>
        </a:stretch>
      </xdr:blipFill>
      <xdr:spPr bwMode="auto">
        <a:xfrm>
          <a:off x="19050" y="9525"/>
          <a:ext cx="1905000" cy="390525"/>
        </a:xfrm>
        <a:prstGeom prst="rect">
          <a:avLst/>
        </a:prstGeom>
        <a:noFill/>
        <a:ln w="9525">
          <a:noFill/>
          <a:miter lim="800000"/>
          <a:headEnd/>
          <a:tailEnd/>
        </a:ln>
      </xdr:spPr>
    </xdr:pic>
    <xdr:clientData/>
  </xdr:twoCellAnchor>
  <xdr:twoCellAnchor>
    <xdr:from>
      <xdr:col>8</xdr:col>
      <xdr:colOff>165100</xdr:colOff>
      <xdr:row>2</xdr:row>
      <xdr:rowOff>0</xdr:rowOff>
    </xdr:from>
    <xdr:to>
      <xdr:col>10</xdr:col>
      <xdr:colOff>88900</xdr:colOff>
      <xdr:row>2</xdr:row>
      <xdr:rowOff>228600</xdr:rowOff>
    </xdr:to>
    <xdr:sp macro="" textlink="">
      <xdr:nvSpPr>
        <xdr:cNvPr id="3" name="Inhalt">
          <a:hlinkClick xmlns:r="http://schemas.openxmlformats.org/officeDocument/2006/relationships" r:id="rId2"/>
        </xdr:cNvPr>
        <xdr:cNvSpPr txBox="1"/>
      </xdr:nvSpPr>
      <xdr:spPr>
        <a:xfrm>
          <a:off x="7680325" y="609600"/>
          <a:ext cx="1219200" cy="228600"/>
        </a:xfrm>
        <a:prstGeom prst="rect">
          <a:avLst/>
        </a:prstGeom>
        <a:solidFill>
          <a:schemeClr val="lt1"/>
        </a:solidFill>
        <a:ln w="9525" cmpd="sng">
          <a:noFill/>
        </a:ln>
        <a:effectLst/>
        <a:extLst>
          <a:ext uri="{91240B29-F687-4F45-9708-019B960494DF}">
            <a14:hiddenLine xmlns:a14="http://schemas.microsoft.com/office/drawing/2010/main" w="9525" cmpd="sng">
              <a:solidFill>
                <a:schemeClr val="lt1">
                  <a:shade val="50000"/>
                </a:schemeClr>
              </a:solidFill>
            </a14:hiddenLine>
          </a:ext>
        </a:extLst>
      </xdr:spPr>
      <xdr:style>
        <a:lnRef idx="0">
          <a:scrgbClr r="0" g="0" b="0"/>
        </a:lnRef>
        <a:fillRef idx="0">
          <a:scrgbClr r="0" g="0" b="0"/>
        </a:fillRef>
        <a:effectRef idx="0">
          <a:scrgbClr r="0" g="0" b="0"/>
        </a:effectRef>
        <a:fontRef idx="minor">
          <a:schemeClr val="dk1"/>
        </a:fontRef>
      </xdr:style>
      <xdr:txBody>
        <a:bodyPr vertOverflow="clip" horzOverflow="clip" vert="horz" rtlCol="0" anchor="t"/>
        <a:lstStyle/>
        <a:p>
          <a:pPr algn="r"/>
          <a:r>
            <a:rPr lang="de-DE" sz="1000" b="0" i="0" u="words">
              <a:solidFill>
                <a:srgbClr xmlns:mc="http://schemas.openxmlformats.org/markup-compatibility/2006" xmlns:a14="http://schemas.microsoft.com/office/drawing/2010/main" val="0000FF" mc:Ignorable="a14" a14:legacySpreadsheetColorIndex="12"/>
              </a:solidFill>
              <a:latin typeface="Arial" panose="020B0604020202020204" pitchFamily="34" charset="0"/>
            </a:rPr>
            <a:t>zurück zum Inhalt</a:t>
          </a:r>
        </a:p>
      </xdr:txBody>
    </xdr:sp>
    <xdr:clientData fPrintsWithSheet="0"/>
  </xdr:twoCellAnchor>
</xdr:wsDr>
</file>

<file path=xl/theme/theme1.xml><?xml version="1.0" encoding="utf-8"?>
<a:theme xmlns:a="http://schemas.openxmlformats.org/drawingml/2006/main" name="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2" Type="http://schemas.openxmlformats.org/officeDocument/2006/relationships/drawing" Target="../drawings/drawing10.xml"/><Relationship Id="rId1" Type="http://schemas.openxmlformats.org/officeDocument/2006/relationships/printerSettings" Target="../printerSettings/printerSettings10.bin"/></Relationships>
</file>

<file path=xl/worksheets/_rels/sheet11.xml.rels><?xml version="1.0" encoding="UTF-8" standalone="yes"?>
<Relationships xmlns="http://schemas.openxmlformats.org/package/2006/relationships"><Relationship Id="rId2" Type="http://schemas.openxmlformats.org/officeDocument/2006/relationships/drawing" Target="../drawings/drawing11.xml"/><Relationship Id="rId1" Type="http://schemas.openxmlformats.org/officeDocument/2006/relationships/printerSettings" Target="../printerSettings/printerSettings11.bin"/></Relationships>
</file>

<file path=xl/worksheets/_rels/sheet12.xml.rels><?xml version="1.0" encoding="UTF-8" standalone="yes"?>
<Relationships xmlns="http://schemas.openxmlformats.org/package/2006/relationships"><Relationship Id="rId2" Type="http://schemas.openxmlformats.org/officeDocument/2006/relationships/drawing" Target="../drawings/drawing12.xml"/><Relationship Id="rId1" Type="http://schemas.openxmlformats.org/officeDocument/2006/relationships/printerSettings" Target="../printerSettings/printerSettings12.bin"/></Relationships>
</file>

<file path=xl/worksheets/_rels/sheet13.xml.rels><?xml version="1.0" encoding="UTF-8" standalone="yes"?>
<Relationships xmlns="http://schemas.openxmlformats.org/package/2006/relationships"><Relationship Id="rId2" Type="http://schemas.openxmlformats.org/officeDocument/2006/relationships/drawing" Target="../drawings/drawing13.xml"/><Relationship Id="rId1" Type="http://schemas.openxmlformats.org/officeDocument/2006/relationships/printerSettings" Target="../printerSettings/printerSettings13.bin"/></Relationships>
</file>

<file path=xl/worksheets/_rels/sheet14.xml.rels><?xml version="1.0" encoding="UTF-8" standalone="yes"?>
<Relationships xmlns="http://schemas.openxmlformats.org/package/2006/relationships"><Relationship Id="rId2" Type="http://schemas.openxmlformats.org/officeDocument/2006/relationships/drawing" Target="../drawings/drawing14.xml"/><Relationship Id="rId1" Type="http://schemas.openxmlformats.org/officeDocument/2006/relationships/printerSettings" Target="../printerSettings/printerSettings14.bin"/></Relationships>
</file>

<file path=xl/worksheets/_rels/sheet15.xml.rels><?xml version="1.0" encoding="UTF-8" standalone="yes"?>
<Relationships xmlns="http://schemas.openxmlformats.org/package/2006/relationships"><Relationship Id="rId2" Type="http://schemas.openxmlformats.org/officeDocument/2006/relationships/drawing" Target="../drawings/drawing15.xml"/><Relationship Id="rId1" Type="http://schemas.openxmlformats.org/officeDocument/2006/relationships/printerSettings" Target="../printerSettings/printerSettings15.bin"/></Relationships>
</file>

<file path=xl/worksheets/_rels/sheet16.xml.rels><?xml version="1.0" encoding="UTF-8" standalone="yes"?>
<Relationships xmlns="http://schemas.openxmlformats.org/package/2006/relationships"><Relationship Id="rId2" Type="http://schemas.openxmlformats.org/officeDocument/2006/relationships/drawing" Target="../drawings/drawing16.xml"/><Relationship Id="rId1" Type="http://schemas.openxmlformats.org/officeDocument/2006/relationships/printerSettings" Target="../printerSettings/printerSettings16.bin"/></Relationships>
</file>

<file path=xl/worksheets/_rels/sheet17.xml.rels><?xml version="1.0" encoding="UTF-8" standalone="yes"?>
<Relationships xmlns="http://schemas.openxmlformats.org/package/2006/relationships"><Relationship Id="rId2" Type="http://schemas.openxmlformats.org/officeDocument/2006/relationships/drawing" Target="../drawings/drawing17.xml"/><Relationship Id="rId1" Type="http://schemas.openxmlformats.org/officeDocument/2006/relationships/printerSettings" Target="../printerSettings/printerSettings17.bin"/></Relationships>
</file>

<file path=xl/worksheets/_rels/sheet18.xml.rels><?xml version="1.0" encoding="UTF-8" standalone="yes"?>
<Relationships xmlns="http://schemas.openxmlformats.org/package/2006/relationships"><Relationship Id="rId2" Type="http://schemas.openxmlformats.org/officeDocument/2006/relationships/drawing" Target="../drawings/drawing18.xml"/><Relationship Id="rId1" Type="http://schemas.openxmlformats.org/officeDocument/2006/relationships/printerSettings" Target="../printerSettings/printerSettings18.bin"/></Relationships>
</file>

<file path=xl/worksheets/_rels/sheet19.xml.rels><?xml version="1.0" encoding="UTF-8" standalone="yes"?>
<Relationships xmlns="http://schemas.openxmlformats.org/package/2006/relationships"><Relationship Id="rId2" Type="http://schemas.openxmlformats.org/officeDocument/2006/relationships/drawing" Target="../drawings/drawing19.xml"/><Relationship Id="rId1" Type="http://schemas.openxmlformats.org/officeDocument/2006/relationships/printerSettings" Target="../printerSettings/printerSettings19.bin"/></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drawing" Target="../drawings/drawing2.xml"/><Relationship Id="rId1" Type="http://schemas.openxmlformats.org/officeDocument/2006/relationships/printerSettings" Target="../printerSettings/printerSettings2.bin"/><Relationship Id="rId5" Type="http://schemas.openxmlformats.org/officeDocument/2006/relationships/image" Target="../media/image2.emf"/><Relationship Id="rId4" Type="http://schemas.openxmlformats.org/officeDocument/2006/relationships/control" Target="../activeX/activeX1.xml"/></Relationships>
</file>

<file path=xl/worksheets/_rels/sheet20.xml.rels><?xml version="1.0" encoding="UTF-8" standalone="yes"?>
<Relationships xmlns="http://schemas.openxmlformats.org/package/2006/relationships"><Relationship Id="rId2" Type="http://schemas.openxmlformats.org/officeDocument/2006/relationships/drawing" Target="../drawings/drawing20.xml"/><Relationship Id="rId1" Type="http://schemas.openxmlformats.org/officeDocument/2006/relationships/printerSettings" Target="../printerSettings/printerSettings20.bin"/></Relationships>
</file>

<file path=xl/worksheets/_rels/sheet21.xml.rels><?xml version="1.0" encoding="UTF-8" standalone="yes"?>
<Relationships xmlns="http://schemas.openxmlformats.org/package/2006/relationships"><Relationship Id="rId3" Type="http://schemas.openxmlformats.org/officeDocument/2006/relationships/drawing" Target="../drawings/drawing21.xml"/><Relationship Id="rId2" Type="http://schemas.openxmlformats.org/officeDocument/2006/relationships/printerSettings" Target="../printerSettings/printerSettings21.bin"/><Relationship Id="rId1" Type="http://schemas.openxmlformats.org/officeDocument/2006/relationships/hyperlink" Target="https://statistik.arbeitsagentur.de/DE/Statischer-Content/Grundlagen/Methodik-Qualitaet/Methodenberichte/Beschaeftigungsstatistik/Generische-Publikationen/Methodenbericht-Befristete-Beschaeftigung.pdf?__blob=publicationFile" TargetMode="External"/></Relationships>
</file>

<file path=xl/worksheets/_rels/sheet22.xml.rels><?xml version="1.0" encoding="UTF-8" standalone="yes"?>
<Relationships xmlns="http://schemas.openxmlformats.org/package/2006/relationships"><Relationship Id="rId3" Type="http://schemas.openxmlformats.org/officeDocument/2006/relationships/drawing" Target="../drawings/drawing22.xml"/><Relationship Id="rId2" Type="http://schemas.openxmlformats.org/officeDocument/2006/relationships/printerSettings" Target="../printerSettings/printerSettings22.bin"/><Relationship Id="rId1" Type="http://schemas.openxmlformats.org/officeDocument/2006/relationships/hyperlink" Target="https://statistik.arbeitsagentur.de/DE/Statischer-Content/Grundlagen/Methodik-Qualitaet/Qualitaetsberichte/Generische-Publikationen/Qualitaetsbericht-Statistik-Beschaeftigung.pdf?__blob=publicationFile" TargetMode="External"/></Relationships>
</file>

<file path=xl/worksheets/_rels/sheet23.xml.rels><?xml version="1.0" encoding="UTF-8" standalone="yes"?>
<Relationships xmlns="http://schemas.openxmlformats.org/package/2006/relationships"><Relationship Id="rId3" Type="http://schemas.openxmlformats.org/officeDocument/2006/relationships/drawing" Target="../drawings/drawing23.xml"/><Relationship Id="rId2" Type="http://schemas.openxmlformats.org/officeDocument/2006/relationships/printerSettings" Target="../printerSettings/printerSettings23.bin"/><Relationship Id="rId1" Type="http://schemas.openxmlformats.org/officeDocument/2006/relationships/hyperlink" Target="https://statistik.arbeitsagentur.de/DE/Statischer-Content/Grundlagen/Methodik-Qualitaet/Qualitaetsberichte/Generische-Publikationen/Qualitaetsbericht-Statistik-Beschaeftigung.pdf" TargetMode="External"/></Relationships>
</file>

<file path=xl/worksheets/_rels/sheet24.xml.rels><?xml version="1.0" encoding="UTF-8" standalone="yes"?>
<Relationships xmlns="http://schemas.openxmlformats.org/package/2006/relationships"><Relationship Id="rId2" Type="http://schemas.openxmlformats.org/officeDocument/2006/relationships/drawing" Target="../drawings/drawing24.xml"/><Relationship Id="rId1" Type="http://schemas.openxmlformats.org/officeDocument/2006/relationships/printerSettings" Target="../printerSettings/printerSettings24.bin"/></Relationships>
</file>

<file path=xl/worksheets/_rels/sheet25.xml.rels><?xml version="1.0" encoding="UTF-8" standalone="yes"?>
<Relationships xmlns="http://schemas.openxmlformats.org/package/2006/relationships"><Relationship Id="rId8" Type="http://schemas.openxmlformats.org/officeDocument/2006/relationships/hyperlink" Target="https://statistik.arbeitsagentur.de/DE/Navigation/Statistiken/Fachstatistiken/Ausbildungsmarkt/Ausbildungsmarkt-Nav.html" TargetMode="External"/><Relationship Id="rId13" Type="http://schemas.openxmlformats.org/officeDocument/2006/relationships/hyperlink" Target="https://statistik.arbeitsagentur.de/DE/Navigation/Statistiken/Fachstatistiken/Grundsicherung-fuer-Arbeitsuchende-SGBII/Grundsicherung-fuer-Arbeitsuchende-SGBII-Nav.html" TargetMode="External"/><Relationship Id="rId18" Type="http://schemas.openxmlformats.org/officeDocument/2006/relationships/hyperlink" Target="https://statistik.arbeitsagentur.de/DE/Navigation/Statistiken/Themen-im-Fokus/Demografie/Demografie-Nav.html" TargetMode="External"/><Relationship Id="rId26" Type="http://schemas.openxmlformats.org/officeDocument/2006/relationships/hyperlink" Target="https://statistik.arbeitsagentur.de/DE/Navigation/Statistiken/Themen-im-Fokus/Migration/Migration-Nav.html" TargetMode="External"/><Relationship Id="rId3" Type="http://schemas.openxmlformats.org/officeDocument/2006/relationships/hyperlink" Target="https://statistik.arbeitsagentur.de/DE/Statischer-Content/Grundlagen/Definitionen/Generische-Publikationen/Abkuerzungsverzeichnis.pdf" TargetMode="External"/><Relationship Id="rId21" Type="http://schemas.openxmlformats.org/officeDocument/2006/relationships/hyperlink" Target="https://statistik.arbeitsagentur.de/DE/Navigation/Statistiken/Themen-im-Fokus/Fachkraeftebedarf/Fachkraeftebedarf-Nav.html" TargetMode="External"/><Relationship Id="rId7" Type="http://schemas.openxmlformats.org/officeDocument/2006/relationships/hyperlink" Target="https://statistik.arbeitsagentur.de/DE/Navigation/Statistiken/Fachstatistiken/Arbeitsuche-Arbeitslosigkeit-Unterbeschaeftigung/Arbeitsuche-Arbeitslosigkeit-Unterbeschaeftigung-Nav.html" TargetMode="External"/><Relationship Id="rId12" Type="http://schemas.openxmlformats.org/officeDocument/2006/relationships/hyperlink" Target="https://statistik.arbeitsagentur.de/DE/Navigation/Statistiken/Fachstatistiken/Gemeldete-Arbeitsstellen/Gemeldete-Arbeitsstellen-Nav.html" TargetMode="External"/><Relationship Id="rId17" Type="http://schemas.openxmlformats.org/officeDocument/2006/relationships/hyperlink" Target="https://statistik.arbeitsagentur.de/DE/Navigation/Statistiken/Themen-im-Fokus/Corona/Corona-Nav.html" TargetMode="External"/><Relationship Id="rId25" Type="http://schemas.openxmlformats.org/officeDocument/2006/relationships/hyperlink" Target="https://statistik.arbeitsagentur.de/DE/Navigation/Statistiken/Themen-im-Fokus/Menschen-mit-Behinderungen/Menschen-mit-Behinderungen-Nav.html" TargetMode="External"/><Relationship Id="rId2" Type="http://schemas.openxmlformats.org/officeDocument/2006/relationships/hyperlink" Target="https://statistik.arbeitsagentur.de/DE/Statischer-Content/Grundlagen/Definitionen/Glossare/Generische-Publikationen/Gesamtglossar.pdf" TargetMode="External"/><Relationship Id="rId16" Type="http://schemas.openxmlformats.org/officeDocument/2006/relationships/hyperlink" Target="https://statistik.arbeitsagentur.de/DE/Navigation/Statistiken/Themen-im-Fokus/Bildung/Bildung-Nav.html" TargetMode="External"/><Relationship Id="rId20" Type="http://schemas.openxmlformats.org/officeDocument/2006/relationships/hyperlink" Target="https://statistik.arbeitsagentur.de/DE/Navigation/Statistiken/Themen-im-Fokus/Entgelt/Entgelt-Nav.html" TargetMode="External"/><Relationship Id="rId29" Type="http://schemas.openxmlformats.org/officeDocument/2006/relationships/hyperlink" Target="https://statistik.arbeitsagentur.de/DE/Navigation/Statistiken/Themen-im-Fokus/Zeitarbeit/Zeitarbeit-Nav.html" TargetMode="External"/><Relationship Id="rId1" Type="http://schemas.openxmlformats.org/officeDocument/2006/relationships/hyperlink" Target="https://statistik.arbeitsagentur.de/Statischer-Content/Grundlagen/Glossare/Generische-Publikationen/Gesamtglossar.pdf" TargetMode="External"/><Relationship Id="rId6" Type="http://schemas.openxmlformats.org/officeDocument/2006/relationships/hyperlink" Target="https://statistik.arbeitsagentur.de/DE/Navigation/Grundlagen/Methodik-Qualitaet/Qualitaetsberichte/Qualitaetsberichte-Nav.html" TargetMode="External"/><Relationship Id="rId11" Type="http://schemas.openxmlformats.org/officeDocument/2006/relationships/hyperlink" Target="https://statistik.arbeitsagentur.de/DE/Navigation/Statistiken/Fachstatistiken/Foerderung-und-berufliche-Rehabilitation/Foerderung-und-berufliche-Rehabilitation-Nav.html" TargetMode="External"/><Relationship Id="rId24" Type="http://schemas.openxmlformats.org/officeDocument/2006/relationships/hyperlink" Target="https://statistik.arbeitsagentur.de/DE/Navigation/Statistiken/Themen-im-Fokus/Langzeitarbeitslosigkeit/Langzeitarbeitslosigkeit-Nav.html" TargetMode="External"/><Relationship Id="rId5" Type="http://schemas.openxmlformats.org/officeDocument/2006/relationships/hyperlink" Target="https://statistik.arbeitsagentur.de/DE/Navigation/Grundlagen/Methodik-Qualitaet/Methodische-Hinweise/Meth-Hinweise-Nav.html" TargetMode="External"/><Relationship Id="rId15" Type="http://schemas.openxmlformats.org/officeDocument/2006/relationships/hyperlink" Target="https://statistik.arbeitsagentur.de/DE/Navigation/Statistiken/Themen-im-Fokus/Berufe/Berufe-Nav.html" TargetMode="External"/><Relationship Id="rId23" Type="http://schemas.openxmlformats.org/officeDocument/2006/relationships/hyperlink" Target="https://statistik.arbeitsagentur.de/DE/Navigation/Statistiken/Themen-im-Fokus/Frauen-und-Maenner/Frauen-und-Maenner-Nav.html" TargetMode="External"/><Relationship Id="rId28" Type="http://schemas.openxmlformats.org/officeDocument/2006/relationships/hyperlink" Target="https://statistik.arbeitsagentur.de/DE/Navigation/Statistiken/Themen-im-Fokus/Wirtschaftszweige/Wirtschaftszweige-Nav.html" TargetMode="External"/><Relationship Id="rId10" Type="http://schemas.openxmlformats.org/officeDocument/2006/relationships/hyperlink" Target="https://statistik.arbeitsagentur.de/DE/Navigation/Statistiken/Fachstatistiken/Einnahmen-Ausgaben/Einnahmen-Ausgaben-Nav.html" TargetMode="External"/><Relationship Id="rId19" Type="http://schemas.openxmlformats.org/officeDocument/2006/relationships/hyperlink" Target="https://statistik.arbeitsagentur.de/DE/Navigation/Statistiken/Themen-im-Fokus/Eingliederungsbilanzen/Eingliederungsbilanzen-Nav.html" TargetMode="External"/><Relationship Id="rId31" Type="http://schemas.openxmlformats.org/officeDocument/2006/relationships/drawing" Target="../drawings/drawing25.xml"/><Relationship Id="rId4" Type="http://schemas.openxmlformats.org/officeDocument/2006/relationships/hyperlink" Target="https://statistik.arbeitsagentur.de/DE/Statischer-Content/Grundlagen/Definitionen/Generische-Publikationen/Zeichenerklaerung.pdf" TargetMode="External"/><Relationship Id="rId9" Type="http://schemas.openxmlformats.org/officeDocument/2006/relationships/hyperlink" Target="https://statistik.arbeitsagentur.de/DE/Navigation/Statistiken/Fachstatistiken/Beschaeftigung/Beschaeftigung-Nav.html" TargetMode="External"/><Relationship Id="rId14" Type="http://schemas.openxmlformats.org/officeDocument/2006/relationships/hyperlink" Target="https://statistik.arbeitsagentur.de/DE/Navigation/Statistiken/Fachstatistiken/Leistungen-SGBIII/Leistungen-SGBIII-Nav.html" TargetMode="External"/><Relationship Id="rId22" Type="http://schemas.openxmlformats.org/officeDocument/2006/relationships/hyperlink" Target="https://statistik.arbeitsagentur.de/DE/Navigation/Statistiken/Themen-im-Fokus/Familien-Kinder/Familien-und-Kinder-Nav.html" TargetMode="External"/><Relationship Id="rId27" Type="http://schemas.openxmlformats.org/officeDocument/2006/relationships/hyperlink" Target="https://statistik.arbeitsagentur.de/DE/Navigation/Statistiken/Themen-im-Fokus/Regionale-Mobilitaet/Regionale-Mobilitaet-Nav.html" TargetMode="External"/><Relationship Id="rId30" Type="http://schemas.openxmlformats.org/officeDocument/2006/relationships/printerSettings" Target="../printerSettings/printerSettings25.bin"/></Relationships>
</file>

<file path=xl/worksheets/_rels/sheet3.xml.rels><?xml version="1.0" encoding="UTF-8" standalone="yes"?>
<Relationships xmlns="http://schemas.openxmlformats.org/package/2006/relationships"><Relationship Id="rId3" Type="http://schemas.openxmlformats.org/officeDocument/2006/relationships/hyperlink" Target="mailto:%20Statistik-Service-Suedost@arbeitsagentur.de" TargetMode="External"/><Relationship Id="rId2" Type="http://schemas.openxmlformats.org/officeDocument/2006/relationships/hyperlink" Target="http://statistik.arbeitsagentur.de/Navigation/Statistik/Statistik-nach-Themen/Statistik-nach-Themen-Nav.html" TargetMode="External"/><Relationship Id="rId1" Type="http://schemas.openxmlformats.org/officeDocument/2006/relationships/hyperlink" Target="http://statistik.arbeitsagentur.de/" TargetMode="External"/><Relationship Id="rId5" Type="http://schemas.openxmlformats.org/officeDocument/2006/relationships/drawing" Target="../drawings/drawing3.xml"/><Relationship Id="rId4"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2" Type="http://schemas.openxmlformats.org/officeDocument/2006/relationships/drawing" Target="../drawings/drawing7.xml"/><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2" Type="http://schemas.openxmlformats.org/officeDocument/2006/relationships/drawing" Target="../drawings/drawing8.xml"/><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2" Type="http://schemas.openxmlformats.org/officeDocument/2006/relationships/drawing" Target="../drawings/drawing9.xml"/><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9"/>
  <dimension ref="A1:D11"/>
  <sheetViews>
    <sheetView showGridLines="0" zoomScaleNormal="100" workbookViewId="0"/>
  </sheetViews>
  <sheetFormatPr baseColWidth="10" defaultColWidth="8.625" defaultRowHeight="16.5" customHeight="1" x14ac:dyDescent="0.2"/>
  <cols>
    <col min="1" max="1" width="6.5" style="7" customWidth="1"/>
    <col min="2" max="2" width="60.625" style="7" customWidth="1"/>
    <col min="3" max="3" width="8.125" style="7" customWidth="1"/>
    <col min="4" max="4" width="4.75" style="7" customWidth="1"/>
    <col min="5" max="16384" width="8.625" style="7"/>
  </cols>
  <sheetData>
    <row r="1" spans="1:4" s="4" customFormat="1" ht="36.75" customHeight="1" x14ac:dyDescent="0.2">
      <c r="A1" s="1"/>
      <c r="B1" s="2"/>
      <c r="C1" s="2"/>
      <c r="D1" s="3"/>
    </row>
    <row r="2" spans="1:4" s="4" customFormat="1" ht="12.75" customHeight="1" x14ac:dyDescent="0.2">
      <c r="A2" s="5"/>
      <c r="B2" s="6"/>
      <c r="C2" s="6"/>
      <c r="D2" s="6"/>
    </row>
    <row r="5" spans="1:4" ht="16.5" customHeight="1" x14ac:dyDescent="0.2">
      <c r="B5" s="8"/>
    </row>
    <row r="6" spans="1:4" ht="16.5" customHeight="1" x14ac:dyDescent="0.25">
      <c r="B6" s="9" t="s">
        <v>0</v>
      </c>
    </row>
    <row r="7" spans="1:4" ht="16.5" customHeight="1" x14ac:dyDescent="0.25">
      <c r="B7" s="9" t="s">
        <v>1</v>
      </c>
    </row>
    <row r="8" spans="1:4" ht="16.5" customHeight="1" x14ac:dyDescent="0.25">
      <c r="B8" s="9" t="s">
        <v>2</v>
      </c>
    </row>
    <row r="9" spans="1:4" ht="16.5" customHeight="1" x14ac:dyDescent="0.25">
      <c r="B9" s="9" t="s">
        <v>3</v>
      </c>
    </row>
    <row r="10" spans="1:4" ht="16.5" customHeight="1" x14ac:dyDescent="0.25">
      <c r="B10" s="9" t="s">
        <v>4</v>
      </c>
    </row>
    <row r="11" spans="1:4" ht="16.5" customHeight="1" x14ac:dyDescent="0.2">
      <c r="B11" s="10"/>
    </row>
  </sheetData>
  <dataConsolidate/>
  <pageMargins left="0.78740157499999996" right="0.78740157499999996" top="0.984251969" bottom="0.984251969" header="0.4921259845" footer="0.4921259845"/>
  <pageSetup paperSize="9" orientation="portrait" r:id="rId1"/>
  <headerFooter alignWithMargins="0"/>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8"/>
  <dimension ref="A1:IU114"/>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3.25" style="97" customWidth="1"/>
    <col min="4" max="4" width="5.875" style="155" customWidth="1"/>
    <col min="5" max="10" width="8.5" style="156" customWidth="1"/>
    <col min="11" max="11" width="8.5" style="157" customWidth="1"/>
    <col min="12" max="16384" width="7.75" style="97"/>
  </cols>
  <sheetData>
    <row r="1" spans="1:255" s="91" customFormat="1" ht="36.75" customHeight="1" x14ac:dyDescent="0.2">
      <c r="A1" s="88"/>
      <c r="B1" s="89"/>
      <c r="C1" s="89"/>
      <c r="D1" s="90"/>
      <c r="E1" s="90"/>
      <c r="F1" s="90"/>
      <c r="G1" s="90"/>
      <c r="H1" s="89"/>
      <c r="I1" s="89"/>
      <c r="J1" s="89"/>
      <c r="K1" s="15" t="s">
        <v>6</v>
      </c>
    </row>
    <row r="2" spans="1:255" s="91" customFormat="1" ht="11.25" customHeight="1" x14ac:dyDescent="0.2">
      <c r="A2" s="92"/>
      <c r="B2" s="93"/>
      <c r="C2" s="93"/>
      <c r="D2" s="93"/>
      <c r="E2" s="93"/>
      <c r="F2" s="93"/>
      <c r="G2" s="93"/>
      <c r="H2" s="93"/>
      <c r="I2" s="93"/>
      <c r="J2" s="93"/>
      <c r="K2" s="93"/>
    </row>
    <row r="3" spans="1:255" s="94" customFormat="1" ht="20.100000000000001" customHeight="1" x14ac:dyDescent="0.2">
      <c r="A3" s="571" t="s">
        <v>226</v>
      </c>
      <c r="B3" s="571"/>
      <c r="C3" s="571"/>
      <c r="D3" s="571"/>
      <c r="E3" s="571"/>
      <c r="F3" s="571"/>
      <c r="G3" s="571"/>
      <c r="H3" s="571"/>
      <c r="I3" s="571"/>
      <c r="J3" s="571"/>
      <c r="K3" s="571"/>
    </row>
    <row r="4" spans="1:255" s="94" customFormat="1" ht="12" customHeight="1" x14ac:dyDescent="0.2">
      <c r="A4" s="572" t="s">
        <v>92</v>
      </c>
      <c r="B4" s="572"/>
      <c r="C4" s="572"/>
      <c r="D4" s="572"/>
      <c r="E4" s="572"/>
      <c r="F4" s="572"/>
      <c r="G4" s="572"/>
      <c r="H4" s="572"/>
      <c r="I4" s="572"/>
      <c r="J4" s="572"/>
      <c r="K4" s="572"/>
    </row>
    <row r="5" spans="1:255" s="94" customFormat="1" ht="12" customHeight="1" x14ac:dyDescent="0.2">
      <c r="A5" s="573" t="s">
        <v>57</v>
      </c>
      <c r="B5" s="573"/>
      <c r="C5" s="573"/>
      <c r="D5" s="573"/>
      <c r="E5" s="573"/>
      <c r="F5" s="252"/>
      <c r="G5" s="252"/>
      <c r="H5" s="252"/>
      <c r="I5" s="252"/>
      <c r="J5" s="252"/>
      <c r="K5" s="252"/>
    </row>
    <row r="6" spans="1:255" s="94" customFormat="1" ht="11.25" customHeight="1" x14ac:dyDescent="0.2">
      <c r="A6" s="227"/>
      <c r="B6" s="228"/>
      <c r="C6" s="228"/>
      <c r="D6" s="228"/>
      <c r="E6" s="228"/>
      <c r="F6" s="228"/>
      <c r="G6" s="228"/>
      <c r="H6" s="228"/>
      <c r="I6" s="228"/>
      <c r="J6" s="228"/>
    </row>
    <row r="7" spans="1:255" s="91" customFormat="1" ht="12" customHeight="1" x14ac:dyDescent="0.2">
      <c r="A7" s="588" t="s">
        <v>227</v>
      </c>
      <c r="B7" s="577"/>
      <c r="C7" s="577"/>
      <c r="D7" s="582" t="s">
        <v>94</v>
      </c>
      <c r="E7" s="585" t="s">
        <v>179</v>
      </c>
      <c r="F7" s="586"/>
      <c r="G7" s="586"/>
      <c r="H7" s="586"/>
      <c r="I7" s="587"/>
      <c r="J7" s="588" t="s">
        <v>180</v>
      </c>
      <c r="K7" s="589"/>
      <c r="L7" s="96"/>
      <c r="M7" s="96"/>
      <c r="N7" s="96"/>
    </row>
    <row r="8" spans="1:255" ht="21.75" customHeight="1" x14ac:dyDescent="0.2">
      <c r="A8" s="578"/>
      <c r="B8" s="579"/>
      <c r="C8" s="579"/>
      <c r="D8" s="583"/>
      <c r="E8" s="566" t="s">
        <v>97</v>
      </c>
      <c r="F8" s="566" t="s">
        <v>98</v>
      </c>
      <c r="G8" s="566" t="s">
        <v>99</v>
      </c>
      <c r="H8" s="566" t="s">
        <v>100</v>
      </c>
      <c r="I8" s="566" t="s">
        <v>101</v>
      </c>
      <c r="J8" s="590"/>
      <c r="K8" s="591"/>
    </row>
    <row r="9" spans="1:255" ht="12" customHeight="1" x14ac:dyDescent="0.2">
      <c r="A9" s="578"/>
      <c r="B9" s="579"/>
      <c r="C9" s="579"/>
      <c r="D9" s="583"/>
      <c r="E9" s="567"/>
      <c r="F9" s="567"/>
      <c r="G9" s="567"/>
      <c r="H9" s="567"/>
      <c r="I9" s="567"/>
      <c r="J9" s="98" t="s">
        <v>102</v>
      </c>
      <c r="K9" s="99" t="s">
        <v>103</v>
      </c>
    </row>
    <row r="10" spans="1:255" ht="12" customHeight="1" x14ac:dyDescent="0.2">
      <c r="A10" s="580"/>
      <c r="B10" s="581"/>
      <c r="C10" s="581"/>
      <c r="D10" s="584"/>
      <c r="E10" s="100">
        <v>1</v>
      </c>
      <c r="F10" s="100">
        <v>2</v>
      </c>
      <c r="G10" s="100">
        <v>3</v>
      </c>
      <c r="H10" s="100">
        <v>4</v>
      </c>
      <c r="I10" s="100">
        <v>5</v>
      </c>
      <c r="J10" s="100">
        <v>6</v>
      </c>
      <c r="K10" s="100">
        <v>7</v>
      </c>
    </row>
    <row r="11" spans="1:255" ht="12" customHeight="1" x14ac:dyDescent="0.2">
      <c r="A11" s="297" t="s">
        <v>104</v>
      </c>
      <c r="B11" s="298"/>
      <c r="C11" s="299"/>
      <c r="D11" s="262">
        <v>100</v>
      </c>
      <c r="E11" s="237">
        <v>191287</v>
      </c>
      <c r="F11" s="238">
        <v>191901</v>
      </c>
      <c r="G11" s="238">
        <v>194281</v>
      </c>
      <c r="H11" s="238">
        <v>193192</v>
      </c>
      <c r="I11" s="265">
        <v>192043</v>
      </c>
      <c r="J11" s="263">
        <v>-756</v>
      </c>
      <c r="K11" s="266">
        <v>-0.39366183615127864</v>
      </c>
    </row>
    <row r="12" spans="1:255" s="110" customFormat="1" ht="17.45" customHeight="1" x14ac:dyDescent="0.2">
      <c r="A12" s="300" t="s">
        <v>228</v>
      </c>
      <c r="B12" s="301"/>
      <c r="C12" s="301"/>
      <c r="D12" s="302"/>
      <c r="E12" s="303"/>
      <c r="F12" s="303"/>
      <c r="G12" s="303"/>
      <c r="H12" s="303"/>
      <c r="I12" s="303"/>
      <c r="J12" s="302"/>
      <c r="K12" s="304"/>
      <c r="L12" s="305"/>
      <c r="M12" s="305"/>
      <c r="N12" s="305"/>
      <c r="O12" s="305"/>
      <c r="P12" s="305"/>
      <c r="Q12" s="305"/>
      <c r="R12" s="305"/>
      <c r="S12" s="305"/>
      <c r="T12" s="305"/>
      <c r="U12" s="305"/>
      <c r="V12" s="305"/>
      <c r="W12" s="305"/>
      <c r="X12" s="305"/>
      <c r="Y12" s="305"/>
      <c r="Z12" s="305"/>
      <c r="AA12" s="305"/>
      <c r="AB12" s="305"/>
      <c r="AC12" s="305"/>
      <c r="AD12" s="305"/>
      <c r="AE12" s="305"/>
      <c r="AF12" s="305"/>
      <c r="AG12" s="305"/>
      <c r="AH12" s="305"/>
      <c r="AI12" s="305"/>
      <c r="AJ12" s="305"/>
      <c r="AK12" s="305"/>
      <c r="AL12" s="305"/>
      <c r="AM12" s="305"/>
      <c r="AN12" s="305"/>
      <c r="AO12" s="305"/>
      <c r="AP12" s="305"/>
      <c r="AQ12" s="305"/>
      <c r="AR12" s="305"/>
      <c r="AS12" s="305"/>
      <c r="AT12" s="305"/>
      <c r="AU12" s="305"/>
      <c r="AV12" s="305"/>
      <c r="AW12" s="305"/>
      <c r="AX12" s="305"/>
      <c r="AY12" s="305"/>
      <c r="AZ12" s="305"/>
      <c r="BA12" s="305"/>
      <c r="BB12" s="305"/>
      <c r="BC12" s="305"/>
      <c r="BD12" s="305"/>
      <c r="BE12" s="305"/>
      <c r="BF12" s="305"/>
      <c r="BG12" s="305"/>
      <c r="BH12" s="305"/>
      <c r="BI12" s="305"/>
      <c r="BJ12" s="305"/>
      <c r="BK12" s="305"/>
      <c r="BL12" s="305"/>
      <c r="BM12" s="305"/>
      <c r="BN12" s="305"/>
      <c r="BO12" s="305"/>
      <c r="BP12" s="305"/>
      <c r="BQ12" s="305"/>
      <c r="BR12" s="305"/>
      <c r="BS12" s="305"/>
      <c r="BT12" s="305"/>
      <c r="BU12" s="305"/>
      <c r="BV12" s="305"/>
      <c r="BW12" s="305"/>
      <c r="BX12" s="305"/>
      <c r="BY12" s="305"/>
      <c r="BZ12" s="305"/>
      <c r="CA12" s="305"/>
      <c r="CB12" s="305"/>
      <c r="CC12" s="305"/>
      <c r="CD12" s="305"/>
      <c r="CE12" s="305"/>
      <c r="CF12" s="305"/>
      <c r="CG12" s="305"/>
      <c r="CH12" s="305"/>
      <c r="CI12" s="305"/>
      <c r="CJ12" s="305"/>
      <c r="CK12" s="305"/>
      <c r="CL12" s="305"/>
      <c r="CM12" s="305"/>
      <c r="CN12" s="305"/>
      <c r="CO12" s="305"/>
      <c r="CP12" s="305"/>
      <c r="CQ12" s="305"/>
      <c r="CR12" s="305"/>
      <c r="CS12" s="305"/>
      <c r="CT12" s="305"/>
      <c r="CU12" s="305"/>
      <c r="CV12" s="305"/>
      <c r="CW12" s="305"/>
      <c r="CX12" s="305"/>
      <c r="CY12" s="305"/>
      <c r="CZ12" s="305"/>
      <c r="DA12" s="305"/>
      <c r="DB12" s="305"/>
      <c r="DC12" s="305"/>
      <c r="DD12" s="305"/>
      <c r="DE12" s="305"/>
      <c r="DF12" s="305"/>
      <c r="DG12" s="305"/>
      <c r="DH12" s="305"/>
      <c r="DI12" s="305"/>
      <c r="DJ12" s="305"/>
      <c r="DK12" s="305"/>
      <c r="DL12" s="305"/>
      <c r="DM12" s="305"/>
      <c r="DN12" s="305"/>
      <c r="DO12" s="305"/>
      <c r="DP12" s="305"/>
      <c r="DQ12" s="305"/>
      <c r="DR12" s="305"/>
      <c r="DS12" s="305"/>
      <c r="DT12" s="305"/>
      <c r="DU12" s="305"/>
      <c r="DV12" s="305"/>
      <c r="DW12" s="305"/>
      <c r="DX12" s="305"/>
      <c r="DY12" s="305"/>
      <c r="DZ12" s="305"/>
      <c r="EA12" s="305"/>
      <c r="EB12" s="305"/>
      <c r="EC12" s="305"/>
      <c r="ED12" s="305"/>
      <c r="EE12" s="305"/>
      <c r="EF12" s="305"/>
      <c r="EG12" s="305"/>
      <c r="EH12" s="305"/>
      <c r="EI12" s="305"/>
      <c r="EJ12" s="305"/>
      <c r="EK12" s="305"/>
      <c r="EL12" s="305"/>
      <c r="EM12" s="305"/>
      <c r="EN12" s="305"/>
      <c r="EO12" s="305"/>
      <c r="EP12" s="305"/>
      <c r="EQ12" s="305"/>
      <c r="ER12" s="305"/>
      <c r="ES12" s="305"/>
      <c r="ET12" s="305"/>
      <c r="EU12" s="305"/>
      <c r="EV12" s="305"/>
      <c r="EW12" s="305"/>
      <c r="EX12" s="305"/>
      <c r="EY12" s="305"/>
      <c r="EZ12" s="305"/>
      <c r="FA12" s="305"/>
      <c r="FB12" s="305"/>
      <c r="FC12" s="305"/>
      <c r="FD12" s="305"/>
      <c r="FE12" s="305"/>
      <c r="FF12" s="305"/>
      <c r="FG12" s="305"/>
      <c r="FH12" s="305"/>
      <c r="FI12" s="305"/>
      <c r="FJ12" s="305"/>
      <c r="FK12" s="305"/>
      <c r="FL12" s="305"/>
      <c r="FM12" s="305"/>
      <c r="FN12" s="305"/>
      <c r="FO12" s="305"/>
      <c r="FP12" s="305"/>
      <c r="FQ12" s="305"/>
      <c r="FR12" s="305"/>
      <c r="FS12" s="305"/>
      <c r="FT12" s="305"/>
      <c r="FU12" s="305"/>
      <c r="FV12" s="305"/>
      <c r="FW12" s="305"/>
      <c r="FX12" s="305"/>
      <c r="FY12" s="305"/>
      <c r="FZ12" s="305"/>
      <c r="GA12" s="305"/>
      <c r="GB12" s="305"/>
      <c r="GC12" s="305"/>
      <c r="GD12" s="305"/>
      <c r="GE12" s="305"/>
      <c r="GF12" s="305"/>
      <c r="GG12" s="305"/>
      <c r="GH12" s="305"/>
      <c r="GI12" s="305"/>
      <c r="GJ12" s="305"/>
      <c r="GK12" s="305"/>
      <c r="GL12" s="305"/>
      <c r="GM12" s="305"/>
      <c r="GN12" s="305"/>
      <c r="GO12" s="305"/>
      <c r="GP12" s="305"/>
      <c r="GQ12" s="305"/>
      <c r="GR12" s="305"/>
      <c r="GS12" s="305"/>
      <c r="GT12" s="305"/>
      <c r="GU12" s="305"/>
      <c r="GV12" s="305"/>
      <c r="GW12" s="305"/>
      <c r="GX12" s="305"/>
      <c r="GY12" s="305"/>
      <c r="GZ12" s="305"/>
      <c r="HA12" s="305"/>
      <c r="HB12" s="305"/>
      <c r="HC12" s="305"/>
      <c r="HD12" s="305"/>
      <c r="HE12" s="305"/>
      <c r="HF12" s="305"/>
      <c r="HG12" s="305"/>
      <c r="HH12" s="305"/>
      <c r="HI12" s="305"/>
      <c r="HJ12" s="305"/>
      <c r="HK12" s="305"/>
      <c r="HL12" s="305"/>
      <c r="HM12" s="305"/>
      <c r="HN12" s="305"/>
      <c r="HO12" s="305"/>
      <c r="HP12" s="305"/>
      <c r="HQ12" s="305"/>
      <c r="HR12" s="305"/>
      <c r="HS12" s="305"/>
      <c r="HT12" s="305"/>
      <c r="HU12" s="305"/>
      <c r="HV12" s="305"/>
      <c r="HW12" s="305"/>
      <c r="HX12" s="305"/>
      <c r="HY12" s="305"/>
      <c r="HZ12" s="305"/>
      <c r="IA12" s="305"/>
      <c r="IB12" s="305"/>
      <c r="IC12" s="305"/>
      <c r="ID12" s="305"/>
      <c r="IE12" s="305"/>
      <c r="IF12" s="305"/>
      <c r="IG12" s="305"/>
      <c r="IH12" s="305"/>
      <c r="II12" s="305"/>
      <c r="IJ12" s="305"/>
      <c r="IK12" s="305"/>
      <c r="IL12" s="305"/>
      <c r="IM12" s="305"/>
      <c r="IN12" s="305"/>
      <c r="IO12" s="305"/>
      <c r="IP12" s="305"/>
      <c r="IQ12" s="305"/>
      <c r="IR12" s="305"/>
      <c r="IS12" s="305"/>
      <c r="IT12" s="305"/>
      <c r="IU12" s="305"/>
    </row>
    <row r="13" spans="1:255" ht="14.1" customHeight="1" x14ac:dyDescent="0.2">
      <c r="A13" s="306" t="s">
        <v>229</v>
      </c>
      <c r="B13" s="307"/>
      <c r="C13" s="308"/>
      <c r="D13" s="113">
        <v>16.785249389660564</v>
      </c>
      <c r="E13" s="115">
        <v>32108</v>
      </c>
      <c r="F13" s="114">
        <v>32180</v>
      </c>
      <c r="G13" s="114">
        <v>33183</v>
      </c>
      <c r="H13" s="114">
        <v>33090</v>
      </c>
      <c r="I13" s="140">
        <v>32396</v>
      </c>
      <c r="J13" s="115">
        <v>-288</v>
      </c>
      <c r="K13" s="116">
        <v>-0.88899864180763055</v>
      </c>
    </row>
    <row r="14" spans="1:255" ht="14.1" customHeight="1" x14ac:dyDescent="0.2">
      <c r="A14" s="306" t="s">
        <v>230</v>
      </c>
      <c r="B14" s="307"/>
      <c r="C14" s="308"/>
      <c r="D14" s="113">
        <v>62.450663139680167</v>
      </c>
      <c r="E14" s="115">
        <v>119460</v>
      </c>
      <c r="F14" s="114">
        <v>120095</v>
      </c>
      <c r="G14" s="114">
        <v>121762</v>
      </c>
      <c r="H14" s="114">
        <v>121044</v>
      </c>
      <c r="I14" s="140">
        <v>120764</v>
      </c>
      <c r="J14" s="115">
        <v>-1304</v>
      </c>
      <c r="K14" s="116">
        <v>-1.0797919909906926</v>
      </c>
    </row>
    <row r="15" spans="1:255" ht="14.1" customHeight="1" x14ac:dyDescent="0.2">
      <c r="A15" s="306" t="s">
        <v>231</v>
      </c>
      <c r="B15" s="307"/>
      <c r="C15" s="308"/>
      <c r="D15" s="113">
        <v>10.929127436783473</v>
      </c>
      <c r="E15" s="115">
        <v>20906</v>
      </c>
      <c r="F15" s="114">
        <v>20861</v>
      </c>
      <c r="G15" s="114">
        <v>20793</v>
      </c>
      <c r="H15" s="114">
        <v>20411</v>
      </c>
      <c r="I15" s="140">
        <v>20423</v>
      </c>
      <c r="J15" s="115">
        <v>483</v>
      </c>
      <c r="K15" s="116">
        <v>2.3649806590608629</v>
      </c>
    </row>
    <row r="16" spans="1:255" ht="14.1" customHeight="1" x14ac:dyDescent="0.2">
      <c r="A16" s="306" t="s">
        <v>232</v>
      </c>
      <c r="B16" s="307"/>
      <c r="C16" s="308"/>
      <c r="D16" s="113">
        <v>9.5552755806719745</v>
      </c>
      <c r="E16" s="115">
        <v>18278</v>
      </c>
      <c r="F16" s="114">
        <v>18207</v>
      </c>
      <c r="G16" s="114">
        <v>17995</v>
      </c>
      <c r="H16" s="114">
        <v>18122</v>
      </c>
      <c r="I16" s="140">
        <v>17930</v>
      </c>
      <c r="J16" s="115">
        <v>348</v>
      </c>
      <c r="K16" s="116">
        <v>1.9408812046848856</v>
      </c>
    </row>
    <row r="17" spans="1:255" s="287" customFormat="1" ht="17.45" customHeight="1" x14ac:dyDescent="0.2">
      <c r="A17" s="300" t="s">
        <v>233</v>
      </c>
      <c r="B17" s="301"/>
      <c r="C17" s="301"/>
      <c r="D17" s="302"/>
      <c r="E17" s="309"/>
      <c r="F17" s="309"/>
      <c r="G17" s="309"/>
      <c r="H17" s="309"/>
      <c r="I17" s="309"/>
      <c r="J17" s="302"/>
      <c r="K17" s="304"/>
      <c r="L17" s="305"/>
      <c r="M17" s="305"/>
      <c r="N17" s="305"/>
      <c r="O17" s="305"/>
      <c r="P17" s="305"/>
      <c r="Q17" s="305"/>
      <c r="R17" s="305"/>
      <c r="S17" s="305"/>
      <c r="T17" s="305"/>
      <c r="U17" s="305"/>
      <c r="V17" s="305"/>
      <c r="W17" s="305"/>
      <c r="X17" s="305"/>
      <c r="Y17" s="305"/>
      <c r="Z17" s="305"/>
      <c r="AA17" s="305"/>
      <c r="AB17" s="305"/>
      <c r="AC17" s="305"/>
      <c r="AD17" s="305"/>
      <c r="AE17" s="305"/>
      <c r="AF17" s="305"/>
      <c r="AG17" s="305"/>
      <c r="AH17" s="305"/>
      <c r="AI17" s="305"/>
      <c r="AJ17" s="305"/>
      <c r="AK17" s="305"/>
      <c r="AL17" s="305"/>
      <c r="AM17" s="305"/>
      <c r="AN17" s="305"/>
      <c r="AO17" s="305"/>
      <c r="AP17" s="305"/>
      <c r="AQ17" s="305"/>
      <c r="AR17" s="305"/>
      <c r="AS17" s="305"/>
      <c r="AT17" s="305"/>
      <c r="AU17" s="305"/>
      <c r="AV17" s="305"/>
      <c r="AW17" s="305"/>
      <c r="AX17" s="305"/>
      <c r="AY17" s="305"/>
      <c r="AZ17" s="305"/>
      <c r="BA17" s="305"/>
      <c r="BB17" s="305"/>
      <c r="BC17" s="305"/>
      <c r="BD17" s="305"/>
      <c r="BE17" s="305"/>
      <c r="BF17" s="305"/>
      <c r="BG17" s="305"/>
      <c r="BH17" s="305"/>
      <c r="BI17" s="305"/>
      <c r="BJ17" s="305"/>
      <c r="BK17" s="305"/>
      <c r="BL17" s="305"/>
      <c r="BM17" s="305"/>
      <c r="BN17" s="305"/>
      <c r="BO17" s="305"/>
      <c r="BP17" s="305"/>
      <c r="BQ17" s="305"/>
      <c r="BR17" s="305"/>
      <c r="BS17" s="305"/>
      <c r="BT17" s="305"/>
      <c r="BU17" s="305"/>
      <c r="BV17" s="305"/>
      <c r="BW17" s="305"/>
      <c r="BX17" s="305"/>
      <c r="BY17" s="305"/>
      <c r="BZ17" s="305"/>
      <c r="CA17" s="305"/>
      <c r="CB17" s="305"/>
      <c r="CC17" s="305"/>
      <c r="CD17" s="305"/>
      <c r="CE17" s="305"/>
      <c r="CF17" s="305"/>
      <c r="CG17" s="305"/>
      <c r="CH17" s="305"/>
      <c r="CI17" s="305"/>
      <c r="CJ17" s="305"/>
      <c r="CK17" s="305"/>
      <c r="CL17" s="305"/>
      <c r="CM17" s="305"/>
      <c r="CN17" s="305"/>
      <c r="CO17" s="305"/>
      <c r="CP17" s="305"/>
      <c r="CQ17" s="305"/>
      <c r="CR17" s="305"/>
      <c r="CS17" s="305"/>
      <c r="CT17" s="305"/>
      <c r="CU17" s="305"/>
      <c r="CV17" s="305"/>
      <c r="CW17" s="305"/>
      <c r="CX17" s="305"/>
      <c r="CY17" s="305"/>
      <c r="CZ17" s="305"/>
      <c r="DA17" s="305"/>
      <c r="DB17" s="305"/>
      <c r="DC17" s="305"/>
      <c r="DD17" s="305"/>
      <c r="DE17" s="305"/>
      <c r="DF17" s="305"/>
      <c r="DG17" s="305"/>
      <c r="DH17" s="305"/>
      <c r="DI17" s="305"/>
      <c r="DJ17" s="305"/>
      <c r="DK17" s="305"/>
      <c r="DL17" s="305"/>
      <c r="DM17" s="305"/>
      <c r="DN17" s="305"/>
      <c r="DO17" s="305"/>
      <c r="DP17" s="305"/>
      <c r="DQ17" s="305"/>
      <c r="DR17" s="305"/>
      <c r="DS17" s="305"/>
      <c r="DT17" s="305"/>
      <c r="DU17" s="305"/>
      <c r="DV17" s="305"/>
      <c r="DW17" s="305"/>
      <c r="DX17" s="305"/>
      <c r="DY17" s="305"/>
      <c r="DZ17" s="305"/>
      <c r="EA17" s="305"/>
      <c r="EB17" s="305"/>
      <c r="EC17" s="305"/>
      <c r="ED17" s="305"/>
      <c r="EE17" s="305"/>
      <c r="EF17" s="305"/>
      <c r="EG17" s="305"/>
      <c r="EH17" s="305"/>
      <c r="EI17" s="305"/>
      <c r="EJ17" s="305"/>
      <c r="EK17" s="305"/>
      <c r="EL17" s="305"/>
      <c r="EM17" s="305"/>
      <c r="EN17" s="305"/>
      <c r="EO17" s="305"/>
      <c r="EP17" s="305"/>
      <c r="EQ17" s="305"/>
      <c r="ER17" s="305"/>
      <c r="ES17" s="305"/>
      <c r="ET17" s="305"/>
      <c r="EU17" s="305"/>
      <c r="EV17" s="305"/>
      <c r="EW17" s="305"/>
      <c r="EX17" s="305"/>
      <c r="EY17" s="305"/>
      <c r="EZ17" s="305"/>
      <c r="FA17" s="305"/>
      <c r="FB17" s="305"/>
      <c r="FC17" s="305"/>
      <c r="FD17" s="305"/>
      <c r="FE17" s="305"/>
      <c r="FF17" s="305"/>
      <c r="FG17" s="305"/>
      <c r="FH17" s="305"/>
      <c r="FI17" s="305"/>
      <c r="FJ17" s="305"/>
      <c r="FK17" s="305"/>
      <c r="FL17" s="305"/>
      <c r="FM17" s="305"/>
      <c r="FN17" s="305"/>
      <c r="FO17" s="305"/>
      <c r="FP17" s="305"/>
      <c r="FQ17" s="305"/>
      <c r="FR17" s="305"/>
      <c r="FS17" s="305"/>
      <c r="FT17" s="305"/>
      <c r="FU17" s="305"/>
      <c r="FV17" s="305"/>
      <c r="FW17" s="305"/>
      <c r="FX17" s="305"/>
      <c r="FY17" s="305"/>
      <c r="FZ17" s="305"/>
      <c r="GA17" s="305"/>
      <c r="GB17" s="305"/>
      <c r="GC17" s="305"/>
      <c r="GD17" s="305"/>
      <c r="GE17" s="305"/>
      <c r="GF17" s="305"/>
      <c r="GG17" s="305"/>
      <c r="GH17" s="305"/>
      <c r="GI17" s="305"/>
      <c r="GJ17" s="305"/>
      <c r="GK17" s="305"/>
      <c r="GL17" s="305"/>
      <c r="GM17" s="305"/>
      <c r="GN17" s="305"/>
      <c r="GO17" s="305"/>
      <c r="GP17" s="305"/>
      <c r="GQ17" s="305"/>
      <c r="GR17" s="305"/>
      <c r="GS17" s="305"/>
      <c r="GT17" s="305"/>
      <c r="GU17" s="305"/>
      <c r="GV17" s="305"/>
      <c r="GW17" s="305"/>
      <c r="GX17" s="305"/>
      <c r="GY17" s="305"/>
      <c r="GZ17" s="305"/>
      <c r="HA17" s="305"/>
      <c r="HB17" s="305"/>
      <c r="HC17" s="305"/>
      <c r="HD17" s="305"/>
      <c r="HE17" s="305"/>
      <c r="HF17" s="305"/>
      <c r="HG17" s="305"/>
      <c r="HH17" s="305"/>
      <c r="HI17" s="305"/>
      <c r="HJ17" s="305"/>
      <c r="HK17" s="305"/>
      <c r="HL17" s="305"/>
      <c r="HM17" s="305"/>
      <c r="HN17" s="305"/>
      <c r="HO17" s="305"/>
      <c r="HP17" s="305"/>
      <c r="HQ17" s="305"/>
      <c r="HR17" s="305"/>
      <c r="HS17" s="305"/>
      <c r="HT17" s="305"/>
      <c r="HU17" s="305"/>
      <c r="HV17" s="305"/>
      <c r="HW17" s="305"/>
      <c r="HX17" s="305"/>
      <c r="HY17" s="305"/>
      <c r="HZ17" s="305"/>
      <c r="IA17" s="305"/>
      <c r="IB17" s="305"/>
      <c r="IC17" s="305"/>
      <c r="ID17" s="305"/>
      <c r="IE17" s="305"/>
      <c r="IF17" s="305"/>
      <c r="IG17" s="305"/>
      <c r="IH17" s="305"/>
      <c r="II17" s="305"/>
      <c r="IJ17" s="305"/>
      <c r="IK17" s="305"/>
      <c r="IL17" s="305"/>
      <c r="IM17" s="305"/>
      <c r="IN17" s="305"/>
      <c r="IO17" s="305"/>
      <c r="IP17" s="305"/>
      <c r="IQ17" s="305"/>
      <c r="IR17" s="305"/>
      <c r="IS17" s="305"/>
      <c r="IT17" s="305"/>
      <c r="IU17" s="305"/>
    </row>
    <row r="18" spans="1:255" ht="14.1" customHeight="1" x14ac:dyDescent="0.2">
      <c r="A18" s="306">
        <v>11</v>
      </c>
      <c r="B18" s="307" t="s">
        <v>234</v>
      </c>
      <c r="C18" s="308"/>
      <c r="D18" s="113">
        <v>0.54786786347216487</v>
      </c>
      <c r="E18" s="115">
        <v>1048</v>
      </c>
      <c r="F18" s="114">
        <v>1055</v>
      </c>
      <c r="G18" s="114">
        <v>1105</v>
      </c>
      <c r="H18" s="114">
        <v>1077</v>
      </c>
      <c r="I18" s="140">
        <v>1050</v>
      </c>
      <c r="J18" s="115">
        <v>-2</v>
      </c>
      <c r="K18" s="116">
        <v>-0.19047619047619047</v>
      </c>
    </row>
    <row r="19" spans="1:255" ht="14.1" customHeight="1" x14ac:dyDescent="0.2">
      <c r="A19" s="306" t="s">
        <v>235</v>
      </c>
      <c r="B19" s="307" t="s">
        <v>236</v>
      </c>
      <c r="C19" s="308"/>
      <c r="D19" s="113">
        <v>0.29432214421262293</v>
      </c>
      <c r="E19" s="115">
        <v>563</v>
      </c>
      <c r="F19" s="114">
        <v>530</v>
      </c>
      <c r="G19" s="114">
        <v>570</v>
      </c>
      <c r="H19" s="114">
        <v>557</v>
      </c>
      <c r="I19" s="140">
        <v>529</v>
      </c>
      <c r="J19" s="115">
        <v>34</v>
      </c>
      <c r="K19" s="116">
        <v>6.4272211720226844</v>
      </c>
    </row>
    <row r="20" spans="1:255" ht="14.1" customHeight="1" x14ac:dyDescent="0.2">
      <c r="A20" s="306">
        <v>12</v>
      </c>
      <c r="B20" s="307" t="s">
        <v>237</v>
      </c>
      <c r="C20" s="308"/>
      <c r="D20" s="113">
        <v>0.64771782713932469</v>
      </c>
      <c r="E20" s="115">
        <v>1239</v>
      </c>
      <c r="F20" s="114">
        <v>1213</v>
      </c>
      <c r="G20" s="114">
        <v>1337</v>
      </c>
      <c r="H20" s="114">
        <v>1317</v>
      </c>
      <c r="I20" s="140">
        <v>1236</v>
      </c>
      <c r="J20" s="115">
        <v>3</v>
      </c>
      <c r="K20" s="116">
        <v>0.24271844660194175</v>
      </c>
    </row>
    <row r="21" spans="1:255" ht="14.1" customHeight="1" x14ac:dyDescent="0.2">
      <c r="A21" s="306">
        <v>21</v>
      </c>
      <c r="B21" s="307" t="s">
        <v>238</v>
      </c>
      <c r="C21" s="308"/>
      <c r="D21" s="113">
        <v>0.992749115203856</v>
      </c>
      <c r="E21" s="115">
        <v>1899</v>
      </c>
      <c r="F21" s="114">
        <v>1952</v>
      </c>
      <c r="G21" s="114">
        <v>2100</v>
      </c>
      <c r="H21" s="114">
        <v>2112</v>
      </c>
      <c r="I21" s="140">
        <v>2080</v>
      </c>
      <c r="J21" s="115">
        <v>-181</v>
      </c>
      <c r="K21" s="116">
        <v>-8.7019230769230766</v>
      </c>
    </row>
    <row r="22" spans="1:255" ht="14.1" customHeight="1" x14ac:dyDescent="0.2">
      <c r="A22" s="306">
        <v>22</v>
      </c>
      <c r="B22" s="307" t="s">
        <v>239</v>
      </c>
      <c r="C22" s="308"/>
      <c r="D22" s="113">
        <v>2.5281383470910201</v>
      </c>
      <c r="E22" s="115">
        <v>4836</v>
      </c>
      <c r="F22" s="114">
        <v>4872</v>
      </c>
      <c r="G22" s="114">
        <v>5090</v>
      </c>
      <c r="H22" s="114">
        <v>5044</v>
      </c>
      <c r="I22" s="140">
        <v>5055</v>
      </c>
      <c r="J22" s="115">
        <v>-219</v>
      </c>
      <c r="K22" s="116">
        <v>-4.3323442136498516</v>
      </c>
    </row>
    <row r="23" spans="1:255" ht="14.1" customHeight="1" x14ac:dyDescent="0.2">
      <c r="A23" s="306">
        <v>23</v>
      </c>
      <c r="B23" s="307" t="s">
        <v>240</v>
      </c>
      <c r="C23" s="308"/>
      <c r="D23" s="113">
        <v>0.96138263447071681</v>
      </c>
      <c r="E23" s="115">
        <v>1839</v>
      </c>
      <c r="F23" s="114">
        <v>1862</v>
      </c>
      <c r="G23" s="114">
        <v>1898</v>
      </c>
      <c r="H23" s="114">
        <v>1884</v>
      </c>
      <c r="I23" s="140">
        <v>1901</v>
      </c>
      <c r="J23" s="115">
        <v>-62</v>
      </c>
      <c r="K23" s="116">
        <v>-3.261441346659653</v>
      </c>
    </row>
    <row r="24" spans="1:255" ht="14.1" customHeight="1" x14ac:dyDescent="0.2">
      <c r="A24" s="306">
        <v>24</v>
      </c>
      <c r="B24" s="307" t="s">
        <v>241</v>
      </c>
      <c r="C24" s="308"/>
      <c r="D24" s="113">
        <v>4.2349976736526793</v>
      </c>
      <c r="E24" s="115">
        <v>8101</v>
      </c>
      <c r="F24" s="114">
        <v>8255</v>
      </c>
      <c r="G24" s="114">
        <v>8471</v>
      </c>
      <c r="H24" s="114">
        <v>8378</v>
      </c>
      <c r="I24" s="140">
        <v>8428</v>
      </c>
      <c r="J24" s="115">
        <v>-327</v>
      </c>
      <c r="K24" s="116">
        <v>-3.8799240626483154</v>
      </c>
    </row>
    <row r="25" spans="1:255" ht="14.1" customHeight="1" x14ac:dyDescent="0.2">
      <c r="A25" s="306">
        <v>25</v>
      </c>
      <c r="B25" s="307" t="s">
        <v>242</v>
      </c>
      <c r="C25" s="308"/>
      <c r="D25" s="113">
        <v>5.4734508879327919</v>
      </c>
      <c r="E25" s="115">
        <v>10470</v>
      </c>
      <c r="F25" s="114">
        <v>10490</v>
      </c>
      <c r="G25" s="114">
        <v>10633</v>
      </c>
      <c r="H25" s="114">
        <v>10379</v>
      </c>
      <c r="I25" s="140">
        <v>10377</v>
      </c>
      <c r="J25" s="115">
        <v>93</v>
      </c>
      <c r="K25" s="116">
        <v>0.89621277825961265</v>
      </c>
    </row>
    <row r="26" spans="1:255" ht="14.1" customHeight="1" x14ac:dyDescent="0.2">
      <c r="A26" s="306">
        <v>26</v>
      </c>
      <c r="B26" s="307" t="s">
        <v>243</v>
      </c>
      <c r="C26" s="308"/>
      <c r="D26" s="113">
        <v>3.2438168824854801</v>
      </c>
      <c r="E26" s="115">
        <v>6205</v>
      </c>
      <c r="F26" s="114">
        <v>6295</v>
      </c>
      <c r="G26" s="114">
        <v>6326</v>
      </c>
      <c r="H26" s="114">
        <v>6130</v>
      </c>
      <c r="I26" s="140">
        <v>6130</v>
      </c>
      <c r="J26" s="115">
        <v>75</v>
      </c>
      <c r="K26" s="116">
        <v>1.2234910277324633</v>
      </c>
    </row>
    <row r="27" spans="1:255" ht="14.1" customHeight="1" x14ac:dyDescent="0.2">
      <c r="A27" s="306">
        <v>27</v>
      </c>
      <c r="B27" s="307" t="s">
        <v>244</v>
      </c>
      <c r="C27" s="308"/>
      <c r="D27" s="113">
        <v>3.0535268993711022</v>
      </c>
      <c r="E27" s="115">
        <v>5841</v>
      </c>
      <c r="F27" s="114">
        <v>5847</v>
      </c>
      <c r="G27" s="114">
        <v>5858</v>
      </c>
      <c r="H27" s="114">
        <v>5723</v>
      </c>
      <c r="I27" s="140">
        <v>5741</v>
      </c>
      <c r="J27" s="115">
        <v>100</v>
      </c>
      <c r="K27" s="116">
        <v>1.7418568193694479</v>
      </c>
    </row>
    <row r="28" spans="1:255" ht="14.1" customHeight="1" x14ac:dyDescent="0.2">
      <c r="A28" s="306">
        <v>28</v>
      </c>
      <c r="B28" s="307" t="s">
        <v>245</v>
      </c>
      <c r="C28" s="308"/>
      <c r="D28" s="113">
        <v>2.4633142869091991</v>
      </c>
      <c r="E28" s="115">
        <v>4712</v>
      </c>
      <c r="F28" s="114">
        <v>4749</v>
      </c>
      <c r="G28" s="114">
        <v>4816</v>
      </c>
      <c r="H28" s="114">
        <v>4832</v>
      </c>
      <c r="I28" s="140">
        <v>4880</v>
      </c>
      <c r="J28" s="115">
        <v>-168</v>
      </c>
      <c r="K28" s="116">
        <v>-3.442622950819672</v>
      </c>
    </row>
    <row r="29" spans="1:255" ht="14.1" customHeight="1" x14ac:dyDescent="0.2">
      <c r="A29" s="306">
        <v>29</v>
      </c>
      <c r="B29" s="307" t="s">
        <v>246</v>
      </c>
      <c r="C29" s="308"/>
      <c r="D29" s="113">
        <v>2.9521086116672852</v>
      </c>
      <c r="E29" s="115">
        <v>5647</v>
      </c>
      <c r="F29" s="114">
        <v>5745</v>
      </c>
      <c r="G29" s="114">
        <v>5828</v>
      </c>
      <c r="H29" s="114">
        <v>5872</v>
      </c>
      <c r="I29" s="140">
        <v>5748</v>
      </c>
      <c r="J29" s="115">
        <v>-101</v>
      </c>
      <c r="K29" s="116">
        <v>-1.757132915796799</v>
      </c>
    </row>
    <row r="30" spans="1:255" ht="14.1" customHeight="1" x14ac:dyDescent="0.2">
      <c r="A30" s="306" t="s">
        <v>247</v>
      </c>
      <c r="B30" s="307" t="s">
        <v>248</v>
      </c>
      <c r="C30" s="308"/>
      <c r="D30" s="113">
        <v>1.3806479269370109</v>
      </c>
      <c r="E30" s="115">
        <v>2641</v>
      </c>
      <c r="F30" s="114">
        <v>2653</v>
      </c>
      <c r="G30" s="114">
        <v>2704</v>
      </c>
      <c r="H30" s="114">
        <v>2703</v>
      </c>
      <c r="I30" s="140">
        <v>2656</v>
      </c>
      <c r="J30" s="115">
        <v>-15</v>
      </c>
      <c r="K30" s="116">
        <v>-0.56475903614457834</v>
      </c>
    </row>
    <row r="31" spans="1:255" ht="14.1" customHeight="1" x14ac:dyDescent="0.2">
      <c r="A31" s="306" t="s">
        <v>249</v>
      </c>
      <c r="B31" s="307" t="s">
        <v>250</v>
      </c>
      <c r="C31" s="308"/>
      <c r="D31" s="113">
        <v>1.4360620428988902</v>
      </c>
      <c r="E31" s="115">
        <v>2747</v>
      </c>
      <c r="F31" s="114">
        <v>2833</v>
      </c>
      <c r="G31" s="114">
        <v>2859</v>
      </c>
      <c r="H31" s="114">
        <v>2913</v>
      </c>
      <c r="I31" s="140">
        <v>2834</v>
      </c>
      <c r="J31" s="115">
        <v>-87</v>
      </c>
      <c r="K31" s="116">
        <v>-3.069865913902611</v>
      </c>
    </row>
    <row r="32" spans="1:255" ht="14.1" customHeight="1" x14ac:dyDescent="0.2">
      <c r="A32" s="306">
        <v>31</v>
      </c>
      <c r="B32" s="307" t="s">
        <v>251</v>
      </c>
      <c r="C32" s="308"/>
      <c r="D32" s="113">
        <v>0.56198277980207756</v>
      </c>
      <c r="E32" s="115">
        <v>1075</v>
      </c>
      <c r="F32" s="114">
        <v>1073</v>
      </c>
      <c r="G32" s="114">
        <v>1060</v>
      </c>
      <c r="H32" s="114">
        <v>1047</v>
      </c>
      <c r="I32" s="140">
        <v>1033</v>
      </c>
      <c r="J32" s="115">
        <v>42</v>
      </c>
      <c r="K32" s="116">
        <v>4.0658276863504357</v>
      </c>
    </row>
    <row r="33" spans="1:11" ht="14.1" customHeight="1" x14ac:dyDescent="0.2">
      <c r="A33" s="306">
        <v>32</v>
      </c>
      <c r="B33" s="307" t="s">
        <v>252</v>
      </c>
      <c r="C33" s="308"/>
      <c r="D33" s="113">
        <v>1.728815863074856</v>
      </c>
      <c r="E33" s="115">
        <v>3307</v>
      </c>
      <c r="F33" s="114">
        <v>3228</v>
      </c>
      <c r="G33" s="114">
        <v>3740</v>
      </c>
      <c r="H33" s="114">
        <v>3640</v>
      </c>
      <c r="I33" s="140">
        <v>3289</v>
      </c>
      <c r="J33" s="115">
        <v>18</v>
      </c>
      <c r="K33" s="116">
        <v>0.54727880814837337</v>
      </c>
    </row>
    <row r="34" spans="1:11" ht="14.1" customHeight="1" x14ac:dyDescent="0.2">
      <c r="A34" s="306">
        <v>33</v>
      </c>
      <c r="B34" s="307" t="s">
        <v>253</v>
      </c>
      <c r="C34" s="308"/>
      <c r="D34" s="113">
        <v>1.0612325981378765</v>
      </c>
      <c r="E34" s="115">
        <v>2030</v>
      </c>
      <c r="F34" s="114">
        <v>1905</v>
      </c>
      <c r="G34" s="114">
        <v>2239</v>
      </c>
      <c r="H34" s="114">
        <v>2180</v>
      </c>
      <c r="I34" s="140">
        <v>2007</v>
      </c>
      <c r="J34" s="115">
        <v>23</v>
      </c>
      <c r="K34" s="116">
        <v>1.1459890383657201</v>
      </c>
    </row>
    <row r="35" spans="1:11" ht="14.1" customHeight="1" x14ac:dyDescent="0.2">
      <c r="A35" s="306">
        <v>34</v>
      </c>
      <c r="B35" s="307" t="s">
        <v>254</v>
      </c>
      <c r="C35" s="308"/>
      <c r="D35" s="113">
        <v>2.8083455749737305</v>
      </c>
      <c r="E35" s="115">
        <v>5372</v>
      </c>
      <c r="F35" s="114">
        <v>5417</v>
      </c>
      <c r="G35" s="114">
        <v>5485</v>
      </c>
      <c r="H35" s="114">
        <v>5382</v>
      </c>
      <c r="I35" s="140">
        <v>5343</v>
      </c>
      <c r="J35" s="115">
        <v>29</v>
      </c>
      <c r="K35" s="116">
        <v>0.54276623619689313</v>
      </c>
    </row>
    <row r="36" spans="1:11" ht="14.1" customHeight="1" x14ac:dyDescent="0.2">
      <c r="A36" s="306">
        <v>41</v>
      </c>
      <c r="B36" s="307" t="s">
        <v>255</v>
      </c>
      <c r="C36" s="308"/>
      <c r="D36" s="113">
        <v>0.91903788548097887</v>
      </c>
      <c r="E36" s="115">
        <v>1758</v>
      </c>
      <c r="F36" s="114">
        <v>1762</v>
      </c>
      <c r="G36" s="114">
        <v>1769</v>
      </c>
      <c r="H36" s="114">
        <v>1743</v>
      </c>
      <c r="I36" s="140">
        <v>1736</v>
      </c>
      <c r="J36" s="115">
        <v>22</v>
      </c>
      <c r="K36" s="116">
        <v>1.2672811059907834</v>
      </c>
    </row>
    <row r="37" spans="1:11" ht="14.1" customHeight="1" x14ac:dyDescent="0.2">
      <c r="A37" s="306">
        <v>42</v>
      </c>
      <c r="B37" s="307" t="s">
        <v>256</v>
      </c>
      <c r="C37" s="308"/>
      <c r="D37" s="113">
        <v>0.2227020132052884</v>
      </c>
      <c r="E37" s="115">
        <v>426</v>
      </c>
      <c r="F37" s="114">
        <v>405</v>
      </c>
      <c r="G37" s="114">
        <v>404</v>
      </c>
      <c r="H37" s="114">
        <v>398</v>
      </c>
      <c r="I37" s="140">
        <v>397</v>
      </c>
      <c r="J37" s="115">
        <v>29</v>
      </c>
      <c r="K37" s="116">
        <v>7.3047858942065496</v>
      </c>
    </row>
    <row r="38" spans="1:11" ht="14.1" customHeight="1" x14ac:dyDescent="0.2">
      <c r="A38" s="306">
        <v>43</v>
      </c>
      <c r="B38" s="307" t="s">
        <v>257</v>
      </c>
      <c r="C38" s="308"/>
      <c r="D38" s="113">
        <v>1.4026044634502084</v>
      </c>
      <c r="E38" s="115">
        <v>2683</v>
      </c>
      <c r="F38" s="114">
        <v>2636</v>
      </c>
      <c r="G38" s="114">
        <v>2612</v>
      </c>
      <c r="H38" s="114">
        <v>2497</v>
      </c>
      <c r="I38" s="140">
        <v>2498</v>
      </c>
      <c r="J38" s="115">
        <v>185</v>
      </c>
      <c r="K38" s="116">
        <v>7.4059247397918337</v>
      </c>
    </row>
    <row r="39" spans="1:11" ht="14.1" customHeight="1" x14ac:dyDescent="0.2">
      <c r="A39" s="306">
        <v>51</v>
      </c>
      <c r="B39" s="307" t="s">
        <v>258</v>
      </c>
      <c r="C39" s="308"/>
      <c r="D39" s="113">
        <v>5.9225143370955688</v>
      </c>
      <c r="E39" s="115">
        <v>11329</v>
      </c>
      <c r="F39" s="114">
        <v>11314</v>
      </c>
      <c r="G39" s="114">
        <v>11493</v>
      </c>
      <c r="H39" s="114">
        <v>11369</v>
      </c>
      <c r="I39" s="140">
        <v>11411</v>
      </c>
      <c r="J39" s="115">
        <v>-82</v>
      </c>
      <c r="K39" s="116">
        <v>-0.71860485496450788</v>
      </c>
    </row>
    <row r="40" spans="1:11" ht="14.1" customHeight="1" x14ac:dyDescent="0.2">
      <c r="A40" s="306" t="s">
        <v>259</v>
      </c>
      <c r="B40" s="307" t="s">
        <v>260</v>
      </c>
      <c r="C40" s="308"/>
      <c r="D40" s="113">
        <v>5.0034764516145893</v>
      </c>
      <c r="E40" s="115">
        <v>9571</v>
      </c>
      <c r="F40" s="114">
        <v>9551</v>
      </c>
      <c r="G40" s="114">
        <v>9729</v>
      </c>
      <c r="H40" s="114">
        <v>9627</v>
      </c>
      <c r="I40" s="140">
        <v>9659</v>
      </c>
      <c r="J40" s="115">
        <v>-88</v>
      </c>
      <c r="K40" s="116">
        <v>-0.9110673982813956</v>
      </c>
    </row>
    <row r="41" spans="1:11" ht="14.1" customHeight="1" x14ac:dyDescent="0.2">
      <c r="A41" s="306"/>
      <c r="B41" s="307" t="s">
        <v>261</v>
      </c>
      <c r="C41" s="308"/>
      <c r="D41" s="113">
        <v>4.1529220490676311</v>
      </c>
      <c r="E41" s="115">
        <v>7944</v>
      </c>
      <c r="F41" s="114">
        <v>7928</v>
      </c>
      <c r="G41" s="114">
        <v>8127</v>
      </c>
      <c r="H41" s="114">
        <v>8059</v>
      </c>
      <c r="I41" s="140">
        <v>8091</v>
      </c>
      <c r="J41" s="115">
        <v>-147</v>
      </c>
      <c r="K41" s="116">
        <v>-1.8168335187245088</v>
      </c>
    </row>
    <row r="42" spans="1:11" ht="14.1" customHeight="1" x14ac:dyDescent="0.2">
      <c r="A42" s="306">
        <v>52</v>
      </c>
      <c r="B42" s="307" t="s">
        <v>262</v>
      </c>
      <c r="C42" s="308"/>
      <c r="D42" s="113">
        <v>3.4492673312875417</v>
      </c>
      <c r="E42" s="115">
        <v>6598</v>
      </c>
      <c r="F42" s="114">
        <v>6628</v>
      </c>
      <c r="G42" s="114">
        <v>6831</v>
      </c>
      <c r="H42" s="114">
        <v>6703</v>
      </c>
      <c r="I42" s="140">
        <v>6574</v>
      </c>
      <c r="J42" s="115">
        <v>24</v>
      </c>
      <c r="K42" s="116">
        <v>0.36507453605111045</v>
      </c>
    </row>
    <row r="43" spans="1:11" ht="14.1" customHeight="1" x14ac:dyDescent="0.2">
      <c r="A43" s="306" t="s">
        <v>263</v>
      </c>
      <c r="B43" s="307" t="s">
        <v>264</v>
      </c>
      <c r="C43" s="308"/>
      <c r="D43" s="113">
        <v>2.9223104549708032</v>
      </c>
      <c r="E43" s="115">
        <v>5590</v>
      </c>
      <c r="F43" s="114">
        <v>5616</v>
      </c>
      <c r="G43" s="114">
        <v>5753</v>
      </c>
      <c r="H43" s="114">
        <v>5658</v>
      </c>
      <c r="I43" s="140">
        <v>5579</v>
      </c>
      <c r="J43" s="115">
        <v>11</v>
      </c>
      <c r="K43" s="116">
        <v>0.19716795124574296</v>
      </c>
    </row>
    <row r="44" spans="1:11" ht="14.1" customHeight="1" x14ac:dyDescent="0.2">
      <c r="A44" s="306">
        <v>53</v>
      </c>
      <c r="B44" s="307" t="s">
        <v>265</v>
      </c>
      <c r="C44" s="308"/>
      <c r="D44" s="113">
        <v>0.61007805025955764</v>
      </c>
      <c r="E44" s="115">
        <v>1167</v>
      </c>
      <c r="F44" s="114">
        <v>1153</v>
      </c>
      <c r="G44" s="114">
        <v>1161</v>
      </c>
      <c r="H44" s="114">
        <v>1187</v>
      </c>
      <c r="I44" s="140">
        <v>1183</v>
      </c>
      <c r="J44" s="115">
        <v>-16</v>
      </c>
      <c r="K44" s="116">
        <v>-1.3524936601859678</v>
      </c>
    </row>
    <row r="45" spans="1:11" ht="14.1" customHeight="1" x14ac:dyDescent="0.2">
      <c r="A45" s="306" t="s">
        <v>266</v>
      </c>
      <c r="B45" s="307" t="s">
        <v>267</v>
      </c>
      <c r="C45" s="308"/>
      <c r="D45" s="113">
        <v>0.54943618750882184</v>
      </c>
      <c r="E45" s="115">
        <v>1051</v>
      </c>
      <c r="F45" s="114">
        <v>1031</v>
      </c>
      <c r="G45" s="114">
        <v>1042</v>
      </c>
      <c r="H45" s="114">
        <v>1066</v>
      </c>
      <c r="I45" s="140">
        <v>1064</v>
      </c>
      <c r="J45" s="115">
        <v>-13</v>
      </c>
      <c r="K45" s="116">
        <v>-1.2218045112781954</v>
      </c>
    </row>
    <row r="46" spans="1:11" ht="14.1" customHeight="1" x14ac:dyDescent="0.2">
      <c r="A46" s="306">
        <v>54</v>
      </c>
      <c r="B46" s="307" t="s">
        <v>268</v>
      </c>
      <c r="C46" s="308"/>
      <c r="D46" s="113">
        <v>2.631124958831494</v>
      </c>
      <c r="E46" s="115">
        <v>5033</v>
      </c>
      <c r="F46" s="114">
        <v>5054</v>
      </c>
      <c r="G46" s="114">
        <v>5070</v>
      </c>
      <c r="H46" s="114">
        <v>5021</v>
      </c>
      <c r="I46" s="140">
        <v>4925</v>
      </c>
      <c r="J46" s="115">
        <v>108</v>
      </c>
      <c r="K46" s="116">
        <v>2.1928934010152283</v>
      </c>
    </row>
    <row r="47" spans="1:11" ht="14.1" customHeight="1" x14ac:dyDescent="0.2">
      <c r="A47" s="306">
        <v>61</v>
      </c>
      <c r="B47" s="307" t="s">
        <v>269</v>
      </c>
      <c r="C47" s="308"/>
      <c r="D47" s="113">
        <v>3.2741378138608477</v>
      </c>
      <c r="E47" s="115">
        <v>6263</v>
      </c>
      <c r="F47" s="114">
        <v>6262</v>
      </c>
      <c r="G47" s="114">
        <v>6233</v>
      </c>
      <c r="H47" s="114">
        <v>6210</v>
      </c>
      <c r="I47" s="140">
        <v>6221</v>
      </c>
      <c r="J47" s="115">
        <v>42</v>
      </c>
      <c r="K47" s="116">
        <v>0.67513261533515512</v>
      </c>
    </row>
    <row r="48" spans="1:11" ht="14.1" customHeight="1" x14ac:dyDescent="0.2">
      <c r="A48" s="306">
        <v>62</v>
      </c>
      <c r="B48" s="307" t="s">
        <v>270</v>
      </c>
      <c r="C48" s="308"/>
      <c r="D48" s="113">
        <v>6.7505894284504437</v>
      </c>
      <c r="E48" s="115">
        <v>12913</v>
      </c>
      <c r="F48" s="114">
        <v>13060</v>
      </c>
      <c r="G48" s="114">
        <v>13258</v>
      </c>
      <c r="H48" s="114">
        <v>14742</v>
      </c>
      <c r="I48" s="140">
        <v>14960</v>
      </c>
      <c r="J48" s="115">
        <v>-2047</v>
      </c>
      <c r="K48" s="116">
        <v>-13.683155080213904</v>
      </c>
    </row>
    <row r="49" spans="1:11" ht="14.1" customHeight="1" x14ac:dyDescent="0.2">
      <c r="A49" s="306">
        <v>63</v>
      </c>
      <c r="B49" s="307" t="s">
        <v>271</v>
      </c>
      <c r="C49" s="308"/>
      <c r="D49" s="113">
        <v>1.815073685090989</v>
      </c>
      <c r="E49" s="115">
        <v>3472</v>
      </c>
      <c r="F49" s="114">
        <v>3532</v>
      </c>
      <c r="G49" s="114">
        <v>3678</v>
      </c>
      <c r="H49" s="114">
        <v>3653</v>
      </c>
      <c r="I49" s="140">
        <v>3483</v>
      </c>
      <c r="J49" s="115">
        <v>-11</v>
      </c>
      <c r="K49" s="116">
        <v>-0.3158196956646569</v>
      </c>
    </row>
    <row r="50" spans="1:11" ht="14.1" customHeight="1" x14ac:dyDescent="0.2">
      <c r="A50" s="306" t="s">
        <v>272</v>
      </c>
      <c r="B50" s="307" t="s">
        <v>273</v>
      </c>
      <c r="C50" s="308"/>
      <c r="D50" s="113">
        <v>0.41821974310852278</v>
      </c>
      <c r="E50" s="115">
        <v>800</v>
      </c>
      <c r="F50" s="114">
        <v>793</v>
      </c>
      <c r="G50" s="114">
        <v>819</v>
      </c>
      <c r="H50" s="114">
        <v>820</v>
      </c>
      <c r="I50" s="140">
        <v>786</v>
      </c>
      <c r="J50" s="115">
        <v>14</v>
      </c>
      <c r="K50" s="116">
        <v>1.7811704834605597</v>
      </c>
    </row>
    <row r="51" spans="1:11" ht="14.1" customHeight="1" x14ac:dyDescent="0.2">
      <c r="A51" s="306" t="s">
        <v>274</v>
      </c>
      <c r="B51" s="307" t="s">
        <v>275</v>
      </c>
      <c r="C51" s="308"/>
      <c r="D51" s="113">
        <v>1.1835618729971196</v>
      </c>
      <c r="E51" s="115">
        <v>2264</v>
      </c>
      <c r="F51" s="114">
        <v>2315</v>
      </c>
      <c r="G51" s="114">
        <v>2395</v>
      </c>
      <c r="H51" s="114">
        <v>2384</v>
      </c>
      <c r="I51" s="140">
        <v>2269</v>
      </c>
      <c r="J51" s="115">
        <v>-5</v>
      </c>
      <c r="K51" s="116">
        <v>-0.22036139268400176</v>
      </c>
    </row>
    <row r="52" spans="1:11" ht="14.1" customHeight="1" x14ac:dyDescent="0.2">
      <c r="A52" s="306">
        <v>71</v>
      </c>
      <c r="B52" s="307" t="s">
        <v>276</v>
      </c>
      <c r="C52" s="308"/>
      <c r="D52" s="113">
        <v>12.322844730692625</v>
      </c>
      <c r="E52" s="115">
        <v>23572</v>
      </c>
      <c r="F52" s="114">
        <v>23659</v>
      </c>
      <c r="G52" s="114">
        <v>23717</v>
      </c>
      <c r="H52" s="114">
        <v>23381</v>
      </c>
      <c r="I52" s="140">
        <v>23276</v>
      </c>
      <c r="J52" s="115">
        <v>296</v>
      </c>
      <c r="K52" s="116">
        <v>1.2716961677264134</v>
      </c>
    </row>
    <row r="53" spans="1:11" ht="14.1" customHeight="1" x14ac:dyDescent="0.2">
      <c r="A53" s="306" t="s">
        <v>277</v>
      </c>
      <c r="B53" s="307" t="s">
        <v>278</v>
      </c>
      <c r="C53" s="308"/>
      <c r="D53" s="113">
        <v>5.5753919503154945</v>
      </c>
      <c r="E53" s="115">
        <v>10665</v>
      </c>
      <c r="F53" s="114">
        <v>10722</v>
      </c>
      <c r="G53" s="114">
        <v>10727</v>
      </c>
      <c r="H53" s="114">
        <v>10432</v>
      </c>
      <c r="I53" s="140">
        <v>10398</v>
      </c>
      <c r="J53" s="115">
        <v>267</v>
      </c>
      <c r="K53" s="116">
        <v>2.5678015002885171</v>
      </c>
    </row>
    <row r="54" spans="1:11" ht="14.1" customHeight="1" x14ac:dyDescent="0.2">
      <c r="A54" s="306" t="s">
        <v>279</v>
      </c>
      <c r="B54" s="307" t="s">
        <v>280</v>
      </c>
      <c r="C54" s="308"/>
      <c r="D54" s="113">
        <v>5.6841290835237102</v>
      </c>
      <c r="E54" s="115">
        <v>10873</v>
      </c>
      <c r="F54" s="114">
        <v>10883</v>
      </c>
      <c r="G54" s="114">
        <v>10936</v>
      </c>
      <c r="H54" s="114">
        <v>10935</v>
      </c>
      <c r="I54" s="140">
        <v>10869</v>
      </c>
      <c r="J54" s="115">
        <v>4</v>
      </c>
      <c r="K54" s="116">
        <v>3.6801913699512377E-2</v>
      </c>
    </row>
    <row r="55" spans="1:11" ht="14.1" customHeight="1" x14ac:dyDescent="0.2">
      <c r="A55" s="306">
        <v>72</v>
      </c>
      <c r="B55" s="307" t="s">
        <v>281</v>
      </c>
      <c r="C55" s="308"/>
      <c r="D55" s="113">
        <v>3.252704052026536</v>
      </c>
      <c r="E55" s="115">
        <v>6222</v>
      </c>
      <c r="F55" s="114">
        <v>6289</v>
      </c>
      <c r="G55" s="114">
        <v>6308</v>
      </c>
      <c r="H55" s="114">
        <v>6253</v>
      </c>
      <c r="I55" s="140">
        <v>6270</v>
      </c>
      <c r="J55" s="115">
        <v>-48</v>
      </c>
      <c r="K55" s="116">
        <v>-0.76555023923444976</v>
      </c>
    </row>
    <row r="56" spans="1:11" ht="14.1" customHeight="1" x14ac:dyDescent="0.2">
      <c r="A56" s="306" t="s">
        <v>282</v>
      </c>
      <c r="B56" s="307" t="s">
        <v>283</v>
      </c>
      <c r="C56" s="308"/>
      <c r="D56" s="113">
        <v>1.5751201074824739</v>
      </c>
      <c r="E56" s="115">
        <v>3013</v>
      </c>
      <c r="F56" s="114">
        <v>3050</v>
      </c>
      <c r="G56" s="114">
        <v>3061</v>
      </c>
      <c r="H56" s="114">
        <v>3046</v>
      </c>
      <c r="I56" s="140">
        <v>3068</v>
      </c>
      <c r="J56" s="115">
        <v>-55</v>
      </c>
      <c r="K56" s="116">
        <v>-1.7926988265971318</v>
      </c>
    </row>
    <row r="57" spans="1:11" ht="14.1" customHeight="1" x14ac:dyDescent="0.2">
      <c r="A57" s="306" t="s">
        <v>284</v>
      </c>
      <c r="B57" s="307" t="s">
        <v>285</v>
      </c>
      <c r="C57" s="308"/>
      <c r="D57" s="113">
        <v>1.140694349328496</v>
      </c>
      <c r="E57" s="115">
        <v>2182</v>
      </c>
      <c r="F57" s="114">
        <v>2197</v>
      </c>
      <c r="G57" s="114">
        <v>2215</v>
      </c>
      <c r="H57" s="114">
        <v>2199</v>
      </c>
      <c r="I57" s="140">
        <v>2195</v>
      </c>
      <c r="J57" s="115">
        <v>-13</v>
      </c>
      <c r="K57" s="116">
        <v>-0.592255125284738</v>
      </c>
    </row>
    <row r="58" spans="1:11" ht="14.1" customHeight="1" x14ac:dyDescent="0.2">
      <c r="A58" s="306">
        <v>73</v>
      </c>
      <c r="B58" s="307" t="s">
        <v>286</v>
      </c>
      <c r="C58" s="308"/>
      <c r="D58" s="113">
        <v>3.0435941804722746</v>
      </c>
      <c r="E58" s="115">
        <v>5822</v>
      </c>
      <c r="F58" s="114">
        <v>5777</v>
      </c>
      <c r="G58" s="114">
        <v>5741</v>
      </c>
      <c r="H58" s="114">
        <v>5624</v>
      </c>
      <c r="I58" s="140">
        <v>5622</v>
      </c>
      <c r="J58" s="115">
        <v>200</v>
      </c>
      <c r="K58" s="116">
        <v>3.5574528637495555</v>
      </c>
    </row>
    <row r="59" spans="1:11" ht="14.1" customHeight="1" x14ac:dyDescent="0.2">
      <c r="A59" s="306" t="s">
        <v>287</v>
      </c>
      <c r="B59" s="307" t="s">
        <v>288</v>
      </c>
      <c r="C59" s="308"/>
      <c r="D59" s="113">
        <v>2.5657781239707873</v>
      </c>
      <c r="E59" s="115">
        <v>4908</v>
      </c>
      <c r="F59" s="114">
        <v>4859</v>
      </c>
      <c r="G59" s="114">
        <v>4826</v>
      </c>
      <c r="H59" s="114">
        <v>4740</v>
      </c>
      <c r="I59" s="140">
        <v>4737</v>
      </c>
      <c r="J59" s="115">
        <v>171</v>
      </c>
      <c r="K59" s="116">
        <v>3.6098796706776439</v>
      </c>
    </row>
    <row r="60" spans="1:11" ht="14.1" customHeight="1" x14ac:dyDescent="0.2">
      <c r="A60" s="306">
        <v>81</v>
      </c>
      <c r="B60" s="307" t="s">
        <v>289</v>
      </c>
      <c r="C60" s="308"/>
      <c r="D60" s="113">
        <v>8.7491570258302964</v>
      </c>
      <c r="E60" s="115">
        <v>16736</v>
      </c>
      <c r="F60" s="114">
        <v>16733</v>
      </c>
      <c r="G60" s="114">
        <v>16494</v>
      </c>
      <c r="H60" s="114">
        <v>16154</v>
      </c>
      <c r="I60" s="140">
        <v>16112</v>
      </c>
      <c r="J60" s="115">
        <v>624</v>
      </c>
      <c r="K60" s="116">
        <v>3.8728897715988082</v>
      </c>
    </row>
    <row r="61" spans="1:11" ht="14.1" customHeight="1" x14ac:dyDescent="0.2">
      <c r="A61" s="306" t="s">
        <v>290</v>
      </c>
      <c r="B61" s="307" t="s">
        <v>291</v>
      </c>
      <c r="C61" s="308"/>
      <c r="D61" s="113">
        <v>2.3979674520484924</v>
      </c>
      <c r="E61" s="115">
        <v>4587</v>
      </c>
      <c r="F61" s="114">
        <v>4585</v>
      </c>
      <c r="G61" s="114">
        <v>4606</v>
      </c>
      <c r="H61" s="114">
        <v>4482</v>
      </c>
      <c r="I61" s="140">
        <v>4483</v>
      </c>
      <c r="J61" s="115">
        <v>104</v>
      </c>
      <c r="K61" s="116">
        <v>2.3198750836493418</v>
      </c>
    </row>
    <row r="62" spans="1:11" ht="14.1" customHeight="1" x14ac:dyDescent="0.2">
      <c r="A62" s="306" t="s">
        <v>292</v>
      </c>
      <c r="B62" s="307" t="s">
        <v>293</v>
      </c>
      <c r="C62" s="308"/>
      <c r="D62" s="113">
        <v>3.6076680589898946</v>
      </c>
      <c r="E62" s="115">
        <v>6901</v>
      </c>
      <c r="F62" s="114">
        <v>6963</v>
      </c>
      <c r="G62" s="114">
        <v>6819</v>
      </c>
      <c r="H62" s="114">
        <v>6761</v>
      </c>
      <c r="I62" s="140">
        <v>6752</v>
      </c>
      <c r="J62" s="115">
        <v>149</v>
      </c>
      <c r="K62" s="116">
        <v>2.2067535545023698</v>
      </c>
    </row>
    <row r="63" spans="1:11" ht="14.1" customHeight="1" x14ac:dyDescent="0.2">
      <c r="A63" s="306"/>
      <c r="B63" s="307" t="s">
        <v>294</v>
      </c>
      <c r="C63" s="308"/>
      <c r="D63" s="113">
        <v>3.2412030090910515</v>
      </c>
      <c r="E63" s="115">
        <v>6200</v>
      </c>
      <c r="F63" s="114">
        <v>6256</v>
      </c>
      <c r="G63" s="114">
        <v>6117</v>
      </c>
      <c r="H63" s="114">
        <v>6058</v>
      </c>
      <c r="I63" s="140">
        <v>6048</v>
      </c>
      <c r="J63" s="115">
        <v>152</v>
      </c>
      <c r="K63" s="116">
        <v>2.513227513227513</v>
      </c>
    </row>
    <row r="64" spans="1:11" ht="14.1" customHeight="1" x14ac:dyDescent="0.2">
      <c r="A64" s="306" t="s">
        <v>295</v>
      </c>
      <c r="B64" s="307" t="s">
        <v>296</v>
      </c>
      <c r="C64" s="308"/>
      <c r="D64" s="113">
        <v>0.8688515163079561</v>
      </c>
      <c r="E64" s="115">
        <v>1662</v>
      </c>
      <c r="F64" s="114">
        <v>1618</v>
      </c>
      <c r="G64" s="114">
        <v>1592</v>
      </c>
      <c r="H64" s="114">
        <v>1582</v>
      </c>
      <c r="I64" s="140">
        <v>1561</v>
      </c>
      <c r="J64" s="115">
        <v>101</v>
      </c>
      <c r="K64" s="116">
        <v>6.4702114029468287</v>
      </c>
    </row>
    <row r="65" spans="1:11" ht="14.1" customHeight="1" x14ac:dyDescent="0.2">
      <c r="A65" s="306" t="s">
        <v>297</v>
      </c>
      <c r="B65" s="307" t="s">
        <v>298</v>
      </c>
      <c r="C65" s="308"/>
      <c r="D65" s="113">
        <v>0.95720043703963154</v>
      </c>
      <c r="E65" s="115">
        <v>1831</v>
      </c>
      <c r="F65" s="114">
        <v>1836</v>
      </c>
      <c r="G65" s="114">
        <v>1758</v>
      </c>
      <c r="H65" s="114">
        <v>1693</v>
      </c>
      <c r="I65" s="140">
        <v>1686</v>
      </c>
      <c r="J65" s="115">
        <v>145</v>
      </c>
      <c r="K65" s="116">
        <v>8.6002372479240812</v>
      </c>
    </row>
    <row r="66" spans="1:11" ht="14.1" customHeight="1" x14ac:dyDescent="0.2">
      <c r="A66" s="306">
        <v>82</v>
      </c>
      <c r="B66" s="307" t="s">
        <v>299</v>
      </c>
      <c r="C66" s="308"/>
      <c r="D66" s="113">
        <v>3.3133459147772717</v>
      </c>
      <c r="E66" s="115">
        <v>6338</v>
      </c>
      <c r="F66" s="114">
        <v>6319</v>
      </c>
      <c r="G66" s="114">
        <v>6324</v>
      </c>
      <c r="H66" s="114">
        <v>6187</v>
      </c>
      <c r="I66" s="140">
        <v>6230</v>
      </c>
      <c r="J66" s="115">
        <v>108</v>
      </c>
      <c r="K66" s="116">
        <v>1.7335473515248796</v>
      </c>
    </row>
    <row r="67" spans="1:11" ht="14.1" customHeight="1" x14ac:dyDescent="0.2">
      <c r="A67" s="306" t="s">
        <v>300</v>
      </c>
      <c r="B67" s="307" t="s">
        <v>301</v>
      </c>
      <c r="C67" s="308"/>
      <c r="D67" s="113">
        <v>2.2427033724194536</v>
      </c>
      <c r="E67" s="115">
        <v>4290</v>
      </c>
      <c r="F67" s="114">
        <v>4268</v>
      </c>
      <c r="G67" s="114">
        <v>4260</v>
      </c>
      <c r="H67" s="114">
        <v>4176</v>
      </c>
      <c r="I67" s="140">
        <v>4207</v>
      </c>
      <c r="J67" s="115">
        <v>83</v>
      </c>
      <c r="K67" s="116">
        <v>1.9729023056810078</v>
      </c>
    </row>
    <row r="68" spans="1:11" ht="14.1" customHeight="1" x14ac:dyDescent="0.2">
      <c r="A68" s="306" t="s">
        <v>302</v>
      </c>
      <c r="B68" s="307" t="s">
        <v>303</v>
      </c>
      <c r="C68" s="308"/>
      <c r="D68" s="113">
        <v>0.52695687631673871</v>
      </c>
      <c r="E68" s="115">
        <v>1008</v>
      </c>
      <c r="F68" s="114">
        <v>1016</v>
      </c>
      <c r="G68" s="114">
        <v>1020</v>
      </c>
      <c r="H68" s="114">
        <v>1002</v>
      </c>
      <c r="I68" s="140">
        <v>1007</v>
      </c>
      <c r="J68" s="115">
        <v>1</v>
      </c>
      <c r="K68" s="116">
        <v>9.9304865938430978E-2</v>
      </c>
    </row>
    <row r="69" spans="1:11" ht="14.1" customHeight="1" x14ac:dyDescent="0.2">
      <c r="A69" s="306">
        <v>83</v>
      </c>
      <c r="B69" s="307" t="s">
        <v>304</v>
      </c>
      <c r="C69" s="308"/>
      <c r="D69" s="113">
        <v>4.9255830244606269</v>
      </c>
      <c r="E69" s="115">
        <v>9422</v>
      </c>
      <c r="F69" s="114">
        <v>9381</v>
      </c>
      <c r="G69" s="114">
        <v>9282</v>
      </c>
      <c r="H69" s="114">
        <v>8989</v>
      </c>
      <c r="I69" s="140">
        <v>8954</v>
      </c>
      <c r="J69" s="115">
        <v>468</v>
      </c>
      <c r="K69" s="116">
        <v>5.2267143176234088</v>
      </c>
    </row>
    <row r="70" spans="1:11" ht="14.1" customHeight="1" x14ac:dyDescent="0.2">
      <c r="A70" s="306" t="s">
        <v>305</v>
      </c>
      <c r="B70" s="307" t="s">
        <v>306</v>
      </c>
      <c r="C70" s="308"/>
      <c r="D70" s="113">
        <v>3.9600181925588251</v>
      </c>
      <c r="E70" s="115">
        <v>7575</v>
      </c>
      <c r="F70" s="114">
        <v>7553</v>
      </c>
      <c r="G70" s="114">
        <v>7469</v>
      </c>
      <c r="H70" s="114">
        <v>7240</v>
      </c>
      <c r="I70" s="140">
        <v>7208</v>
      </c>
      <c r="J70" s="115">
        <v>367</v>
      </c>
      <c r="K70" s="116">
        <v>5.0915649278579354</v>
      </c>
    </row>
    <row r="71" spans="1:11" ht="14.1" customHeight="1" x14ac:dyDescent="0.2">
      <c r="A71" s="306"/>
      <c r="B71" s="307" t="s">
        <v>307</v>
      </c>
      <c r="C71" s="308"/>
      <c r="D71" s="113">
        <v>2.4732470058080267</v>
      </c>
      <c r="E71" s="115">
        <v>4731</v>
      </c>
      <c r="F71" s="114">
        <v>4720</v>
      </c>
      <c r="G71" s="114">
        <v>4674</v>
      </c>
      <c r="H71" s="114">
        <v>4509</v>
      </c>
      <c r="I71" s="140">
        <v>4481</v>
      </c>
      <c r="J71" s="115">
        <v>250</v>
      </c>
      <c r="K71" s="116">
        <v>5.5791118054005802</v>
      </c>
    </row>
    <row r="72" spans="1:11" ht="14.1" customHeight="1" x14ac:dyDescent="0.2">
      <c r="A72" s="306">
        <v>84</v>
      </c>
      <c r="B72" s="307" t="s">
        <v>308</v>
      </c>
      <c r="C72" s="308"/>
      <c r="D72" s="113">
        <v>1.6807205926173761</v>
      </c>
      <c r="E72" s="115">
        <v>3215</v>
      </c>
      <c r="F72" s="114">
        <v>3254</v>
      </c>
      <c r="G72" s="114">
        <v>3159</v>
      </c>
      <c r="H72" s="114">
        <v>3237</v>
      </c>
      <c r="I72" s="140">
        <v>3202</v>
      </c>
      <c r="J72" s="115">
        <v>13</v>
      </c>
      <c r="K72" s="116">
        <v>0.40599625234228609</v>
      </c>
    </row>
    <row r="73" spans="1:11" ht="14.1" customHeight="1" x14ac:dyDescent="0.2">
      <c r="A73" s="306" t="s">
        <v>309</v>
      </c>
      <c r="B73" s="307" t="s">
        <v>310</v>
      </c>
      <c r="C73" s="308"/>
      <c r="D73" s="113">
        <v>0.29693601760705118</v>
      </c>
      <c r="E73" s="115">
        <v>568</v>
      </c>
      <c r="F73" s="114">
        <v>557</v>
      </c>
      <c r="G73" s="114">
        <v>547</v>
      </c>
      <c r="H73" s="114">
        <v>626</v>
      </c>
      <c r="I73" s="140">
        <v>629</v>
      </c>
      <c r="J73" s="115">
        <v>-61</v>
      </c>
      <c r="K73" s="116">
        <v>-9.6979332273449916</v>
      </c>
    </row>
    <row r="74" spans="1:11" ht="14.1" customHeight="1" x14ac:dyDescent="0.2">
      <c r="A74" s="306" t="s">
        <v>311</v>
      </c>
      <c r="B74" s="307" t="s">
        <v>312</v>
      </c>
      <c r="C74" s="308"/>
      <c r="D74" s="113">
        <v>0.26347843815836935</v>
      </c>
      <c r="E74" s="115">
        <v>504</v>
      </c>
      <c r="F74" s="114">
        <v>492</v>
      </c>
      <c r="G74" s="114">
        <v>496</v>
      </c>
      <c r="H74" s="114">
        <v>506</v>
      </c>
      <c r="I74" s="140">
        <v>505</v>
      </c>
      <c r="J74" s="115">
        <v>-1</v>
      </c>
      <c r="K74" s="116">
        <v>-0.19801980198019803</v>
      </c>
    </row>
    <row r="75" spans="1:11" ht="14.1" customHeight="1" x14ac:dyDescent="0.2">
      <c r="A75" s="306" t="s">
        <v>313</v>
      </c>
      <c r="B75" s="307" t="s">
        <v>314</v>
      </c>
      <c r="C75" s="308"/>
      <c r="D75" s="113">
        <v>0.79304918786953638</v>
      </c>
      <c r="E75" s="115">
        <v>1517</v>
      </c>
      <c r="F75" s="114">
        <v>1592</v>
      </c>
      <c r="G75" s="114">
        <v>1493</v>
      </c>
      <c r="H75" s="114">
        <v>1498</v>
      </c>
      <c r="I75" s="140">
        <v>1456</v>
      </c>
      <c r="J75" s="115">
        <v>61</v>
      </c>
      <c r="K75" s="116">
        <v>4.1895604395604398</v>
      </c>
    </row>
    <row r="76" spans="1:11" ht="14.1" customHeight="1" x14ac:dyDescent="0.2">
      <c r="A76" s="306">
        <v>91</v>
      </c>
      <c r="B76" s="307" t="s">
        <v>315</v>
      </c>
      <c r="C76" s="308"/>
      <c r="D76" s="113">
        <v>0.13696696586804122</v>
      </c>
      <c r="E76" s="115">
        <v>262</v>
      </c>
      <c r="F76" s="114">
        <v>257</v>
      </c>
      <c r="G76" s="114">
        <v>255</v>
      </c>
      <c r="H76" s="114">
        <v>253</v>
      </c>
      <c r="I76" s="140">
        <v>250</v>
      </c>
      <c r="J76" s="115">
        <v>12</v>
      </c>
      <c r="K76" s="116">
        <v>4.8</v>
      </c>
    </row>
    <row r="77" spans="1:11" ht="14.1" customHeight="1" x14ac:dyDescent="0.2">
      <c r="A77" s="306">
        <v>92</v>
      </c>
      <c r="B77" s="307" t="s">
        <v>316</v>
      </c>
      <c r="C77" s="308"/>
      <c r="D77" s="113">
        <v>1.4324026201466906</v>
      </c>
      <c r="E77" s="115">
        <v>2740</v>
      </c>
      <c r="F77" s="114">
        <v>2734</v>
      </c>
      <c r="G77" s="114">
        <v>2743</v>
      </c>
      <c r="H77" s="114">
        <v>2779</v>
      </c>
      <c r="I77" s="140">
        <v>2771</v>
      </c>
      <c r="J77" s="115">
        <v>-31</v>
      </c>
      <c r="K77" s="116">
        <v>-1.1187297004691448</v>
      </c>
    </row>
    <row r="78" spans="1:11" ht="14.1" customHeight="1" x14ac:dyDescent="0.2">
      <c r="A78" s="306">
        <v>93</v>
      </c>
      <c r="B78" s="307" t="s">
        <v>317</v>
      </c>
      <c r="C78" s="308"/>
      <c r="D78" s="113">
        <v>0.36228285246775788</v>
      </c>
      <c r="E78" s="115">
        <v>693</v>
      </c>
      <c r="F78" s="114">
        <v>691</v>
      </c>
      <c r="G78" s="114">
        <v>705</v>
      </c>
      <c r="H78" s="114">
        <v>678</v>
      </c>
      <c r="I78" s="140">
        <v>677</v>
      </c>
      <c r="J78" s="115">
        <v>16</v>
      </c>
      <c r="K78" s="116">
        <v>2.3633677991137372</v>
      </c>
    </row>
    <row r="79" spans="1:11" ht="14.1" customHeight="1" x14ac:dyDescent="0.2">
      <c r="A79" s="306">
        <v>94</v>
      </c>
      <c r="B79" s="307" t="s">
        <v>318</v>
      </c>
      <c r="C79" s="308"/>
      <c r="D79" s="113">
        <v>0.2227020132052884</v>
      </c>
      <c r="E79" s="115">
        <v>426</v>
      </c>
      <c r="F79" s="114">
        <v>440</v>
      </c>
      <c r="G79" s="114">
        <v>449</v>
      </c>
      <c r="H79" s="114">
        <v>575</v>
      </c>
      <c r="I79" s="140">
        <v>424</v>
      </c>
      <c r="J79" s="115">
        <v>2</v>
      </c>
      <c r="K79" s="116">
        <v>0.47169811320754718</v>
      </c>
    </row>
    <row r="80" spans="1:11" ht="14.1" customHeight="1" x14ac:dyDescent="0.2">
      <c r="A80" s="306" t="s">
        <v>319</v>
      </c>
      <c r="B80" s="307" t="s">
        <v>320</v>
      </c>
      <c r="C80" s="308"/>
      <c r="D80" s="113">
        <v>2.1433761834311792E-2</v>
      </c>
      <c r="E80" s="115">
        <v>41</v>
      </c>
      <c r="F80" s="114">
        <v>45</v>
      </c>
      <c r="G80" s="114">
        <v>61</v>
      </c>
      <c r="H80" s="114">
        <v>37</v>
      </c>
      <c r="I80" s="140">
        <v>39</v>
      </c>
      <c r="J80" s="115">
        <v>2</v>
      </c>
      <c r="K80" s="116">
        <v>5.1282051282051286</v>
      </c>
    </row>
    <row r="81" spans="1:11" ht="14.1" customHeight="1" x14ac:dyDescent="0.2">
      <c r="A81" s="310" t="s">
        <v>321</v>
      </c>
      <c r="B81" s="311" t="s">
        <v>224</v>
      </c>
      <c r="C81" s="312"/>
      <c r="D81" s="125">
        <v>0.27968445320382462</v>
      </c>
      <c r="E81" s="143">
        <v>535</v>
      </c>
      <c r="F81" s="144">
        <v>558</v>
      </c>
      <c r="G81" s="144">
        <v>548</v>
      </c>
      <c r="H81" s="144">
        <v>525</v>
      </c>
      <c r="I81" s="145">
        <v>530</v>
      </c>
      <c r="J81" s="143">
        <v>5</v>
      </c>
      <c r="K81" s="146">
        <v>0.94339622641509435</v>
      </c>
    </row>
    <row r="82" spans="1:11" s="151" customFormat="1" ht="11.25" customHeight="1" x14ac:dyDescent="0.15">
      <c r="B82" s="147"/>
      <c r="C82" s="147"/>
      <c r="D82" s="148"/>
      <c r="E82" s="148"/>
      <c r="F82" s="148"/>
      <c r="G82" s="149"/>
      <c r="H82" s="148"/>
      <c r="I82" s="148"/>
      <c r="J82" s="217"/>
      <c r="K82" s="269" t="s">
        <v>45</v>
      </c>
    </row>
    <row r="83" spans="1:11" s="151" customFormat="1" ht="12.75" customHeight="1" x14ac:dyDescent="0.15">
      <c r="A83" s="214" t="s">
        <v>122</v>
      </c>
    </row>
    <row r="84" spans="1:11" ht="19.5" customHeight="1" x14ac:dyDescent="0.2">
      <c r="A84" s="277" t="s">
        <v>322</v>
      </c>
    </row>
    <row r="85" spans="1:11" s="151" customFormat="1" ht="18" customHeight="1" x14ac:dyDescent="0.15">
      <c r="A85" s="618" t="s">
        <v>323</v>
      </c>
      <c r="B85" s="618"/>
      <c r="C85" s="618"/>
      <c r="D85" s="618"/>
      <c r="E85" s="618"/>
      <c r="F85" s="618"/>
      <c r="G85" s="618"/>
      <c r="H85" s="618"/>
      <c r="I85" s="618"/>
      <c r="J85" s="618"/>
      <c r="K85" s="618"/>
    </row>
    <row r="86" spans="1:11" ht="22.5" customHeight="1" x14ac:dyDescent="0.2">
      <c r="A86" s="618"/>
      <c r="B86" s="618"/>
      <c r="C86" s="618"/>
      <c r="D86" s="618"/>
      <c r="E86" s="618"/>
      <c r="F86" s="618"/>
      <c r="G86" s="618"/>
      <c r="H86" s="618"/>
      <c r="I86" s="618"/>
      <c r="J86" s="618"/>
      <c r="K86" s="618"/>
    </row>
    <row r="87" spans="1:11" ht="18" customHeight="1" x14ac:dyDescent="0.2">
      <c r="A87" s="619"/>
      <c r="B87" s="619"/>
      <c r="C87" s="619"/>
      <c r="D87" s="619"/>
      <c r="E87" s="619"/>
      <c r="F87" s="619"/>
      <c r="G87" s="619"/>
      <c r="H87" s="619"/>
      <c r="I87" s="619"/>
      <c r="J87" s="619"/>
      <c r="K87" s="619"/>
    </row>
    <row r="88" spans="1:11" ht="18" customHeight="1" x14ac:dyDescent="0.2"/>
    <row r="89" spans="1:11" ht="18" customHeight="1" x14ac:dyDescent="0.2"/>
    <row r="90" spans="1:11" ht="18" customHeight="1" x14ac:dyDescent="0.2"/>
    <row r="91" spans="1:11" ht="18" customHeight="1" x14ac:dyDescent="0.2"/>
    <row r="92" spans="1:11" ht="18" customHeight="1" x14ac:dyDescent="0.2"/>
    <row r="93" spans="1:11" ht="18" customHeight="1" x14ac:dyDescent="0.2"/>
    <row r="94" spans="1:11" ht="18" customHeight="1" x14ac:dyDescent="0.2"/>
    <row r="95" spans="1:11" ht="18" customHeight="1" x14ac:dyDescent="0.2"/>
    <row r="96" spans="1:11" ht="18" customHeight="1" x14ac:dyDescent="0.2"/>
    <row r="97" ht="18" customHeight="1" x14ac:dyDescent="0.2"/>
    <row r="98" ht="18" customHeight="1" x14ac:dyDescent="0.2"/>
    <row r="99" ht="18" customHeight="1" x14ac:dyDescent="0.2"/>
    <row r="100" ht="18" customHeight="1" x14ac:dyDescent="0.2"/>
    <row r="101" ht="18" customHeight="1" x14ac:dyDescent="0.2"/>
    <row r="102" ht="18" customHeight="1" x14ac:dyDescent="0.2"/>
    <row r="103" ht="18" customHeight="1" x14ac:dyDescent="0.2"/>
    <row r="104" ht="18" customHeight="1" x14ac:dyDescent="0.2"/>
    <row r="105" ht="18" customHeight="1" x14ac:dyDescent="0.2"/>
    <row r="106" ht="18" customHeight="1" x14ac:dyDescent="0.2"/>
    <row r="107" ht="18" customHeight="1" x14ac:dyDescent="0.2"/>
    <row r="108" ht="18" customHeight="1" x14ac:dyDescent="0.2"/>
    <row r="109" ht="18" customHeight="1" x14ac:dyDescent="0.2"/>
    <row r="110" ht="18" customHeight="1" x14ac:dyDescent="0.2"/>
    <row r="111" ht="18" customHeight="1" x14ac:dyDescent="0.2"/>
    <row r="112" ht="18" customHeight="1" x14ac:dyDescent="0.2"/>
    <row r="113" ht="18" customHeight="1" x14ac:dyDescent="0.2"/>
    <row r="114" ht="18" customHeight="1" x14ac:dyDescent="0.2"/>
  </sheetData>
  <mergeCells count="15">
    <mergeCell ref="A3:K3"/>
    <mergeCell ref="A4:K4"/>
    <mergeCell ref="A5:E5"/>
    <mergeCell ref="A7:C10"/>
    <mergeCell ref="D7:D10"/>
    <mergeCell ref="E7:I7"/>
    <mergeCell ref="J7:K8"/>
    <mergeCell ref="E8:E9"/>
    <mergeCell ref="F8:F9"/>
    <mergeCell ref="G8:G9"/>
    <mergeCell ref="H8:H9"/>
    <mergeCell ref="I8:I9"/>
    <mergeCell ref="A85:K85"/>
    <mergeCell ref="A86:K86"/>
    <mergeCell ref="A87:K87"/>
  </mergeCells>
  <printOptions horizontalCentered="1"/>
  <pageMargins left="0.70866141732283472" right="0.31496062992125984" top="0.74803149606299213" bottom="0.74803149606299213" header="0.31496062992125984" footer="0.31496062992125984"/>
  <pageSetup paperSize="9" scale="81" fitToHeight="2" orientation="portrait" r:id="rId1"/>
  <headerFooter alignWithMargins="0"/>
  <rowBreaks count="1" manualBreakCount="1">
    <brk id="61" max="10" man="1"/>
  </rowBreaks>
  <drawing r:id="rId2"/>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9">
    <pageSetUpPr fitToPage="1"/>
  </sheetPr>
  <dimension ref="A1:P72"/>
  <sheetViews>
    <sheetView showGridLines="0" zoomScaleNormal="100" workbookViewId="0"/>
  </sheetViews>
  <sheetFormatPr baseColWidth="10" defaultColWidth="7.75" defaultRowHeight="15.95" customHeight="1" x14ac:dyDescent="0.2"/>
  <cols>
    <col min="1" max="1" width="3.25" style="97" customWidth="1"/>
    <col min="2" max="2" width="21" style="97" customWidth="1"/>
    <col min="3" max="3" width="5.875" style="155" customWidth="1"/>
    <col min="4" max="9" width="8.5" style="156" customWidth="1"/>
    <col min="10" max="10" width="8.5" style="157" customWidth="1"/>
    <col min="11" max="11" width="8.5" style="97" customWidth="1"/>
    <col min="12" max="16384" width="7.75" style="97"/>
  </cols>
  <sheetData>
    <row r="1" spans="1:16" s="91" customFormat="1" ht="36.75" customHeight="1" x14ac:dyDescent="0.2">
      <c r="A1" s="88"/>
      <c r="B1" s="89"/>
      <c r="C1" s="90"/>
      <c r="D1" s="90"/>
      <c r="E1" s="90"/>
      <c r="F1" s="90"/>
      <c r="G1" s="89"/>
      <c r="H1" s="89"/>
      <c r="I1" s="89"/>
      <c r="J1" s="15" t="s">
        <v>6</v>
      </c>
      <c r="K1"/>
      <c r="L1"/>
      <c r="M1"/>
      <c r="N1"/>
      <c r="O1"/>
      <c r="P1"/>
    </row>
    <row r="2" spans="1:16" s="91" customFormat="1" ht="11.25" customHeight="1" x14ac:dyDescent="0.2">
      <c r="A2" s="92"/>
      <c r="B2" s="93"/>
      <c r="C2" s="93"/>
      <c r="D2" s="93"/>
      <c r="E2" s="93"/>
      <c r="F2" s="93"/>
      <c r="G2" s="93"/>
      <c r="H2" s="93"/>
      <c r="I2" s="93"/>
      <c r="J2" s="93"/>
      <c r="K2"/>
      <c r="L2"/>
      <c r="M2"/>
      <c r="N2"/>
      <c r="O2"/>
      <c r="P2"/>
    </row>
    <row r="3" spans="1:16" s="94" customFormat="1" ht="20.100000000000001" customHeight="1" x14ac:dyDescent="0.2">
      <c r="A3" s="571" t="s">
        <v>324</v>
      </c>
      <c r="B3" s="571"/>
      <c r="C3" s="571"/>
      <c r="D3" s="571"/>
      <c r="E3" s="571"/>
      <c r="F3" s="571"/>
      <c r="G3" s="571"/>
      <c r="H3" s="571"/>
      <c r="I3" s="571"/>
      <c r="J3" s="571"/>
      <c r="K3"/>
      <c r="L3"/>
      <c r="M3"/>
      <c r="N3"/>
      <c r="O3"/>
      <c r="P3"/>
    </row>
    <row r="4" spans="1:16" s="94" customFormat="1" ht="12" customHeight="1" x14ac:dyDescent="0.2">
      <c r="A4" s="573" t="s">
        <v>126</v>
      </c>
      <c r="B4" s="573"/>
      <c r="C4" s="573"/>
      <c r="D4" s="573"/>
      <c r="E4" s="573"/>
      <c r="F4" s="573"/>
      <c r="G4" s="573"/>
      <c r="H4" s="573"/>
      <c r="I4" s="573"/>
      <c r="J4" s="573"/>
      <c r="K4"/>
      <c r="L4"/>
      <c r="M4"/>
      <c r="N4"/>
      <c r="O4"/>
      <c r="P4"/>
    </row>
    <row r="5" spans="1:16" s="94" customFormat="1" ht="12" customHeight="1" x14ac:dyDescent="0.2">
      <c r="A5" s="573" t="s">
        <v>57</v>
      </c>
      <c r="B5" s="573"/>
      <c r="C5" s="573"/>
      <c r="D5" s="573"/>
      <c r="E5" s="252"/>
      <c r="F5" s="252"/>
      <c r="G5" s="252"/>
      <c r="H5" s="252"/>
      <c r="I5" s="252"/>
      <c r="J5" s="252"/>
      <c r="K5"/>
      <c r="L5"/>
      <c r="M5"/>
      <c r="N5"/>
      <c r="O5"/>
      <c r="P5"/>
    </row>
    <row r="6" spans="1:16" s="94" customFormat="1" ht="11.25" customHeight="1" x14ac:dyDescent="0.2">
      <c r="A6" s="227"/>
      <c r="B6" s="228"/>
      <c r="C6" s="228"/>
      <c r="D6" s="228"/>
      <c r="E6" s="228"/>
      <c r="F6" s="228"/>
      <c r="G6" s="228"/>
      <c r="H6" s="228"/>
      <c r="I6" s="228"/>
      <c r="J6" s="228"/>
      <c r="K6"/>
      <c r="L6"/>
      <c r="M6"/>
      <c r="N6"/>
      <c r="O6"/>
      <c r="P6"/>
    </row>
    <row r="7" spans="1:16" s="91" customFormat="1" ht="12" customHeight="1" x14ac:dyDescent="0.2">
      <c r="A7" s="576" t="s">
        <v>325</v>
      </c>
      <c r="B7" s="577"/>
      <c r="C7" s="582" t="s">
        <v>178</v>
      </c>
      <c r="D7" s="585" t="s">
        <v>326</v>
      </c>
      <c r="E7" s="586"/>
      <c r="F7" s="586"/>
      <c r="G7" s="586"/>
      <c r="H7" s="587"/>
      <c r="I7" s="588" t="s">
        <v>180</v>
      </c>
      <c r="J7" s="589"/>
      <c r="K7"/>
      <c r="L7"/>
      <c r="M7"/>
      <c r="N7"/>
      <c r="O7"/>
      <c r="P7"/>
    </row>
    <row r="8" spans="1:16" ht="21.75" customHeight="1" x14ac:dyDescent="0.2">
      <c r="A8" s="578"/>
      <c r="B8" s="579"/>
      <c r="C8" s="583"/>
      <c r="D8" s="566" t="s">
        <v>97</v>
      </c>
      <c r="E8" s="566" t="s">
        <v>98</v>
      </c>
      <c r="F8" s="566" t="s">
        <v>99</v>
      </c>
      <c r="G8" s="566" t="s">
        <v>100</v>
      </c>
      <c r="H8" s="566" t="s">
        <v>101</v>
      </c>
      <c r="I8" s="590"/>
      <c r="J8" s="591"/>
      <c r="K8"/>
      <c r="L8"/>
      <c r="M8"/>
      <c r="N8"/>
      <c r="O8"/>
      <c r="P8"/>
    </row>
    <row r="9" spans="1:16" ht="12" customHeight="1" x14ac:dyDescent="0.2">
      <c r="A9" s="578"/>
      <c r="B9" s="579"/>
      <c r="C9" s="583"/>
      <c r="D9" s="567"/>
      <c r="E9" s="567"/>
      <c r="F9" s="567"/>
      <c r="G9" s="567"/>
      <c r="H9" s="567"/>
      <c r="I9" s="98" t="s">
        <v>102</v>
      </c>
      <c r="J9" s="99" t="s">
        <v>103</v>
      </c>
      <c r="K9"/>
      <c r="L9"/>
      <c r="M9"/>
      <c r="N9"/>
      <c r="O9"/>
      <c r="P9"/>
    </row>
    <row r="10" spans="1:16" ht="12" customHeight="1" x14ac:dyDescent="0.2">
      <c r="A10" s="580"/>
      <c r="B10" s="581"/>
      <c r="C10" s="584"/>
      <c r="D10" s="100">
        <v>1</v>
      </c>
      <c r="E10" s="100">
        <v>2</v>
      </c>
      <c r="F10" s="100">
        <v>3</v>
      </c>
      <c r="G10" s="100">
        <v>4</v>
      </c>
      <c r="H10" s="100">
        <v>5</v>
      </c>
      <c r="I10" s="100">
        <v>6</v>
      </c>
      <c r="J10" s="100">
        <v>7</v>
      </c>
      <c r="K10"/>
      <c r="L10"/>
      <c r="M10"/>
      <c r="N10"/>
      <c r="O10"/>
      <c r="P10"/>
    </row>
    <row r="11" spans="1:16" s="110" customFormat="1" ht="18" customHeight="1" x14ac:dyDescent="0.2">
      <c r="A11" s="102" t="s">
        <v>13</v>
      </c>
      <c r="B11" s="103"/>
      <c r="C11" s="104"/>
      <c r="D11" s="313"/>
      <c r="E11" s="314"/>
      <c r="F11" s="314"/>
      <c r="G11" s="314"/>
      <c r="H11" s="315"/>
      <c r="I11" s="316"/>
      <c r="J11" s="317"/>
      <c r="K11"/>
      <c r="L11"/>
      <c r="M11"/>
      <c r="N11"/>
      <c r="O11"/>
      <c r="P11"/>
    </row>
    <row r="12" spans="1:16" s="110" customFormat="1" ht="17.100000000000001" customHeight="1" x14ac:dyDescent="0.2">
      <c r="A12" s="111" t="s">
        <v>104</v>
      </c>
      <c r="B12" s="112"/>
      <c r="C12" s="113">
        <v>100</v>
      </c>
      <c r="D12" s="115">
        <v>39453</v>
      </c>
      <c r="E12" s="114">
        <v>41108</v>
      </c>
      <c r="F12" s="114">
        <v>40908</v>
      </c>
      <c r="G12" s="114">
        <v>41616</v>
      </c>
      <c r="H12" s="140">
        <v>41089</v>
      </c>
      <c r="I12" s="115">
        <v>-1636</v>
      </c>
      <c r="J12" s="116">
        <v>-3.9816009150867631</v>
      </c>
      <c r="K12"/>
      <c r="L12"/>
      <c r="M12"/>
      <c r="N12"/>
      <c r="O12"/>
      <c r="P12"/>
    </row>
    <row r="13" spans="1:16" s="110" customFormat="1" ht="14.45" customHeight="1" x14ac:dyDescent="0.2">
      <c r="A13" s="120" t="s">
        <v>105</v>
      </c>
      <c r="B13" s="119" t="s">
        <v>106</v>
      </c>
      <c r="C13" s="113">
        <v>40.029909005652293</v>
      </c>
      <c r="D13" s="115">
        <v>15793</v>
      </c>
      <c r="E13" s="114">
        <v>16343</v>
      </c>
      <c r="F13" s="114">
        <v>16184</v>
      </c>
      <c r="G13" s="114">
        <v>16367</v>
      </c>
      <c r="H13" s="140">
        <v>16098</v>
      </c>
      <c r="I13" s="115">
        <v>-305</v>
      </c>
      <c r="J13" s="116">
        <v>-1.894645297552491</v>
      </c>
      <c r="K13"/>
      <c r="L13"/>
      <c r="M13"/>
      <c r="N13"/>
      <c r="O13"/>
      <c r="P13"/>
    </row>
    <row r="14" spans="1:16" s="110" customFormat="1" ht="14.45" customHeight="1" x14ac:dyDescent="0.2">
      <c r="A14" s="120"/>
      <c r="B14" s="119" t="s">
        <v>107</v>
      </c>
      <c r="C14" s="113">
        <v>59.970090994347707</v>
      </c>
      <c r="D14" s="115">
        <v>23660</v>
      </c>
      <c r="E14" s="114">
        <v>24765</v>
      </c>
      <c r="F14" s="114">
        <v>24724</v>
      </c>
      <c r="G14" s="114">
        <v>25249</v>
      </c>
      <c r="H14" s="140">
        <v>24991</v>
      </c>
      <c r="I14" s="115">
        <v>-1331</v>
      </c>
      <c r="J14" s="116">
        <v>-5.3259173302388856</v>
      </c>
      <c r="K14"/>
      <c r="L14"/>
      <c r="M14"/>
      <c r="N14"/>
      <c r="O14"/>
      <c r="P14"/>
    </row>
    <row r="15" spans="1:16" s="110" customFormat="1" ht="14.45" customHeight="1" x14ac:dyDescent="0.2">
      <c r="A15" s="118" t="s">
        <v>105</v>
      </c>
      <c r="B15" s="121" t="s">
        <v>108</v>
      </c>
      <c r="C15" s="113">
        <v>15.841634349732594</v>
      </c>
      <c r="D15" s="115">
        <v>6250</v>
      </c>
      <c r="E15" s="114">
        <v>6929</v>
      </c>
      <c r="F15" s="114">
        <v>6629</v>
      </c>
      <c r="G15" s="114">
        <v>7290</v>
      </c>
      <c r="H15" s="140">
        <v>6853</v>
      </c>
      <c r="I15" s="115">
        <v>-603</v>
      </c>
      <c r="J15" s="116">
        <v>-8.799066102436889</v>
      </c>
      <c r="K15"/>
      <c r="L15"/>
      <c r="M15"/>
      <c r="N15"/>
      <c r="O15"/>
      <c r="P15"/>
    </row>
    <row r="16" spans="1:16" s="110" customFormat="1" ht="14.45" customHeight="1" x14ac:dyDescent="0.2">
      <c r="A16" s="118"/>
      <c r="B16" s="121" t="s">
        <v>109</v>
      </c>
      <c r="C16" s="113">
        <v>46.549058373254255</v>
      </c>
      <c r="D16" s="115">
        <v>18365</v>
      </c>
      <c r="E16" s="114">
        <v>19130</v>
      </c>
      <c r="F16" s="114">
        <v>19223</v>
      </c>
      <c r="G16" s="114">
        <v>19392</v>
      </c>
      <c r="H16" s="140">
        <v>19444</v>
      </c>
      <c r="I16" s="115">
        <v>-1079</v>
      </c>
      <c r="J16" s="116">
        <v>-5.549269697593088</v>
      </c>
      <c r="K16"/>
      <c r="L16"/>
      <c r="M16"/>
      <c r="N16"/>
      <c r="O16"/>
      <c r="P16"/>
    </row>
    <row r="17" spans="1:16" s="110" customFormat="1" ht="14.45" customHeight="1" x14ac:dyDescent="0.2">
      <c r="A17" s="118"/>
      <c r="B17" s="121" t="s">
        <v>110</v>
      </c>
      <c r="C17" s="113">
        <v>20.14042024687603</v>
      </c>
      <c r="D17" s="115">
        <v>7946</v>
      </c>
      <c r="E17" s="114">
        <v>8024</v>
      </c>
      <c r="F17" s="114">
        <v>8040</v>
      </c>
      <c r="G17" s="114">
        <v>8030</v>
      </c>
      <c r="H17" s="140">
        <v>8010</v>
      </c>
      <c r="I17" s="115">
        <v>-64</v>
      </c>
      <c r="J17" s="116">
        <v>-0.79900124843945064</v>
      </c>
      <c r="K17"/>
      <c r="L17"/>
      <c r="M17"/>
      <c r="N17"/>
      <c r="O17"/>
      <c r="P17"/>
    </row>
    <row r="18" spans="1:16" s="110" customFormat="1" ht="14.45" customHeight="1" x14ac:dyDescent="0.2">
      <c r="A18" s="120"/>
      <c r="B18" s="121" t="s">
        <v>111</v>
      </c>
      <c r="C18" s="113">
        <v>17.468887030137125</v>
      </c>
      <c r="D18" s="115">
        <v>6892</v>
      </c>
      <c r="E18" s="114">
        <v>7025</v>
      </c>
      <c r="F18" s="114">
        <v>7016</v>
      </c>
      <c r="G18" s="114">
        <v>6904</v>
      </c>
      <c r="H18" s="140">
        <v>6782</v>
      </c>
      <c r="I18" s="115">
        <v>110</v>
      </c>
      <c r="J18" s="116">
        <v>1.6219404305514598</v>
      </c>
      <c r="K18"/>
      <c r="L18"/>
      <c r="M18"/>
      <c r="N18"/>
      <c r="O18"/>
      <c r="P18"/>
    </row>
    <row r="19" spans="1:16" s="110" customFormat="1" ht="14.45" customHeight="1" x14ac:dyDescent="0.2">
      <c r="A19" s="120"/>
      <c r="B19" s="121" t="s">
        <v>112</v>
      </c>
      <c r="C19" s="113">
        <v>1.5638861430056017</v>
      </c>
      <c r="D19" s="115">
        <v>617</v>
      </c>
      <c r="E19" s="114">
        <v>652</v>
      </c>
      <c r="F19" s="114">
        <v>717</v>
      </c>
      <c r="G19" s="114">
        <v>631</v>
      </c>
      <c r="H19" s="140">
        <v>623</v>
      </c>
      <c r="I19" s="115">
        <v>-6</v>
      </c>
      <c r="J19" s="116">
        <v>-0.96308186195826651</v>
      </c>
      <c r="K19"/>
      <c r="L19"/>
      <c r="M19"/>
      <c r="N19"/>
      <c r="O19"/>
      <c r="P19"/>
    </row>
    <row r="20" spans="1:16" s="110" customFormat="1" ht="14.45" customHeight="1" x14ac:dyDescent="0.2">
      <c r="A20" s="120" t="s">
        <v>113</v>
      </c>
      <c r="B20" s="119" t="s">
        <v>116</v>
      </c>
      <c r="C20" s="113">
        <v>92.560768509365573</v>
      </c>
      <c r="D20" s="115">
        <v>36518</v>
      </c>
      <c r="E20" s="114">
        <v>38122</v>
      </c>
      <c r="F20" s="114">
        <v>37943</v>
      </c>
      <c r="G20" s="114">
        <v>38649</v>
      </c>
      <c r="H20" s="140">
        <v>38219</v>
      </c>
      <c r="I20" s="115">
        <v>-1701</v>
      </c>
      <c r="J20" s="116">
        <v>-4.4506658991601036</v>
      </c>
      <c r="K20"/>
      <c r="L20"/>
      <c r="M20"/>
      <c r="N20"/>
      <c r="O20"/>
      <c r="P20"/>
    </row>
    <row r="21" spans="1:16" s="110" customFormat="1" ht="14.45" customHeight="1" x14ac:dyDescent="0.2">
      <c r="A21" s="123"/>
      <c r="B21" s="124" t="s">
        <v>117</v>
      </c>
      <c r="C21" s="125">
        <v>7.2947557853648641</v>
      </c>
      <c r="D21" s="143">
        <v>2878</v>
      </c>
      <c r="E21" s="144">
        <v>2931</v>
      </c>
      <c r="F21" s="144">
        <v>2902</v>
      </c>
      <c r="G21" s="144">
        <v>2908</v>
      </c>
      <c r="H21" s="145">
        <v>2819</v>
      </c>
      <c r="I21" s="143">
        <v>59</v>
      </c>
      <c r="J21" s="146">
        <v>2.0929407591344447</v>
      </c>
      <c r="K21"/>
      <c r="L21"/>
      <c r="M21"/>
      <c r="N21"/>
      <c r="O21"/>
      <c r="P21"/>
    </row>
    <row r="22" spans="1:16" s="110" customFormat="1" ht="18" customHeight="1" x14ac:dyDescent="0.2">
      <c r="A22" s="126" t="s">
        <v>129</v>
      </c>
      <c r="B22" s="103"/>
      <c r="C22" s="104"/>
      <c r="D22" s="235"/>
      <c r="E22" s="236"/>
      <c r="F22" s="236"/>
      <c r="G22" s="236"/>
      <c r="H22" s="241"/>
      <c r="I22" s="316"/>
      <c r="J22" s="317"/>
      <c r="K22"/>
      <c r="L22"/>
      <c r="M22"/>
      <c r="N22"/>
      <c r="O22"/>
      <c r="P22"/>
    </row>
    <row r="23" spans="1:16" s="110" customFormat="1" ht="17.100000000000001" customHeight="1" x14ac:dyDescent="0.2">
      <c r="A23" s="111" t="s">
        <v>104</v>
      </c>
      <c r="B23" s="112"/>
      <c r="C23" s="113">
        <v>100</v>
      </c>
      <c r="D23" s="115">
        <v>1307123</v>
      </c>
      <c r="E23" s="114">
        <v>1351076</v>
      </c>
      <c r="F23" s="114">
        <v>1348337</v>
      </c>
      <c r="G23" s="114">
        <v>1355641</v>
      </c>
      <c r="H23" s="140">
        <v>1332324</v>
      </c>
      <c r="I23" s="115">
        <v>-25201</v>
      </c>
      <c r="J23" s="116">
        <v>-1.8915068707011207</v>
      </c>
      <c r="K23"/>
      <c r="L23"/>
      <c r="M23"/>
      <c r="N23"/>
      <c r="O23"/>
      <c r="P23"/>
    </row>
    <row r="24" spans="1:16" s="110" customFormat="1" ht="14.45" customHeight="1" x14ac:dyDescent="0.2">
      <c r="A24" s="120" t="s">
        <v>105</v>
      </c>
      <c r="B24" s="119" t="s">
        <v>106</v>
      </c>
      <c r="C24" s="113">
        <v>39.641640457707503</v>
      </c>
      <c r="D24" s="115">
        <v>518165</v>
      </c>
      <c r="E24" s="114">
        <v>532672</v>
      </c>
      <c r="F24" s="114">
        <v>531729</v>
      </c>
      <c r="G24" s="114">
        <v>531965</v>
      </c>
      <c r="H24" s="140">
        <v>520703</v>
      </c>
      <c r="I24" s="115">
        <v>-2538</v>
      </c>
      <c r="J24" s="116">
        <v>-0.48741797147318144</v>
      </c>
      <c r="K24"/>
      <c r="L24"/>
      <c r="M24"/>
      <c r="N24"/>
      <c r="O24"/>
      <c r="P24"/>
    </row>
    <row r="25" spans="1:16" s="110" customFormat="1" ht="14.45" customHeight="1" x14ac:dyDescent="0.2">
      <c r="A25" s="120"/>
      <c r="B25" s="119" t="s">
        <v>107</v>
      </c>
      <c r="C25" s="113">
        <v>60.358359542292497</v>
      </c>
      <c r="D25" s="115">
        <v>788958</v>
      </c>
      <c r="E25" s="114">
        <v>818404</v>
      </c>
      <c r="F25" s="114">
        <v>816608</v>
      </c>
      <c r="G25" s="114">
        <v>823676</v>
      </c>
      <c r="H25" s="140">
        <v>811621</v>
      </c>
      <c r="I25" s="115">
        <v>-22663</v>
      </c>
      <c r="J25" s="116">
        <v>-2.7923131609458109</v>
      </c>
      <c r="K25"/>
      <c r="L25"/>
      <c r="M25"/>
      <c r="N25"/>
      <c r="O25"/>
      <c r="P25"/>
    </row>
    <row r="26" spans="1:16" s="110" customFormat="1" ht="14.45" customHeight="1" x14ac:dyDescent="0.2">
      <c r="A26" s="118" t="s">
        <v>105</v>
      </c>
      <c r="B26" s="121" t="s">
        <v>108</v>
      </c>
      <c r="C26" s="113">
        <v>15.566859430979335</v>
      </c>
      <c r="D26" s="115">
        <v>203478</v>
      </c>
      <c r="E26" s="114">
        <v>216619</v>
      </c>
      <c r="F26" s="114">
        <v>213818</v>
      </c>
      <c r="G26" s="114">
        <v>221131</v>
      </c>
      <c r="H26" s="140">
        <v>210719</v>
      </c>
      <c r="I26" s="115">
        <v>-7241</v>
      </c>
      <c r="J26" s="116">
        <v>-3.4363298990598854</v>
      </c>
      <c r="K26"/>
      <c r="L26"/>
      <c r="M26"/>
      <c r="N26"/>
      <c r="O26"/>
      <c r="P26"/>
    </row>
    <row r="27" spans="1:16" s="110" customFormat="1" ht="14.45" customHeight="1" x14ac:dyDescent="0.2">
      <c r="A27" s="118"/>
      <c r="B27" s="121" t="s">
        <v>109</v>
      </c>
      <c r="C27" s="113">
        <v>51.629877218899829</v>
      </c>
      <c r="D27" s="115">
        <v>674866</v>
      </c>
      <c r="E27" s="114">
        <v>698716</v>
      </c>
      <c r="F27" s="114">
        <v>699552</v>
      </c>
      <c r="G27" s="114">
        <v>702088</v>
      </c>
      <c r="H27" s="140">
        <v>696479</v>
      </c>
      <c r="I27" s="115">
        <v>-21613</v>
      </c>
      <c r="J27" s="116">
        <v>-3.1031804261147857</v>
      </c>
      <c r="K27"/>
      <c r="L27"/>
      <c r="M27"/>
      <c r="N27"/>
      <c r="O27"/>
      <c r="P27"/>
    </row>
    <row r="28" spans="1:16" s="110" customFormat="1" ht="14.45" customHeight="1" x14ac:dyDescent="0.2">
      <c r="A28" s="118"/>
      <c r="B28" s="121" t="s">
        <v>110</v>
      </c>
      <c r="C28" s="113">
        <v>17.802838753506748</v>
      </c>
      <c r="D28" s="115">
        <v>232705</v>
      </c>
      <c r="E28" s="114">
        <v>236265</v>
      </c>
      <c r="F28" s="114">
        <v>236511</v>
      </c>
      <c r="G28" s="114">
        <v>236006</v>
      </c>
      <c r="H28" s="140">
        <v>232821</v>
      </c>
      <c r="I28" s="115">
        <v>-116</v>
      </c>
      <c r="J28" s="116">
        <v>-4.982368428964741E-2</v>
      </c>
      <c r="K28"/>
      <c r="L28"/>
      <c r="M28"/>
      <c r="N28"/>
      <c r="O28"/>
      <c r="P28"/>
    </row>
    <row r="29" spans="1:16" s="110" customFormat="1" ht="14.45" customHeight="1" x14ac:dyDescent="0.2">
      <c r="A29" s="118"/>
      <c r="B29" s="121" t="s">
        <v>111</v>
      </c>
      <c r="C29" s="113">
        <v>15.000271588825228</v>
      </c>
      <c r="D29" s="115">
        <v>196072</v>
      </c>
      <c r="E29" s="114">
        <v>199476</v>
      </c>
      <c r="F29" s="114">
        <v>198456</v>
      </c>
      <c r="G29" s="114">
        <v>196416</v>
      </c>
      <c r="H29" s="140">
        <v>192304</v>
      </c>
      <c r="I29" s="115">
        <v>3768</v>
      </c>
      <c r="J29" s="116">
        <v>1.9593976204343124</v>
      </c>
      <c r="K29"/>
      <c r="L29"/>
      <c r="M29"/>
      <c r="N29"/>
      <c r="O29"/>
      <c r="P29"/>
    </row>
    <row r="30" spans="1:16" s="110" customFormat="1" ht="14.45" customHeight="1" x14ac:dyDescent="0.2">
      <c r="A30" s="120"/>
      <c r="B30" s="121" t="s">
        <v>112</v>
      </c>
      <c r="C30" s="113">
        <v>1.362610863706017</v>
      </c>
      <c r="D30" s="115">
        <v>17811</v>
      </c>
      <c r="E30" s="114">
        <v>18162</v>
      </c>
      <c r="F30" s="114">
        <v>18880</v>
      </c>
      <c r="G30" s="114">
        <v>16353</v>
      </c>
      <c r="H30" s="140">
        <v>15584</v>
      </c>
      <c r="I30" s="115">
        <v>2227</v>
      </c>
      <c r="J30" s="116">
        <v>14.2902977412731</v>
      </c>
      <c r="K30"/>
      <c r="L30"/>
      <c r="M30"/>
      <c r="N30"/>
      <c r="O30"/>
      <c r="P30"/>
    </row>
    <row r="31" spans="1:16" s="110" customFormat="1" ht="14.45" customHeight="1" x14ac:dyDescent="0.2">
      <c r="A31" s="120" t="s">
        <v>113</v>
      </c>
      <c r="B31" s="119" t="s">
        <v>116</v>
      </c>
      <c r="C31" s="113">
        <v>84.437960314369803</v>
      </c>
      <c r="D31" s="115">
        <v>1103708</v>
      </c>
      <c r="E31" s="114">
        <v>1142384</v>
      </c>
      <c r="F31" s="114">
        <v>1142913</v>
      </c>
      <c r="G31" s="114">
        <v>1150109</v>
      </c>
      <c r="H31" s="140">
        <v>1132388</v>
      </c>
      <c r="I31" s="115">
        <v>-28680</v>
      </c>
      <c r="J31" s="116">
        <v>-2.5327008057308977</v>
      </c>
      <c r="K31"/>
      <c r="L31"/>
      <c r="M31"/>
      <c r="N31"/>
      <c r="O31"/>
      <c r="P31"/>
    </row>
    <row r="32" spans="1:16" s="110" customFormat="1" ht="14.45" customHeight="1" x14ac:dyDescent="0.2">
      <c r="A32" s="123"/>
      <c r="B32" s="124" t="s">
        <v>117</v>
      </c>
      <c r="C32" s="125">
        <v>15.394572660721295</v>
      </c>
      <c r="D32" s="143">
        <v>201226</v>
      </c>
      <c r="E32" s="144">
        <v>206470</v>
      </c>
      <c r="F32" s="144">
        <v>203231</v>
      </c>
      <c r="G32" s="144">
        <v>203299</v>
      </c>
      <c r="H32" s="145">
        <v>197828</v>
      </c>
      <c r="I32" s="143">
        <v>3398</v>
      </c>
      <c r="J32" s="146">
        <v>1.7176537193926036</v>
      </c>
      <c r="K32"/>
      <c r="L32"/>
      <c r="M32"/>
      <c r="N32"/>
      <c r="O32"/>
      <c r="P32"/>
    </row>
    <row r="33" spans="1:16" s="110" customFormat="1" ht="18" customHeight="1" x14ac:dyDescent="0.2">
      <c r="A33" s="126" t="s">
        <v>130</v>
      </c>
      <c r="B33" s="103"/>
      <c r="C33" s="104"/>
      <c r="D33" s="235"/>
      <c r="E33" s="236"/>
      <c r="F33" s="236"/>
      <c r="G33" s="236"/>
      <c r="H33" s="241"/>
      <c r="I33" s="316"/>
      <c r="J33" s="317"/>
      <c r="K33"/>
      <c r="L33"/>
      <c r="M33"/>
      <c r="N33"/>
      <c r="O33"/>
      <c r="P33"/>
    </row>
    <row r="34" spans="1:16" s="110" customFormat="1" ht="17.100000000000001" customHeight="1" x14ac:dyDescent="0.2">
      <c r="A34" s="111" t="s">
        <v>104</v>
      </c>
      <c r="B34" s="112"/>
      <c r="C34" s="113">
        <v>100</v>
      </c>
      <c r="D34" s="115">
        <v>6415440</v>
      </c>
      <c r="E34" s="114">
        <v>6666510</v>
      </c>
      <c r="F34" s="114">
        <v>6669878</v>
      </c>
      <c r="G34" s="114">
        <v>6713473</v>
      </c>
      <c r="H34" s="140">
        <v>6597783</v>
      </c>
      <c r="I34" s="115">
        <v>-182343</v>
      </c>
      <c r="J34" s="116">
        <v>-2.7637010795899166</v>
      </c>
      <c r="K34"/>
      <c r="L34"/>
      <c r="M34"/>
      <c r="N34"/>
      <c r="O34"/>
      <c r="P34"/>
    </row>
    <row r="35" spans="1:16" s="110" customFormat="1" ht="14.45" customHeight="1" x14ac:dyDescent="0.2">
      <c r="A35" s="120" t="s">
        <v>105</v>
      </c>
      <c r="B35" s="119" t="s">
        <v>106</v>
      </c>
      <c r="C35" s="113">
        <v>40.899221253725386</v>
      </c>
      <c r="D35" s="115">
        <v>2623865</v>
      </c>
      <c r="E35" s="114">
        <v>2714871</v>
      </c>
      <c r="F35" s="114">
        <v>2714736</v>
      </c>
      <c r="G35" s="114">
        <v>2719585</v>
      </c>
      <c r="H35" s="140">
        <v>2663168</v>
      </c>
      <c r="I35" s="115">
        <v>-39303</v>
      </c>
      <c r="J35" s="116">
        <v>-1.47579874795732</v>
      </c>
      <c r="K35"/>
      <c r="L35"/>
      <c r="M35"/>
      <c r="N35"/>
      <c r="O35"/>
      <c r="P35"/>
    </row>
    <row r="36" spans="1:16" s="110" customFormat="1" ht="14.45" customHeight="1" x14ac:dyDescent="0.2">
      <c r="A36" s="120"/>
      <c r="B36" s="119" t="s">
        <v>107</v>
      </c>
      <c r="C36" s="113">
        <v>59.100778746274614</v>
      </c>
      <c r="D36" s="115">
        <v>3791575</v>
      </c>
      <c r="E36" s="114">
        <v>3951639</v>
      </c>
      <c r="F36" s="114">
        <v>3955142</v>
      </c>
      <c r="G36" s="114">
        <v>3993888</v>
      </c>
      <c r="H36" s="140">
        <v>3934615</v>
      </c>
      <c r="I36" s="115">
        <v>-143040</v>
      </c>
      <c r="J36" s="116">
        <v>-3.6354255753104181</v>
      </c>
      <c r="K36"/>
      <c r="L36"/>
      <c r="M36"/>
      <c r="N36"/>
      <c r="O36"/>
      <c r="P36"/>
    </row>
    <row r="37" spans="1:16" s="110" customFormat="1" ht="14.45" customHeight="1" x14ac:dyDescent="0.2">
      <c r="A37" s="118" t="s">
        <v>105</v>
      </c>
      <c r="B37" s="121" t="s">
        <v>108</v>
      </c>
      <c r="C37" s="113">
        <v>17.695200952701608</v>
      </c>
      <c r="D37" s="115">
        <v>1135225</v>
      </c>
      <c r="E37" s="114">
        <v>1207051</v>
      </c>
      <c r="F37" s="114">
        <v>1198554</v>
      </c>
      <c r="G37" s="114">
        <v>1240398</v>
      </c>
      <c r="H37" s="140">
        <v>1176945</v>
      </c>
      <c r="I37" s="115">
        <v>-41720</v>
      </c>
      <c r="J37" s="116">
        <v>-3.5447705712671365</v>
      </c>
      <c r="K37"/>
      <c r="L37"/>
      <c r="M37"/>
      <c r="N37"/>
      <c r="O37"/>
      <c r="P37"/>
    </row>
    <row r="38" spans="1:16" s="110" customFormat="1" ht="14.45" customHeight="1" x14ac:dyDescent="0.2">
      <c r="A38" s="118"/>
      <c r="B38" s="121" t="s">
        <v>109</v>
      </c>
      <c r="C38" s="113">
        <v>49.277399523649194</v>
      </c>
      <c r="D38" s="115">
        <v>3161362</v>
      </c>
      <c r="E38" s="114">
        <v>3298402</v>
      </c>
      <c r="F38" s="114">
        <v>3311797</v>
      </c>
      <c r="G38" s="114">
        <v>3326634</v>
      </c>
      <c r="H38" s="140">
        <v>3306303</v>
      </c>
      <c r="I38" s="115">
        <v>-144941</v>
      </c>
      <c r="J38" s="116">
        <v>-4.3837784982199155</v>
      </c>
      <c r="K38"/>
      <c r="L38"/>
      <c r="M38"/>
      <c r="N38"/>
      <c r="O38"/>
      <c r="P38"/>
    </row>
    <row r="39" spans="1:16" s="110" customFormat="1" ht="14.45" customHeight="1" x14ac:dyDescent="0.2">
      <c r="A39" s="118"/>
      <c r="B39" s="121" t="s">
        <v>110</v>
      </c>
      <c r="C39" s="113">
        <v>18.170226827777984</v>
      </c>
      <c r="D39" s="115">
        <v>1165700</v>
      </c>
      <c r="E39" s="114">
        <v>1187654</v>
      </c>
      <c r="F39" s="114">
        <v>1190909</v>
      </c>
      <c r="G39" s="114">
        <v>1188159</v>
      </c>
      <c r="H39" s="140">
        <v>1175286</v>
      </c>
      <c r="I39" s="115">
        <v>-9586</v>
      </c>
      <c r="J39" s="116">
        <v>-0.81563125911480272</v>
      </c>
      <c r="K39"/>
      <c r="L39"/>
      <c r="M39"/>
      <c r="N39"/>
      <c r="O39"/>
      <c r="P39"/>
    </row>
    <row r="40" spans="1:16" s="110" customFormat="1" ht="14.45" customHeight="1" x14ac:dyDescent="0.2">
      <c r="A40" s="120"/>
      <c r="B40" s="121" t="s">
        <v>111</v>
      </c>
      <c r="C40" s="113">
        <v>14.856845360567631</v>
      </c>
      <c r="D40" s="115">
        <v>953132</v>
      </c>
      <c r="E40" s="114">
        <v>973394</v>
      </c>
      <c r="F40" s="114">
        <v>968611</v>
      </c>
      <c r="G40" s="114">
        <v>958275</v>
      </c>
      <c r="H40" s="140">
        <v>939239</v>
      </c>
      <c r="I40" s="115">
        <v>13893</v>
      </c>
      <c r="J40" s="116">
        <v>1.4791762267111992</v>
      </c>
      <c r="K40"/>
      <c r="L40"/>
      <c r="M40"/>
      <c r="N40"/>
      <c r="O40"/>
      <c r="P40"/>
    </row>
    <row r="41" spans="1:16" s="110" customFormat="1" ht="14.45" customHeight="1" x14ac:dyDescent="0.2">
      <c r="A41" s="120"/>
      <c r="B41" s="121" t="s">
        <v>112</v>
      </c>
      <c r="C41" s="113">
        <v>1.3942301697155612</v>
      </c>
      <c r="D41" s="115">
        <v>89446</v>
      </c>
      <c r="E41" s="114">
        <v>91249</v>
      </c>
      <c r="F41" s="114">
        <v>94752</v>
      </c>
      <c r="G41" s="114">
        <v>82773</v>
      </c>
      <c r="H41" s="140">
        <v>79668</v>
      </c>
      <c r="I41" s="115">
        <v>9778</v>
      </c>
      <c r="J41" s="116">
        <v>12.273434754230054</v>
      </c>
      <c r="K41"/>
      <c r="L41"/>
      <c r="M41"/>
      <c r="N41"/>
      <c r="O41"/>
      <c r="P41"/>
    </row>
    <row r="42" spans="1:16" s="110" customFormat="1" ht="14.45" customHeight="1" x14ac:dyDescent="0.2">
      <c r="A42" s="120" t="s">
        <v>113</v>
      </c>
      <c r="B42" s="119" t="s">
        <v>116</v>
      </c>
      <c r="C42" s="113">
        <v>85.712889529011264</v>
      </c>
      <c r="D42" s="115">
        <v>5498859</v>
      </c>
      <c r="E42" s="114">
        <v>5714606</v>
      </c>
      <c r="F42" s="114">
        <v>5727794</v>
      </c>
      <c r="G42" s="114">
        <v>5772203</v>
      </c>
      <c r="H42" s="140">
        <v>5679499</v>
      </c>
      <c r="I42" s="115">
        <v>-180640</v>
      </c>
      <c r="J42" s="116">
        <v>-3.1805622291684532</v>
      </c>
      <c r="K42"/>
      <c r="L42"/>
      <c r="M42"/>
      <c r="N42"/>
      <c r="O42"/>
      <c r="P42"/>
    </row>
    <row r="43" spans="1:16" s="110" customFormat="1" ht="14.45" customHeight="1" x14ac:dyDescent="0.2">
      <c r="A43" s="123"/>
      <c r="B43" s="124" t="s">
        <v>117</v>
      </c>
      <c r="C43" s="125">
        <v>14.053533350791216</v>
      </c>
      <c r="D43" s="143">
        <v>901596</v>
      </c>
      <c r="E43" s="144">
        <v>936137</v>
      </c>
      <c r="F43" s="144">
        <v>926638</v>
      </c>
      <c r="G43" s="144">
        <v>925284</v>
      </c>
      <c r="H43" s="145">
        <v>902857</v>
      </c>
      <c r="I43" s="143">
        <v>-1261</v>
      </c>
      <c r="J43" s="146">
        <v>-0.13966774361831386</v>
      </c>
      <c r="K43"/>
      <c r="L43"/>
      <c r="M43"/>
      <c r="N43"/>
      <c r="O43"/>
      <c r="P43"/>
    </row>
    <row r="44" spans="1:16" s="110" customFormat="1" ht="18" customHeight="1" x14ac:dyDescent="0.2">
      <c r="A44" s="126" t="s">
        <v>131</v>
      </c>
      <c r="B44" s="103"/>
      <c r="C44" s="104"/>
      <c r="D44" s="235"/>
      <c r="E44" s="236"/>
      <c r="F44" s="236"/>
      <c r="G44" s="236"/>
      <c r="H44" s="241"/>
      <c r="I44" s="316"/>
      <c r="J44" s="317"/>
      <c r="K44"/>
      <c r="L44"/>
      <c r="M44"/>
      <c r="N44"/>
      <c r="O44"/>
      <c r="P44"/>
    </row>
    <row r="45" spans="1:16" s="110" customFormat="1" ht="17.100000000000001" customHeight="1" x14ac:dyDescent="0.2">
      <c r="A45" s="111" t="s">
        <v>104</v>
      </c>
      <c r="B45" s="112"/>
      <c r="C45" s="113">
        <v>100</v>
      </c>
      <c r="D45" s="115">
        <v>7244669</v>
      </c>
      <c r="E45" s="114">
        <v>7536693</v>
      </c>
      <c r="F45" s="114">
        <v>7540791</v>
      </c>
      <c r="G45" s="114">
        <v>7592890</v>
      </c>
      <c r="H45" s="140">
        <v>7458396</v>
      </c>
      <c r="I45" s="115">
        <v>-213727</v>
      </c>
      <c r="J45" s="116">
        <v>-2.8655893304673015</v>
      </c>
      <c r="K45"/>
      <c r="L45"/>
      <c r="M45"/>
      <c r="N45"/>
      <c r="O45"/>
      <c r="P45"/>
    </row>
    <row r="46" spans="1:16" s="110" customFormat="1" ht="14.45" customHeight="1" x14ac:dyDescent="0.2">
      <c r="A46" s="120" t="s">
        <v>105</v>
      </c>
      <c r="B46" s="119" t="s">
        <v>106</v>
      </c>
      <c r="C46" s="113">
        <v>41.424294194807246</v>
      </c>
      <c r="D46" s="115">
        <v>3001053</v>
      </c>
      <c r="E46" s="114">
        <v>3107622</v>
      </c>
      <c r="F46" s="114">
        <v>3108131</v>
      </c>
      <c r="G46" s="114">
        <v>3115416</v>
      </c>
      <c r="H46" s="140">
        <v>3051401</v>
      </c>
      <c r="I46" s="115">
        <v>-50348</v>
      </c>
      <c r="J46" s="116">
        <v>-1.6499961820816078</v>
      </c>
      <c r="K46"/>
      <c r="L46"/>
      <c r="M46"/>
      <c r="N46"/>
      <c r="O46"/>
      <c r="P46"/>
    </row>
    <row r="47" spans="1:16" s="110" customFormat="1" ht="14.45" customHeight="1" x14ac:dyDescent="0.2">
      <c r="A47" s="120"/>
      <c r="B47" s="119" t="s">
        <v>107</v>
      </c>
      <c r="C47" s="113">
        <v>58.575705805192754</v>
      </c>
      <c r="D47" s="115">
        <v>4243616</v>
      </c>
      <c r="E47" s="114">
        <v>4429071</v>
      </c>
      <c r="F47" s="114">
        <v>4432660</v>
      </c>
      <c r="G47" s="114">
        <v>4477474</v>
      </c>
      <c r="H47" s="140">
        <v>4406995</v>
      </c>
      <c r="I47" s="115">
        <v>-163379</v>
      </c>
      <c r="J47" s="116">
        <v>-3.7072653815127996</v>
      </c>
      <c r="K47"/>
      <c r="L47"/>
      <c r="M47"/>
      <c r="N47"/>
      <c r="O47"/>
      <c r="P47"/>
    </row>
    <row r="48" spans="1:16" s="110" customFormat="1" ht="14.45" customHeight="1" x14ac:dyDescent="0.2">
      <c r="A48" s="118" t="s">
        <v>105</v>
      </c>
      <c r="B48" s="121" t="s">
        <v>108</v>
      </c>
      <c r="C48" s="113">
        <v>17.55711682617936</v>
      </c>
      <c r="D48" s="115">
        <v>1271955</v>
      </c>
      <c r="E48" s="114">
        <v>1354023</v>
      </c>
      <c r="F48" s="114">
        <v>1343855</v>
      </c>
      <c r="G48" s="114">
        <v>1391883</v>
      </c>
      <c r="H48" s="140">
        <v>1315801</v>
      </c>
      <c r="I48" s="115">
        <v>-43846</v>
      </c>
      <c r="J48" s="116">
        <v>-3.3322668093427503</v>
      </c>
      <c r="K48"/>
      <c r="L48"/>
      <c r="M48"/>
      <c r="N48"/>
      <c r="O48"/>
      <c r="P48"/>
    </row>
    <row r="49" spans="1:16" s="110" customFormat="1" ht="14.45" customHeight="1" x14ac:dyDescent="0.2">
      <c r="A49" s="118"/>
      <c r="B49" s="121" t="s">
        <v>109</v>
      </c>
      <c r="C49" s="113">
        <v>48.520753674184427</v>
      </c>
      <c r="D49" s="115">
        <v>3515168</v>
      </c>
      <c r="E49" s="114">
        <v>3672418</v>
      </c>
      <c r="F49" s="114">
        <v>3685931</v>
      </c>
      <c r="G49" s="114">
        <v>3703605</v>
      </c>
      <c r="H49" s="140">
        <v>3682049</v>
      </c>
      <c r="I49" s="115">
        <v>-166881</v>
      </c>
      <c r="J49" s="116">
        <v>-4.5322862351913296</v>
      </c>
      <c r="K49"/>
      <c r="L49"/>
      <c r="M49"/>
      <c r="N49"/>
      <c r="O49"/>
      <c r="P49"/>
    </row>
    <row r="50" spans="1:16" s="110" customFormat="1" ht="14.45" customHeight="1" x14ac:dyDescent="0.2">
      <c r="A50" s="118"/>
      <c r="B50" s="121" t="s">
        <v>110</v>
      </c>
      <c r="C50" s="113">
        <v>18.335358040512272</v>
      </c>
      <c r="D50" s="115">
        <v>1328336</v>
      </c>
      <c r="E50" s="114">
        <v>1355288</v>
      </c>
      <c r="F50" s="114">
        <v>1361107</v>
      </c>
      <c r="G50" s="114">
        <v>1360747</v>
      </c>
      <c r="H50" s="140">
        <v>1348620</v>
      </c>
      <c r="I50" s="115">
        <v>-20284</v>
      </c>
      <c r="J50" s="116">
        <v>-1.5040559979831234</v>
      </c>
      <c r="K50"/>
      <c r="L50"/>
      <c r="M50"/>
      <c r="N50"/>
      <c r="O50"/>
      <c r="P50"/>
    </row>
    <row r="51" spans="1:16" s="110" customFormat="1" ht="14.45" customHeight="1" x14ac:dyDescent="0.2">
      <c r="A51" s="120"/>
      <c r="B51" s="121" t="s">
        <v>111</v>
      </c>
      <c r="C51" s="113">
        <v>15.586412574542743</v>
      </c>
      <c r="D51" s="115">
        <v>1129184</v>
      </c>
      <c r="E51" s="114">
        <v>1154951</v>
      </c>
      <c r="F51" s="114">
        <v>1149888</v>
      </c>
      <c r="G51" s="114">
        <v>1136646</v>
      </c>
      <c r="H51" s="140">
        <v>1111915</v>
      </c>
      <c r="I51" s="115">
        <v>17269</v>
      </c>
      <c r="J51" s="116">
        <v>1.5530863420315402</v>
      </c>
      <c r="K51"/>
      <c r="L51"/>
      <c r="M51"/>
      <c r="N51"/>
      <c r="O51"/>
      <c r="P51"/>
    </row>
    <row r="52" spans="1:16" s="110" customFormat="1" ht="14.45" customHeight="1" x14ac:dyDescent="0.2">
      <c r="A52" s="120"/>
      <c r="B52" s="121" t="s">
        <v>112</v>
      </c>
      <c r="C52" s="113">
        <v>1.5092614997317337</v>
      </c>
      <c r="D52" s="115">
        <v>109341</v>
      </c>
      <c r="E52" s="114">
        <v>112076</v>
      </c>
      <c r="F52" s="114">
        <v>116075</v>
      </c>
      <c r="G52" s="114">
        <v>101297</v>
      </c>
      <c r="H52" s="140">
        <v>97674</v>
      </c>
      <c r="I52" s="115">
        <v>11667</v>
      </c>
      <c r="J52" s="116">
        <v>11.944836906443884</v>
      </c>
      <c r="K52"/>
      <c r="L52"/>
      <c r="M52"/>
      <c r="N52"/>
      <c r="O52"/>
      <c r="P52"/>
    </row>
    <row r="53" spans="1:16" s="110" customFormat="1" ht="14.45" customHeight="1" x14ac:dyDescent="0.2">
      <c r="A53" s="120" t="s">
        <v>113</v>
      </c>
      <c r="B53" s="119" t="s">
        <v>116</v>
      </c>
      <c r="C53" s="113">
        <v>86.3724070761549</v>
      </c>
      <c r="D53" s="115">
        <v>6257395</v>
      </c>
      <c r="E53" s="114">
        <v>6508406</v>
      </c>
      <c r="F53" s="114">
        <v>6524111</v>
      </c>
      <c r="G53" s="114">
        <v>6575976</v>
      </c>
      <c r="H53" s="140">
        <v>6467391</v>
      </c>
      <c r="I53" s="115">
        <v>-209996</v>
      </c>
      <c r="J53" s="116">
        <v>-3.2469971275897809</v>
      </c>
      <c r="K53"/>
      <c r="L53"/>
      <c r="M53"/>
      <c r="N53"/>
      <c r="O53"/>
      <c r="P53"/>
    </row>
    <row r="54" spans="1:16" s="110" customFormat="1" ht="14.45" customHeight="1" x14ac:dyDescent="0.2">
      <c r="A54" s="123"/>
      <c r="B54" s="124" t="s">
        <v>117</v>
      </c>
      <c r="C54" s="125">
        <v>13.391653918212137</v>
      </c>
      <c r="D54" s="143">
        <v>970181</v>
      </c>
      <c r="E54" s="144">
        <v>1010231</v>
      </c>
      <c r="F54" s="144">
        <v>999034</v>
      </c>
      <c r="G54" s="144">
        <v>998591</v>
      </c>
      <c r="H54" s="145">
        <v>973287</v>
      </c>
      <c r="I54" s="143">
        <v>-3106</v>
      </c>
      <c r="J54" s="146">
        <v>-0.3191247802549505</v>
      </c>
      <c r="K54"/>
      <c r="L54"/>
      <c r="M54"/>
      <c r="N54"/>
      <c r="O54"/>
      <c r="P54"/>
    </row>
    <row r="55" spans="1:16" s="110" customFormat="1" ht="18" customHeight="1" x14ac:dyDescent="0.2">
      <c r="A55" s="102" t="s">
        <v>327</v>
      </c>
      <c r="B55" s="103"/>
      <c r="C55" s="127"/>
      <c r="D55" s="115"/>
      <c r="E55" s="114"/>
      <c r="F55" s="114"/>
      <c r="G55" s="114"/>
      <c r="H55" s="140"/>
      <c r="I55" s="137"/>
      <c r="J55" s="138"/>
      <c r="K55"/>
      <c r="L55"/>
      <c r="M55"/>
      <c r="N55"/>
      <c r="O55"/>
      <c r="P55"/>
    </row>
    <row r="56" spans="1:16" s="110" customFormat="1" ht="17.100000000000001" customHeight="1" x14ac:dyDescent="0.2">
      <c r="A56" s="111" t="s">
        <v>104</v>
      </c>
      <c r="B56" s="112"/>
      <c r="C56" s="113">
        <v>100</v>
      </c>
      <c r="D56" s="115">
        <v>40031</v>
      </c>
      <c r="E56" s="114">
        <v>41678</v>
      </c>
      <c r="F56" s="114">
        <v>41375</v>
      </c>
      <c r="G56" s="114">
        <v>41723</v>
      </c>
      <c r="H56" s="140">
        <v>41139</v>
      </c>
      <c r="I56" s="115">
        <v>-1108</v>
      </c>
      <c r="J56" s="116">
        <v>-2.6933080531855418</v>
      </c>
      <c r="K56"/>
      <c r="L56"/>
      <c r="M56"/>
      <c r="N56"/>
      <c r="O56"/>
      <c r="P56"/>
    </row>
    <row r="57" spans="1:16" s="110" customFormat="1" ht="14.45" customHeight="1" x14ac:dyDescent="0.2">
      <c r="A57" s="120" t="s">
        <v>105</v>
      </c>
      <c r="B57" s="119" t="s">
        <v>106</v>
      </c>
      <c r="C57" s="113">
        <v>40.016487222402638</v>
      </c>
      <c r="D57" s="115">
        <v>16019</v>
      </c>
      <c r="E57" s="114">
        <v>16570</v>
      </c>
      <c r="F57" s="114">
        <v>16326</v>
      </c>
      <c r="G57" s="114">
        <v>16371</v>
      </c>
      <c r="H57" s="140">
        <v>16090</v>
      </c>
      <c r="I57" s="115">
        <v>-71</v>
      </c>
      <c r="J57" s="116">
        <v>-0.44126786824114356</v>
      </c>
    </row>
    <row r="58" spans="1:16" s="110" customFormat="1" ht="14.45" customHeight="1" x14ac:dyDescent="0.2">
      <c r="A58" s="120"/>
      <c r="B58" s="119" t="s">
        <v>107</v>
      </c>
      <c r="C58" s="113">
        <v>59.983512777597362</v>
      </c>
      <c r="D58" s="115">
        <v>24012</v>
      </c>
      <c r="E58" s="114">
        <v>25108</v>
      </c>
      <c r="F58" s="114">
        <v>25049</v>
      </c>
      <c r="G58" s="114">
        <v>25352</v>
      </c>
      <c r="H58" s="140">
        <v>25049</v>
      </c>
      <c r="I58" s="115">
        <v>-1037</v>
      </c>
      <c r="J58" s="116">
        <v>-4.1398858237853808</v>
      </c>
    </row>
    <row r="59" spans="1:16" s="110" customFormat="1" ht="14.45" customHeight="1" x14ac:dyDescent="0.2">
      <c r="A59" s="118" t="s">
        <v>105</v>
      </c>
      <c r="B59" s="121" t="s">
        <v>108</v>
      </c>
      <c r="C59" s="113">
        <v>16.082536034573206</v>
      </c>
      <c r="D59" s="115">
        <v>6438</v>
      </c>
      <c r="E59" s="114">
        <v>7070</v>
      </c>
      <c r="F59" s="114">
        <v>6728</v>
      </c>
      <c r="G59" s="114">
        <v>7200</v>
      </c>
      <c r="H59" s="140">
        <v>6723</v>
      </c>
      <c r="I59" s="115">
        <v>-285</v>
      </c>
      <c r="J59" s="116">
        <v>-4.2391789379741187</v>
      </c>
    </row>
    <row r="60" spans="1:16" s="110" customFormat="1" ht="14.45" customHeight="1" x14ac:dyDescent="0.2">
      <c r="A60" s="118"/>
      <c r="B60" s="121" t="s">
        <v>109</v>
      </c>
      <c r="C60" s="113">
        <v>46.436511703429844</v>
      </c>
      <c r="D60" s="115">
        <v>18589</v>
      </c>
      <c r="E60" s="114">
        <v>19391</v>
      </c>
      <c r="F60" s="114">
        <v>19446</v>
      </c>
      <c r="G60" s="114">
        <v>19466</v>
      </c>
      <c r="H60" s="140">
        <v>19542</v>
      </c>
      <c r="I60" s="115">
        <v>-953</v>
      </c>
      <c r="J60" s="116">
        <v>-4.8766758775969707</v>
      </c>
    </row>
    <row r="61" spans="1:16" s="110" customFormat="1" ht="14.45" customHeight="1" x14ac:dyDescent="0.2">
      <c r="A61" s="118"/>
      <c r="B61" s="121" t="s">
        <v>110</v>
      </c>
      <c r="C61" s="113">
        <v>20.166870675226701</v>
      </c>
      <c r="D61" s="115">
        <v>8073</v>
      </c>
      <c r="E61" s="114">
        <v>8156</v>
      </c>
      <c r="F61" s="114">
        <v>8146</v>
      </c>
      <c r="G61" s="114">
        <v>8118</v>
      </c>
      <c r="H61" s="140">
        <v>8095</v>
      </c>
      <c r="I61" s="115">
        <v>-22</v>
      </c>
      <c r="J61" s="116">
        <v>-0.27177269919703523</v>
      </c>
    </row>
    <row r="62" spans="1:16" s="110" customFormat="1" ht="14.45" customHeight="1" x14ac:dyDescent="0.2">
      <c r="A62" s="120"/>
      <c r="B62" s="121" t="s">
        <v>111</v>
      </c>
      <c r="C62" s="113">
        <v>17.314081586770254</v>
      </c>
      <c r="D62" s="115">
        <v>6931</v>
      </c>
      <c r="E62" s="114">
        <v>7061</v>
      </c>
      <c r="F62" s="114">
        <v>7055</v>
      </c>
      <c r="G62" s="114">
        <v>6939</v>
      </c>
      <c r="H62" s="140">
        <v>6779</v>
      </c>
      <c r="I62" s="115">
        <v>152</v>
      </c>
      <c r="J62" s="116">
        <v>2.2422186163150908</v>
      </c>
    </row>
    <row r="63" spans="1:16" s="110" customFormat="1" ht="14.45" customHeight="1" x14ac:dyDescent="0.2">
      <c r="A63" s="120"/>
      <c r="B63" s="121" t="s">
        <v>112</v>
      </c>
      <c r="C63" s="113">
        <v>1.5812745122530039</v>
      </c>
      <c r="D63" s="115">
        <v>633</v>
      </c>
      <c r="E63" s="114">
        <v>682</v>
      </c>
      <c r="F63" s="114">
        <v>728</v>
      </c>
      <c r="G63" s="114">
        <v>637</v>
      </c>
      <c r="H63" s="140">
        <v>595</v>
      </c>
      <c r="I63" s="115">
        <v>38</v>
      </c>
      <c r="J63" s="116">
        <v>6.3865546218487399</v>
      </c>
    </row>
    <row r="64" spans="1:16" s="110" customFormat="1" ht="14.45" customHeight="1" x14ac:dyDescent="0.2">
      <c r="A64" s="120" t="s">
        <v>113</v>
      </c>
      <c r="B64" s="119" t="s">
        <v>116</v>
      </c>
      <c r="C64" s="113">
        <v>93.092853038894859</v>
      </c>
      <c r="D64" s="115">
        <v>37266</v>
      </c>
      <c r="E64" s="114">
        <v>38870</v>
      </c>
      <c r="F64" s="114">
        <v>38642</v>
      </c>
      <c r="G64" s="114">
        <v>39013</v>
      </c>
      <c r="H64" s="140">
        <v>38465</v>
      </c>
      <c r="I64" s="115">
        <v>-1199</v>
      </c>
      <c r="J64" s="116">
        <v>-3.1171194592486677</v>
      </c>
    </row>
    <row r="65" spans="1:10" s="110" customFormat="1" ht="14.45" customHeight="1" x14ac:dyDescent="0.2">
      <c r="A65" s="123"/>
      <c r="B65" s="124" t="s">
        <v>117</v>
      </c>
      <c r="C65" s="125">
        <v>6.7772476330843592</v>
      </c>
      <c r="D65" s="143">
        <v>2713</v>
      </c>
      <c r="E65" s="144">
        <v>2756</v>
      </c>
      <c r="F65" s="144">
        <v>2675</v>
      </c>
      <c r="G65" s="144">
        <v>2656</v>
      </c>
      <c r="H65" s="145">
        <v>2626</v>
      </c>
      <c r="I65" s="143">
        <v>87</v>
      </c>
      <c r="J65" s="146">
        <v>3.313023610053313</v>
      </c>
    </row>
    <row r="66" spans="1:10" s="151" customFormat="1" ht="11.25" customHeight="1" x14ac:dyDescent="0.15">
      <c r="B66" s="147"/>
      <c r="C66" s="147"/>
      <c r="D66" s="148"/>
      <c r="E66" s="148"/>
      <c r="F66" s="148"/>
      <c r="G66" s="149"/>
      <c r="H66" s="148"/>
      <c r="I66" s="148"/>
      <c r="J66" s="150" t="s">
        <v>45</v>
      </c>
    </row>
    <row r="67" spans="1:10" s="151" customFormat="1" ht="11.25" customHeight="1" x14ac:dyDescent="0.15">
      <c r="A67" s="152" t="s">
        <v>122</v>
      </c>
      <c r="B67" s="153"/>
      <c r="C67" s="153"/>
      <c r="D67" s="154"/>
      <c r="E67" s="153"/>
      <c r="F67" s="153"/>
      <c r="G67" s="153"/>
      <c r="H67" s="153"/>
      <c r="I67" s="153"/>
      <c r="J67" s="153"/>
    </row>
    <row r="68" spans="1:10" ht="17.25" customHeight="1" x14ac:dyDescent="0.2">
      <c r="A68" s="568" t="s">
        <v>123</v>
      </c>
      <c r="B68" s="569"/>
      <c r="C68" s="569"/>
      <c r="D68" s="569"/>
      <c r="E68" s="569"/>
      <c r="F68" s="569"/>
      <c r="G68" s="569"/>
      <c r="H68" s="569"/>
      <c r="I68" s="569"/>
      <c r="J68" s="569"/>
    </row>
    <row r="69" spans="1:10" ht="21" customHeight="1" x14ac:dyDescent="0.2">
      <c r="A69" s="568"/>
      <c r="B69" s="569"/>
      <c r="C69" s="569"/>
      <c r="D69" s="569"/>
      <c r="E69" s="569"/>
      <c r="F69" s="569"/>
      <c r="G69" s="569"/>
      <c r="H69" s="569"/>
      <c r="I69" s="569"/>
      <c r="J69" s="569"/>
    </row>
    <row r="70" spans="1:10" ht="12.75" customHeight="1" x14ac:dyDescent="0.2">
      <c r="A70" s="244"/>
      <c r="B70" s="244"/>
      <c r="C70" s="245"/>
      <c r="D70" s="246"/>
      <c r="E70" s="246"/>
      <c r="F70" s="246"/>
      <c r="G70" s="246"/>
      <c r="H70" s="246"/>
      <c r="I70" s="246"/>
      <c r="J70" s="247"/>
    </row>
    <row r="71" spans="1:10" ht="12.75" customHeight="1" x14ac:dyDescent="0.2">
      <c r="A71" s="244"/>
      <c r="B71" s="244"/>
      <c r="C71" s="245"/>
      <c r="D71" s="246"/>
      <c r="E71" s="246"/>
      <c r="F71" s="246"/>
      <c r="G71" s="246"/>
      <c r="H71" s="246"/>
      <c r="I71" s="246"/>
      <c r="J71" s="247"/>
    </row>
    <row r="72" spans="1:10" ht="12.75" customHeight="1" x14ac:dyDescent="0.2"/>
  </sheetData>
  <mergeCells count="14">
    <mergeCell ref="G8:G9"/>
    <mergeCell ref="H8:H9"/>
    <mergeCell ref="A68:J68"/>
    <mergeCell ref="A69:J69"/>
    <mergeCell ref="A3:J3"/>
    <mergeCell ref="A4:J4"/>
    <mergeCell ref="A5:D5"/>
    <mergeCell ref="A7:B10"/>
    <mergeCell ref="C7:C10"/>
    <mergeCell ref="D7:H7"/>
    <mergeCell ref="I7:J8"/>
    <mergeCell ref="D8:D9"/>
    <mergeCell ref="E8:E9"/>
    <mergeCell ref="F8:F9"/>
  </mergeCells>
  <printOptions horizontalCentered="1"/>
  <pageMargins left="0.7" right="0.7" top="0.75" bottom="0.75" header="0.3" footer="0.3"/>
  <pageSetup paperSize="9" scale="73" orientation="portrait" r:id="rId1"/>
  <headerFooter alignWithMargins="0"/>
  <drawing r:id="rId2"/>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4">
    <pageSetUpPr fitToPage="1"/>
  </sheetPr>
  <dimension ref="A1:Q55"/>
  <sheetViews>
    <sheetView showGridLines="0" zoomScaleNormal="100" workbookViewId="0"/>
  </sheetViews>
  <sheetFormatPr baseColWidth="10" defaultColWidth="7.75" defaultRowHeight="15.95" customHeight="1" x14ac:dyDescent="0.2"/>
  <cols>
    <col min="1" max="3" width="3.25" style="97" customWidth="1"/>
    <col min="4" max="4" width="22.625" style="97" customWidth="1"/>
    <col min="5" max="5" width="5.875" style="155" customWidth="1"/>
    <col min="6" max="11" width="8.5" style="156" customWidth="1"/>
    <col min="12" max="12" width="8.5" style="157" customWidth="1"/>
    <col min="13" max="13" width="8.5" style="97" customWidth="1"/>
    <col min="14" max="16384" width="7.75" style="97"/>
  </cols>
  <sheetData>
    <row r="1" spans="1:17" s="91" customFormat="1" ht="36.75" customHeight="1" x14ac:dyDescent="0.2">
      <c r="A1" s="88"/>
      <c r="B1" s="88"/>
      <c r="C1" s="88"/>
      <c r="D1" s="89"/>
      <c r="E1" s="248"/>
      <c r="F1" s="90"/>
      <c r="G1" s="90"/>
      <c r="H1" s="90"/>
      <c r="I1" s="89"/>
      <c r="J1" s="89"/>
      <c r="K1" s="89"/>
      <c r="L1" s="15" t="s">
        <v>6</v>
      </c>
    </row>
    <row r="2" spans="1:17" s="91" customFormat="1" ht="11.25" customHeight="1" x14ac:dyDescent="0.2">
      <c r="A2" s="92"/>
      <c r="B2" s="92"/>
      <c r="C2" s="92"/>
      <c r="D2" s="93"/>
      <c r="E2" s="250"/>
      <c r="F2" s="93"/>
      <c r="G2" s="93"/>
      <c r="H2" s="93"/>
      <c r="I2" s="93"/>
      <c r="J2" s="93"/>
      <c r="K2" s="93"/>
      <c r="L2" s="93"/>
    </row>
    <row r="3" spans="1:17" s="94" customFormat="1" ht="20.100000000000001" customHeight="1" x14ac:dyDescent="0.2">
      <c r="A3" s="571" t="s">
        <v>328</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2"/>
      <c r="L5" s="252"/>
    </row>
    <row r="6" spans="1:17" s="94" customFormat="1" ht="11.25" customHeight="1" x14ac:dyDescent="0.2">
      <c r="A6" s="227"/>
      <c r="B6" s="227"/>
      <c r="C6" s="227"/>
      <c r="D6" s="227"/>
      <c r="E6" s="227"/>
      <c r="F6" s="227"/>
      <c r="G6" s="227"/>
      <c r="H6" s="227"/>
      <c r="I6" s="227"/>
      <c r="J6" s="227"/>
      <c r="K6" s="227"/>
      <c r="L6" s="227"/>
    </row>
    <row r="7" spans="1:17" s="91" customFormat="1" ht="12" customHeight="1" x14ac:dyDescent="0.2">
      <c r="A7" s="576" t="s">
        <v>93</v>
      </c>
      <c r="B7" s="577"/>
      <c r="C7" s="577"/>
      <c r="D7" s="577"/>
      <c r="E7" s="582" t="s">
        <v>94</v>
      </c>
      <c r="F7" s="585" t="s">
        <v>326</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285">
        <v>100</v>
      </c>
      <c r="F11" s="115">
        <v>39453</v>
      </c>
      <c r="G11" s="114">
        <v>41108</v>
      </c>
      <c r="H11" s="114">
        <v>40908</v>
      </c>
      <c r="I11" s="114">
        <v>41616</v>
      </c>
      <c r="J11" s="140">
        <v>41089</v>
      </c>
      <c r="K11" s="114">
        <v>-1636</v>
      </c>
      <c r="L11" s="116">
        <v>-3.9816009150867631</v>
      </c>
    </row>
    <row r="12" spans="1:17" s="110" customFormat="1" ht="24" customHeight="1" x14ac:dyDescent="0.2">
      <c r="A12" s="604" t="s">
        <v>185</v>
      </c>
      <c r="B12" s="605"/>
      <c r="C12" s="605"/>
      <c r="D12" s="606"/>
      <c r="E12" s="113">
        <v>40.029909005652293</v>
      </c>
      <c r="F12" s="115">
        <v>15793</v>
      </c>
      <c r="G12" s="114">
        <v>16343</v>
      </c>
      <c r="H12" s="114">
        <v>16184</v>
      </c>
      <c r="I12" s="114">
        <v>16367</v>
      </c>
      <c r="J12" s="140">
        <v>16098</v>
      </c>
      <c r="K12" s="114">
        <v>-305</v>
      </c>
      <c r="L12" s="116">
        <v>-1.894645297552491</v>
      </c>
    </row>
    <row r="13" spans="1:17" s="110" customFormat="1" ht="15" customHeight="1" x14ac:dyDescent="0.2">
      <c r="A13" s="120"/>
      <c r="B13" s="612" t="s">
        <v>107</v>
      </c>
      <c r="C13" s="612"/>
      <c r="E13" s="113">
        <v>59.970090994347707</v>
      </c>
      <c r="F13" s="115">
        <v>23660</v>
      </c>
      <c r="G13" s="114">
        <v>24765</v>
      </c>
      <c r="H13" s="114">
        <v>24724</v>
      </c>
      <c r="I13" s="114">
        <v>25249</v>
      </c>
      <c r="J13" s="140">
        <v>24991</v>
      </c>
      <c r="K13" s="114">
        <v>-1331</v>
      </c>
      <c r="L13" s="116">
        <v>-5.3259173302388856</v>
      </c>
    </row>
    <row r="14" spans="1:17" s="110" customFormat="1" ht="22.5" customHeight="1" x14ac:dyDescent="0.2">
      <c r="A14" s="604" t="s">
        <v>186</v>
      </c>
      <c r="B14" s="605"/>
      <c r="C14" s="605"/>
      <c r="D14" s="606"/>
      <c r="E14" s="113">
        <v>15.841634349732594</v>
      </c>
      <c r="F14" s="115">
        <v>6250</v>
      </c>
      <c r="G14" s="114">
        <v>6929</v>
      </c>
      <c r="H14" s="114">
        <v>6629</v>
      </c>
      <c r="I14" s="114">
        <v>7290</v>
      </c>
      <c r="J14" s="140">
        <v>6853</v>
      </c>
      <c r="K14" s="114">
        <v>-603</v>
      </c>
      <c r="L14" s="116">
        <v>-8.799066102436889</v>
      </c>
    </row>
    <row r="15" spans="1:17" s="110" customFormat="1" ht="15" customHeight="1" x14ac:dyDescent="0.2">
      <c r="A15" s="120"/>
      <c r="B15" s="119"/>
      <c r="C15" s="258" t="s">
        <v>106</v>
      </c>
      <c r="E15" s="113">
        <v>48</v>
      </c>
      <c r="F15" s="115">
        <v>3000</v>
      </c>
      <c r="G15" s="114">
        <v>3300</v>
      </c>
      <c r="H15" s="114">
        <v>3132</v>
      </c>
      <c r="I15" s="114">
        <v>3371</v>
      </c>
      <c r="J15" s="140">
        <v>3180</v>
      </c>
      <c r="K15" s="114">
        <v>-180</v>
      </c>
      <c r="L15" s="116">
        <v>-5.6603773584905657</v>
      </c>
    </row>
    <row r="16" spans="1:17" s="110" customFormat="1" ht="15" customHeight="1" x14ac:dyDescent="0.2">
      <c r="A16" s="120"/>
      <c r="B16" s="119"/>
      <c r="C16" s="258" t="s">
        <v>107</v>
      </c>
      <c r="E16" s="113">
        <v>52</v>
      </c>
      <c r="F16" s="115">
        <v>3250</v>
      </c>
      <c r="G16" s="114">
        <v>3629</v>
      </c>
      <c r="H16" s="114">
        <v>3497</v>
      </c>
      <c r="I16" s="114">
        <v>3919</v>
      </c>
      <c r="J16" s="140">
        <v>3673</v>
      </c>
      <c r="K16" s="114">
        <v>-423</v>
      </c>
      <c r="L16" s="116">
        <v>-11.516471549142391</v>
      </c>
    </row>
    <row r="17" spans="1:12" s="110" customFormat="1" ht="15" customHeight="1" x14ac:dyDescent="0.2">
      <c r="A17" s="120"/>
      <c r="B17" s="121" t="s">
        <v>109</v>
      </c>
      <c r="C17" s="258"/>
      <c r="E17" s="113">
        <v>46.549058373254255</v>
      </c>
      <c r="F17" s="115">
        <v>18365</v>
      </c>
      <c r="G17" s="114">
        <v>19130</v>
      </c>
      <c r="H17" s="114">
        <v>19223</v>
      </c>
      <c r="I17" s="114">
        <v>19392</v>
      </c>
      <c r="J17" s="140">
        <v>19444</v>
      </c>
      <c r="K17" s="114">
        <v>-1079</v>
      </c>
      <c r="L17" s="116">
        <v>-5.549269697593088</v>
      </c>
    </row>
    <row r="18" spans="1:12" s="110" customFormat="1" ht="15" customHeight="1" x14ac:dyDescent="0.2">
      <c r="A18" s="120"/>
      <c r="B18" s="119"/>
      <c r="C18" s="258" t="s">
        <v>106</v>
      </c>
      <c r="E18" s="113">
        <v>36.172066430710593</v>
      </c>
      <c r="F18" s="115">
        <v>6643</v>
      </c>
      <c r="G18" s="114">
        <v>6841</v>
      </c>
      <c r="H18" s="114">
        <v>6812</v>
      </c>
      <c r="I18" s="114">
        <v>6799</v>
      </c>
      <c r="J18" s="140">
        <v>6784</v>
      </c>
      <c r="K18" s="114">
        <v>-141</v>
      </c>
      <c r="L18" s="116">
        <v>-2.0784198113207548</v>
      </c>
    </row>
    <row r="19" spans="1:12" s="110" customFormat="1" ht="15" customHeight="1" x14ac:dyDescent="0.2">
      <c r="A19" s="120"/>
      <c r="B19" s="119"/>
      <c r="C19" s="258" t="s">
        <v>107</v>
      </c>
      <c r="E19" s="113">
        <v>63.827933569289407</v>
      </c>
      <c r="F19" s="115">
        <v>11722</v>
      </c>
      <c r="G19" s="114">
        <v>12289</v>
      </c>
      <c r="H19" s="114">
        <v>12411</v>
      </c>
      <c r="I19" s="114">
        <v>12593</v>
      </c>
      <c r="J19" s="140">
        <v>12660</v>
      </c>
      <c r="K19" s="114">
        <v>-938</v>
      </c>
      <c r="L19" s="116">
        <v>-7.4091627172195889</v>
      </c>
    </row>
    <row r="20" spans="1:12" s="110" customFormat="1" ht="15" customHeight="1" x14ac:dyDescent="0.2">
      <c r="A20" s="120"/>
      <c r="B20" s="121" t="s">
        <v>110</v>
      </c>
      <c r="C20" s="258"/>
      <c r="E20" s="113">
        <v>20.14042024687603</v>
      </c>
      <c r="F20" s="115">
        <v>7946</v>
      </c>
      <c r="G20" s="114">
        <v>8024</v>
      </c>
      <c r="H20" s="114">
        <v>8040</v>
      </c>
      <c r="I20" s="114">
        <v>8030</v>
      </c>
      <c r="J20" s="140">
        <v>8010</v>
      </c>
      <c r="K20" s="114">
        <v>-64</v>
      </c>
      <c r="L20" s="116">
        <v>-0.79900124843945064</v>
      </c>
    </row>
    <row r="21" spans="1:12" s="110" customFormat="1" ht="15" customHeight="1" x14ac:dyDescent="0.2">
      <c r="A21" s="120"/>
      <c r="B21" s="119"/>
      <c r="C21" s="258" t="s">
        <v>106</v>
      </c>
      <c r="E21" s="113">
        <v>32.368487289202115</v>
      </c>
      <c r="F21" s="115">
        <v>2572</v>
      </c>
      <c r="G21" s="114">
        <v>2571</v>
      </c>
      <c r="H21" s="114">
        <v>2587</v>
      </c>
      <c r="I21" s="114">
        <v>2628</v>
      </c>
      <c r="J21" s="140">
        <v>2632</v>
      </c>
      <c r="K21" s="114">
        <v>-60</v>
      </c>
      <c r="L21" s="116">
        <v>-2.2796352583586628</v>
      </c>
    </row>
    <row r="22" spans="1:12" s="110" customFormat="1" ht="15" customHeight="1" x14ac:dyDescent="0.2">
      <c r="A22" s="120"/>
      <c r="B22" s="119"/>
      <c r="C22" s="258" t="s">
        <v>107</v>
      </c>
      <c r="E22" s="113">
        <v>67.631512710797892</v>
      </c>
      <c r="F22" s="115">
        <v>5374</v>
      </c>
      <c r="G22" s="114">
        <v>5453</v>
      </c>
      <c r="H22" s="114">
        <v>5453</v>
      </c>
      <c r="I22" s="114">
        <v>5402</v>
      </c>
      <c r="J22" s="140">
        <v>5378</v>
      </c>
      <c r="K22" s="114">
        <v>-4</v>
      </c>
      <c r="L22" s="116">
        <v>-7.4377091855708441E-2</v>
      </c>
    </row>
    <row r="23" spans="1:12" s="110" customFormat="1" ht="15" customHeight="1" x14ac:dyDescent="0.2">
      <c r="A23" s="120"/>
      <c r="B23" s="121" t="s">
        <v>111</v>
      </c>
      <c r="C23" s="258"/>
      <c r="E23" s="113">
        <v>17.468887030137125</v>
      </c>
      <c r="F23" s="115">
        <v>6892</v>
      </c>
      <c r="G23" s="114">
        <v>7025</v>
      </c>
      <c r="H23" s="114">
        <v>7016</v>
      </c>
      <c r="I23" s="114">
        <v>6904</v>
      </c>
      <c r="J23" s="140">
        <v>6782</v>
      </c>
      <c r="K23" s="114">
        <v>110</v>
      </c>
      <c r="L23" s="116">
        <v>1.6219404305514598</v>
      </c>
    </row>
    <row r="24" spans="1:12" s="110" customFormat="1" ht="15" customHeight="1" x14ac:dyDescent="0.2">
      <c r="A24" s="120"/>
      <c r="B24" s="119"/>
      <c r="C24" s="258" t="s">
        <v>106</v>
      </c>
      <c r="E24" s="113">
        <v>51.915264074289034</v>
      </c>
      <c r="F24" s="115">
        <v>3578</v>
      </c>
      <c r="G24" s="114">
        <v>3631</v>
      </c>
      <c r="H24" s="114">
        <v>3653</v>
      </c>
      <c r="I24" s="114">
        <v>3569</v>
      </c>
      <c r="J24" s="140">
        <v>3502</v>
      </c>
      <c r="K24" s="114">
        <v>76</v>
      </c>
      <c r="L24" s="116">
        <v>2.1701884637350086</v>
      </c>
    </row>
    <row r="25" spans="1:12" s="110" customFormat="1" ht="15" customHeight="1" x14ac:dyDescent="0.2">
      <c r="A25" s="120"/>
      <c r="B25" s="119"/>
      <c r="C25" s="258" t="s">
        <v>107</v>
      </c>
      <c r="E25" s="113">
        <v>48.084735925710966</v>
      </c>
      <c r="F25" s="115">
        <v>3314</v>
      </c>
      <c r="G25" s="114">
        <v>3394</v>
      </c>
      <c r="H25" s="114">
        <v>3363</v>
      </c>
      <c r="I25" s="114">
        <v>3335</v>
      </c>
      <c r="J25" s="140">
        <v>3280</v>
      </c>
      <c r="K25" s="114">
        <v>34</v>
      </c>
      <c r="L25" s="116">
        <v>1.0365853658536586</v>
      </c>
    </row>
    <row r="26" spans="1:12" s="110" customFormat="1" ht="15" customHeight="1" x14ac:dyDescent="0.2">
      <c r="A26" s="120"/>
      <c r="C26" s="121" t="s">
        <v>187</v>
      </c>
      <c r="D26" s="110" t="s">
        <v>188</v>
      </c>
      <c r="E26" s="113">
        <v>1.5638861430056017</v>
      </c>
      <c r="F26" s="115">
        <v>617</v>
      </c>
      <c r="G26" s="114">
        <v>652</v>
      </c>
      <c r="H26" s="114">
        <v>717</v>
      </c>
      <c r="I26" s="114">
        <v>631</v>
      </c>
      <c r="J26" s="140">
        <v>623</v>
      </c>
      <c r="K26" s="114">
        <v>-6</v>
      </c>
      <c r="L26" s="116">
        <v>-0.96308186195826651</v>
      </c>
    </row>
    <row r="27" spans="1:12" s="110" customFormat="1" ht="15" customHeight="1" x14ac:dyDescent="0.2">
      <c r="A27" s="120"/>
      <c r="B27" s="119"/>
      <c r="D27" s="259" t="s">
        <v>106</v>
      </c>
      <c r="E27" s="113">
        <v>47.001620745542951</v>
      </c>
      <c r="F27" s="115">
        <v>290</v>
      </c>
      <c r="G27" s="114">
        <v>320</v>
      </c>
      <c r="H27" s="114">
        <v>351</v>
      </c>
      <c r="I27" s="114">
        <v>305</v>
      </c>
      <c r="J27" s="140">
        <v>310</v>
      </c>
      <c r="K27" s="114">
        <v>-20</v>
      </c>
      <c r="L27" s="116">
        <v>-6.4516129032258061</v>
      </c>
    </row>
    <row r="28" spans="1:12" s="110" customFormat="1" ht="15" customHeight="1" x14ac:dyDescent="0.2">
      <c r="A28" s="120"/>
      <c r="B28" s="119"/>
      <c r="D28" s="259" t="s">
        <v>107</v>
      </c>
      <c r="E28" s="113">
        <v>52.998379254457049</v>
      </c>
      <c r="F28" s="115">
        <v>327</v>
      </c>
      <c r="G28" s="114">
        <v>332</v>
      </c>
      <c r="H28" s="114">
        <v>366</v>
      </c>
      <c r="I28" s="114">
        <v>326</v>
      </c>
      <c r="J28" s="140">
        <v>313</v>
      </c>
      <c r="K28" s="114">
        <v>14</v>
      </c>
      <c r="L28" s="116">
        <v>4.4728434504792336</v>
      </c>
    </row>
    <row r="29" spans="1:12" s="110" customFormat="1" ht="24" customHeight="1" x14ac:dyDescent="0.2">
      <c r="A29" s="604" t="s">
        <v>189</v>
      </c>
      <c r="B29" s="605"/>
      <c r="C29" s="605"/>
      <c r="D29" s="606"/>
      <c r="E29" s="113">
        <v>92.560768509365573</v>
      </c>
      <c r="F29" s="115">
        <v>36518</v>
      </c>
      <c r="G29" s="114">
        <v>38122</v>
      </c>
      <c r="H29" s="114">
        <v>37943</v>
      </c>
      <c r="I29" s="114">
        <v>38649</v>
      </c>
      <c r="J29" s="140">
        <v>38219</v>
      </c>
      <c r="K29" s="114">
        <v>-1701</v>
      </c>
      <c r="L29" s="116">
        <v>-4.4506658991601036</v>
      </c>
    </row>
    <row r="30" spans="1:12" s="110" customFormat="1" ht="15" customHeight="1" x14ac:dyDescent="0.2">
      <c r="A30" s="120"/>
      <c r="B30" s="119"/>
      <c r="C30" s="258" t="s">
        <v>106</v>
      </c>
      <c r="E30" s="113">
        <v>39.643463497453311</v>
      </c>
      <c r="F30" s="115">
        <v>14477</v>
      </c>
      <c r="G30" s="114">
        <v>14981</v>
      </c>
      <c r="H30" s="114">
        <v>14853</v>
      </c>
      <c r="I30" s="114">
        <v>15079</v>
      </c>
      <c r="J30" s="140">
        <v>14860</v>
      </c>
      <c r="K30" s="114">
        <v>-383</v>
      </c>
      <c r="L30" s="116">
        <v>-2.5773889636608343</v>
      </c>
    </row>
    <row r="31" spans="1:12" s="110" customFormat="1" ht="15" customHeight="1" x14ac:dyDescent="0.2">
      <c r="A31" s="120"/>
      <c r="B31" s="119"/>
      <c r="C31" s="258" t="s">
        <v>107</v>
      </c>
      <c r="E31" s="113">
        <v>60.356536502546689</v>
      </c>
      <c r="F31" s="115">
        <v>22041</v>
      </c>
      <c r="G31" s="114">
        <v>23141</v>
      </c>
      <c r="H31" s="114">
        <v>23090</v>
      </c>
      <c r="I31" s="114">
        <v>23570</v>
      </c>
      <c r="J31" s="140">
        <v>23359</v>
      </c>
      <c r="K31" s="114">
        <v>-1318</v>
      </c>
      <c r="L31" s="116">
        <v>-5.6423648272614413</v>
      </c>
    </row>
    <row r="32" spans="1:12" s="110" customFormat="1" ht="15" customHeight="1" x14ac:dyDescent="0.2">
      <c r="A32" s="120"/>
      <c r="B32" s="119" t="s">
        <v>117</v>
      </c>
      <c r="C32" s="258"/>
      <c r="E32" s="113">
        <v>7.2947557853648641</v>
      </c>
      <c r="F32" s="114">
        <v>2878</v>
      </c>
      <c r="G32" s="114">
        <v>2931</v>
      </c>
      <c r="H32" s="114">
        <v>2902</v>
      </c>
      <c r="I32" s="114">
        <v>2908</v>
      </c>
      <c r="J32" s="140">
        <v>2819</v>
      </c>
      <c r="K32" s="114">
        <v>59</v>
      </c>
      <c r="L32" s="116">
        <v>2.0929407591344447</v>
      </c>
    </row>
    <row r="33" spans="1:12" s="110" customFormat="1" ht="15" customHeight="1" x14ac:dyDescent="0.2">
      <c r="A33" s="120"/>
      <c r="B33" s="119"/>
      <c r="C33" s="258" t="s">
        <v>106</v>
      </c>
      <c r="E33" s="113">
        <v>44.892286309937454</v>
      </c>
      <c r="F33" s="114">
        <v>1292</v>
      </c>
      <c r="G33" s="114">
        <v>1341</v>
      </c>
      <c r="H33" s="114">
        <v>1305</v>
      </c>
      <c r="I33" s="114">
        <v>1266</v>
      </c>
      <c r="J33" s="140">
        <v>1218</v>
      </c>
      <c r="K33" s="114">
        <v>74</v>
      </c>
      <c r="L33" s="116">
        <v>6.0755336617405584</v>
      </c>
    </row>
    <row r="34" spans="1:12" s="110" customFormat="1" ht="15" customHeight="1" x14ac:dyDescent="0.2">
      <c r="A34" s="120"/>
      <c r="B34" s="119"/>
      <c r="C34" s="258" t="s">
        <v>107</v>
      </c>
      <c r="E34" s="113">
        <v>55.107713690062546</v>
      </c>
      <c r="F34" s="114">
        <v>1586</v>
      </c>
      <c r="G34" s="114">
        <v>1590</v>
      </c>
      <c r="H34" s="114">
        <v>1597</v>
      </c>
      <c r="I34" s="114">
        <v>1642</v>
      </c>
      <c r="J34" s="140">
        <v>1601</v>
      </c>
      <c r="K34" s="114">
        <v>-15</v>
      </c>
      <c r="L34" s="116">
        <v>-0.93691442848219864</v>
      </c>
    </row>
    <row r="35" spans="1:12" s="110" customFormat="1" ht="24" customHeight="1" x14ac:dyDescent="0.2">
      <c r="A35" s="604" t="s">
        <v>192</v>
      </c>
      <c r="B35" s="605"/>
      <c r="C35" s="605"/>
      <c r="D35" s="606"/>
      <c r="E35" s="113">
        <v>16.936608115986111</v>
      </c>
      <c r="F35" s="114">
        <v>6682</v>
      </c>
      <c r="G35" s="114">
        <v>7212</v>
      </c>
      <c r="H35" s="114">
        <v>7005</v>
      </c>
      <c r="I35" s="114">
        <v>7546</v>
      </c>
      <c r="J35" s="114">
        <v>7203</v>
      </c>
      <c r="K35" s="318">
        <v>-521</v>
      </c>
      <c r="L35" s="319">
        <v>-7.2330973205608773</v>
      </c>
    </row>
    <row r="36" spans="1:12" s="110" customFormat="1" ht="15" customHeight="1" x14ac:dyDescent="0.2">
      <c r="A36" s="120"/>
      <c r="B36" s="119"/>
      <c r="C36" s="258" t="s">
        <v>106</v>
      </c>
      <c r="E36" s="113">
        <v>40.002993115833583</v>
      </c>
      <c r="F36" s="114">
        <v>2673</v>
      </c>
      <c r="G36" s="114">
        <v>2915</v>
      </c>
      <c r="H36" s="114">
        <v>2766</v>
      </c>
      <c r="I36" s="114">
        <v>3003</v>
      </c>
      <c r="J36" s="114">
        <v>2834</v>
      </c>
      <c r="K36" s="318">
        <v>-161</v>
      </c>
      <c r="L36" s="116">
        <v>-5.6810162314749473</v>
      </c>
    </row>
    <row r="37" spans="1:12" s="110" customFormat="1" ht="15" customHeight="1" x14ac:dyDescent="0.2">
      <c r="A37" s="120"/>
      <c r="B37" s="119"/>
      <c r="C37" s="258" t="s">
        <v>107</v>
      </c>
      <c r="E37" s="113">
        <v>59.997006884166417</v>
      </c>
      <c r="F37" s="114">
        <v>4009</v>
      </c>
      <c r="G37" s="114">
        <v>4297</v>
      </c>
      <c r="H37" s="114">
        <v>4239</v>
      </c>
      <c r="I37" s="114">
        <v>4543</v>
      </c>
      <c r="J37" s="140">
        <v>4369</v>
      </c>
      <c r="K37" s="114">
        <v>-360</v>
      </c>
      <c r="L37" s="116">
        <v>-8.2398718242160669</v>
      </c>
    </row>
    <row r="38" spans="1:12" s="110" customFormat="1" ht="15" customHeight="1" x14ac:dyDescent="0.2">
      <c r="A38" s="120"/>
      <c r="B38" s="119" t="s">
        <v>329</v>
      </c>
      <c r="C38" s="258"/>
      <c r="E38" s="113">
        <v>61.212075127366738</v>
      </c>
      <c r="F38" s="114">
        <v>24150</v>
      </c>
      <c r="G38" s="114">
        <v>24786</v>
      </c>
      <c r="H38" s="114">
        <v>24909</v>
      </c>
      <c r="I38" s="114">
        <v>24859</v>
      </c>
      <c r="J38" s="140">
        <v>24753</v>
      </c>
      <c r="K38" s="114">
        <v>-603</v>
      </c>
      <c r="L38" s="116">
        <v>-2.4360683553508666</v>
      </c>
    </row>
    <row r="39" spans="1:12" s="110" customFormat="1" ht="15" customHeight="1" x14ac:dyDescent="0.2">
      <c r="A39" s="120"/>
      <c r="B39" s="119"/>
      <c r="C39" s="258" t="s">
        <v>106</v>
      </c>
      <c r="E39" s="113">
        <v>39.846790890269148</v>
      </c>
      <c r="F39" s="115">
        <v>9623</v>
      </c>
      <c r="G39" s="114">
        <v>9771</v>
      </c>
      <c r="H39" s="114">
        <v>9826</v>
      </c>
      <c r="I39" s="114">
        <v>9741</v>
      </c>
      <c r="J39" s="140">
        <v>9676</v>
      </c>
      <c r="K39" s="114">
        <v>-53</v>
      </c>
      <c r="L39" s="116">
        <v>-0.54774700289375777</v>
      </c>
    </row>
    <row r="40" spans="1:12" s="110" customFormat="1" ht="15" customHeight="1" x14ac:dyDescent="0.2">
      <c r="A40" s="120"/>
      <c r="B40" s="119"/>
      <c r="C40" s="258" t="s">
        <v>107</v>
      </c>
      <c r="E40" s="113">
        <v>60.153209109730852</v>
      </c>
      <c r="F40" s="115">
        <v>14527</v>
      </c>
      <c r="G40" s="114">
        <v>15015</v>
      </c>
      <c r="H40" s="114">
        <v>15083</v>
      </c>
      <c r="I40" s="114">
        <v>15118</v>
      </c>
      <c r="J40" s="140">
        <v>15077</v>
      </c>
      <c r="K40" s="114">
        <v>-550</v>
      </c>
      <c r="L40" s="116">
        <v>-3.6479405717317768</v>
      </c>
    </row>
    <row r="41" spans="1:12" s="110" customFormat="1" ht="15" customHeight="1" x14ac:dyDescent="0.2">
      <c r="A41" s="120"/>
      <c r="B41" s="320" t="s">
        <v>516</v>
      </c>
      <c r="C41" s="258"/>
      <c r="E41" s="113">
        <v>7.3910729222112383</v>
      </c>
      <c r="F41" s="115">
        <v>2916</v>
      </c>
      <c r="G41" s="114">
        <v>3120</v>
      </c>
      <c r="H41" s="114">
        <v>2921</v>
      </c>
      <c r="I41" s="114">
        <v>3103</v>
      </c>
      <c r="J41" s="140">
        <v>2877</v>
      </c>
      <c r="K41" s="114">
        <v>39</v>
      </c>
      <c r="L41" s="116">
        <v>1.3555787278415015</v>
      </c>
    </row>
    <row r="42" spans="1:12" s="110" customFormat="1" ht="15" customHeight="1" x14ac:dyDescent="0.2">
      <c r="A42" s="120"/>
      <c r="B42" s="119"/>
      <c r="C42" s="268" t="s">
        <v>106</v>
      </c>
      <c r="D42" s="182"/>
      <c r="E42" s="113">
        <v>48.319615912208505</v>
      </c>
      <c r="F42" s="115">
        <v>1409</v>
      </c>
      <c r="G42" s="114">
        <v>1490</v>
      </c>
      <c r="H42" s="114">
        <v>1397</v>
      </c>
      <c r="I42" s="114">
        <v>1467</v>
      </c>
      <c r="J42" s="140">
        <v>1367</v>
      </c>
      <c r="K42" s="114">
        <v>42</v>
      </c>
      <c r="L42" s="116">
        <v>3.0724213606437454</v>
      </c>
    </row>
    <row r="43" spans="1:12" s="110" customFormat="1" ht="15" customHeight="1" x14ac:dyDescent="0.2">
      <c r="A43" s="120"/>
      <c r="B43" s="119"/>
      <c r="C43" s="268" t="s">
        <v>107</v>
      </c>
      <c r="D43" s="182"/>
      <c r="E43" s="113">
        <v>51.680384087791495</v>
      </c>
      <c r="F43" s="115">
        <v>1507</v>
      </c>
      <c r="G43" s="114">
        <v>1630</v>
      </c>
      <c r="H43" s="114">
        <v>1524</v>
      </c>
      <c r="I43" s="114">
        <v>1636</v>
      </c>
      <c r="J43" s="140">
        <v>1510</v>
      </c>
      <c r="K43" s="114">
        <v>-3</v>
      </c>
      <c r="L43" s="116">
        <v>-0.19867549668874171</v>
      </c>
    </row>
    <row r="44" spans="1:12" s="110" customFormat="1" ht="15" customHeight="1" x14ac:dyDescent="0.2">
      <c r="A44" s="120"/>
      <c r="B44" s="119" t="s">
        <v>205</v>
      </c>
      <c r="C44" s="268"/>
      <c r="D44" s="182"/>
      <c r="E44" s="113">
        <v>14.460243834435911</v>
      </c>
      <c r="F44" s="115">
        <v>5705</v>
      </c>
      <c r="G44" s="114">
        <v>5990</v>
      </c>
      <c r="H44" s="114">
        <v>6073</v>
      </c>
      <c r="I44" s="114">
        <v>6108</v>
      </c>
      <c r="J44" s="140">
        <v>6256</v>
      </c>
      <c r="K44" s="114">
        <v>-551</v>
      </c>
      <c r="L44" s="116">
        <v>-8.8075447570332486</v>
      </c>
    </row>
    <row r="45" spans="1:12" s="110" customFormat="1" ht="15" customHeight="1" x14ac:dyDescent="0.2">
      <c r="A45" s="120"/>
      <c r="B45" s="119"/>
      <c r="C45" s="268" t="s">
        <v>106</v>
      </c>
      <c r="D45" s="182"/>
      <c r="E45" s="113">
        <v>36.599474145486418</v>
      </c>
      <c r="F45" s="115">
        <v>2088</v>
      </c>
      <c r="G45" s="114">
        <v>2167</v>
      </c>
      <c r="H45" s="114">
        <v>2195</v>
      </c>
      <c r="I45" s="114">
        <v>2156</v>
      </c>
      <c r="J45" s="140">
        <v>2221</v>
      </c>
      <c r="K45" s="114">
        <v>-133</v>
      </c>
      <c r="L45" s="116">
        <v>-5.9882935614588026</v>
      </c>
    </row>
    <row r="46" spans="1:12" s="110" customFormat="1" ht="15" customHeight="1" x14ac:dyDescent="0.2">
      <c r="A46" s="123"/>
      <c r="B46" s="124"/>
      <c r="C46" s="260" t="s">
        <v>107</v>
      </c>
      <c r="D46" s="261"/>
      <c r="E46" s="125">
        <v>63.400525854513582</v>
      </c>
      <c r="F46" s="143">
        <v>3617</v>
      </c>
      <c r="G46" s="144">
        <v>3823</v>
      </c>
      <c r="H46" s="144">
        <v>3878</v>
      </c>
      <c r="I46" s="144">
        <v>3952</v>
      </c>
      <c r="J46" s="145">
        <v>4035</v>
      </c>
      <c r="K46" s="144">
        <v>-418</v>
      </c>
      <c r="L46" s="146">
        <v>-10.359355638166047</v>
      </c>
    </row>
    <row r="47" spans="1:12" s="269" customFormat="1" ht="11.25" customHeight="1" x14ac:dyDescent="0.2">
      <c r="B47" s="270"/>
      <c r="C47" s="270"/>
      <c r="D47" s="271"/>
      <c r="E47" s="271"/>
      <c r="F47" s="272"/>
      <c r="G47" s="272"/>
      <c r="H47" s="272"/>
      <c r="I47" s="272"/>
      <c r="J47" s="272"/>
      <c r="K47" s="272"/>
      <c r="L47" s="150" t="s">
        <v>45</v>
      </c>
    </row>
    <row r="48" spans="1:12" s="151" customFormat="1" ht="12.75" customHeight="1" x14ac:dyDescent="0.15">
      <c r="A48" s="152" t="s">
        <v>206</v>
      </c>
      <c r="B48" s="192"/>
      <c r="C48" s="192"/>
      <c r="D48" s="192"/>
      <c r="E48" s="273"/>
      <c r="F48" s="274"/>
      <c r="G48" s="274"/>
      <c r="H48" s="274"/>
      <c r="I48" s="274"/>
      <c r="J48" s="274"/>
      <c r="K48" s="274"/>
      <c r="L48" s="276"/>
    </row>
    <row r="49" spans="1:12" ht="11.25" x14ac:dyDescent="0.2">
      <c r="A49" s="277" t="s">
        <v>330</v>
      </c>
      <c r="B49" s="192"/>
      <c r="C49" s="192"/>
      <c r="D49" s="192"/>
      <c r="E49" s="273"/>
      <c r="F49" s="274"/>
      <c r="G49" s="274"/>
      <c r="H49" s="274"/>
      <c r="I49" s="274"/>
      <c r="J49" s="274"/>
      <c r="K49" s="274"/>
      <c r="L49" s="276"/>
    </row>
    <row r="50" spans="1:12" ht="14.25" customHeight="1" x14ac:dyDescent="0.2">
      <c r="A50" s="535" t="s">
        <v>517</v>
      </c>
      <c r="B50" s="192"/>
      <c r="C50" s="192"/>
      <c r="D50" s="192"/>
      <c r="E50" s="273"/>
      <c r="F50" s="274"/>
      <c r="G50" s="274"/>
      <c r="H50" s="274"/>
      <c r="I50" s="274"/>
      <c r="J50" s="274"/>
      <c r="K50" s="274"/>
      <c r="L50" s="276"/>
    </row>
    <row r="51" spans="1:12" ht="18.75" customHeight="1" x14ac:dyDescent="0.2">
      <c r="A51" s="568" t="s">
        <v>210</v>
      </c>
      <c r="B51" s="568"/>
      <c r="C51" s="568"/>
      <c r="D51" s="568"/>
      <c r="E51" s="568"/>
      <c r="F51" s="568"/>
      <c r="G51" s="568"/>
      <c r="H51" s="568"/>
      <c r="I51" s="568"/>
      <c r="J51" s="568"/>
      <c r="K51" s="568"/>
      <c r="L51" s="568"/>
    </row>
    <row r="52" spans="1:12" ht="11.25" x14ac:dyDescent="0.2">
      <c r="A52" s="568" t="s">
        <v>211</v>
      </c>
      <c r="B52" s="568"/>
      <c r="C52" s="568"/>
      <c r="D52" s="568"/>
      <c r="E52" s="568"/>
      <c r="F52" s="568"/>
      <c r="G52" s="568"/>
      <c r="H52" s="568"/>
      <c r="I52" s="568"/>
      <c r="J52" s="568"/>
      <c r="K52" s="568"/>
      <c r="L52" s="568"/>
    </row>
    <row r="53" spans="1:12" ht="11.25" x14ac:dyDescent="0.2">
      <c r="A53" s="619"/>
      <c r="B53" s="619"/>
      <c r="C53" s="619"/>
      <c r="D53" s="619"/>
      <c r="E53" s="619"/>
      <c r="F53" s="619"/>
      <c r="G53" s="619"/>
      <c r="H53" s="619"/>
      <c r="I53" s="619"/>
      <c r="J53" s="619"/>
      <c r="K53" s="619"/>
      <c r="L53" s="619"/>
    </row>
    <row r="54" spans="1:12" ht="21" customHeight="1" x14ac:dyDescent="0.2">
      <c r="A54" s="602"/>
      <c r="B54" s="602"/>
      <c r="C54" s="602"/>
      <c r="D54" s="602"/>
      <c r="E54" s="602"/>
      <c r="F54" s="602"/>
      <c r="G54" s="602"/>
      <c r="H54" s="602"/>
      <c r="I54" s="602"/>
      <c r="J54" s="602"/>
      <c r="K54" s="602"/>
      <c r="L54" s="602"/>
    </row>
    <row r="55" spans="1:12" ht="12.75" customHeight="1" x14ac:dyDescent="0.2"/>
  </sheetData>
  <mergeCells count="21">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35:D35"/>
    <mergeCell ref="A51:L51"/>
    <mergeCell ref="A52:L52"/>
    <mergeCell ref="A53:L53"/>
    <mergeCell ref="A54:L54"/>
  </mergeCells>
  <printOptions horizontalCentered="1"/>
  <pageMargins left="0.7" right="0.7" top="0.75" bottom="0.75" header="0.3" footer="0.3"/>
  <pageSetup paperSize="9" scale="82" orientation="portrait" r:id="rId1"/>
  <headerFooter alignWithMargins="0"/>
  <drawing r:id="rId2"/>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5">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0.100000000000001" customHeight="1" x14ac:dyDescent="0.2">
      <c r="A3" s="571" t="s">
        <v>331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326</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39453</v>
      </c>
      <c r="E11" s="114">
        <v>41108</v>
      </c>
      <c r="F11" s="114">
        <v>40908</v>
      </c>
      <c r="G11" s="114">
        <v>41616</v>
      </c>
      <c r="H11" s="140">
        <v>41089</v>
      </c>
      <c r="I11" s="115">
        <v>-1636</v>
      </c>
      <c r="J11" s="116">
        <v>-3.9816009150867631</v>
      </c>
    </row>
    <row r="12" spans="1:15" s="110" customFormat="1" ht="24.95" customHeight="1" x14ac:dyDescent="0.2">
      <c r="A12" s="193" t="s">
        <v>132</v>
      </c>
      <c r="B12" s="194" t="s">
        <v>133</v>
      </c>
      <c r="C12" s="113">
        <v>1.6019060654449597</v>
      </c>
      <c r="D12" s="115">
        <v>632</v>
      </c>
      <c r="E12" s="114">
        <v>632</v>
      </c>
      <c r="F12" s="114">
        <v>631</v>
      </c>
      <c r="G12" s="114">
        <v>615</v>
      </c>
      <c r="H12" s="140">
        <v>582</v>
      </c>
      <c r="I12" s="115">
        <v>50</v>
      </c>
      <c r="J12" s="116">
        <v>8.5910652920962196</v>
      </c>
    </row>
    <row r="13" spans="1:15" s="110" customFormat="1" ht="24.95" customHeight="1" x14ac:dyDescent="0.2">
      <c r="A13" s="193" t="s">
        <v>134</v>
      </c>
      <c r="B13" s="199" t="s">
        <v>214</v>
      </c>
      <c r="C13" s="113">
        <v>0.74772514130737844</v>
      </c>
      <c r="D13" s="115">
        <v>295</v>
      </c>
      <c r="E13" s="114">
        <v>287</v>
      </c>
      <c r="F13" s="114">
        <v>287</v>
      </c>
      <c r="G13" s="114">
        <v>283</v>
      </c>
      <c r="H13" s="140">
        <v>293</v>
      </c>
      <c r="I13" s="115">
        <v>2</v>
      </c>
      <c r="J13" s="116">
        <v>0.68259385665529015</v>
      </c>
    </row>
    <row r="14" spans="1:15" s="287" customFormat="1" ht="24.95" customHeight="1" x14ac:dyDescent="0.2">
      <c r="A14" s="193" t="s">
        <v>215</v>
      </c>
      <c r="B14" s="199" t="s">
        <v>137</v>
      </c>
      <c r="C14" s="113">
        <v>8.944820419233011</v>
      </c>
      <c r="D14" s="115">
        <v>3529</v>
      </c>
      <c r="E14" s="114">
        <v>3573</v>
      </c>
      <c r="F14" s="114">
        <v>3643</v>
      </c>
      <c r="G14" s="114">
        <v>3645</v>
      </c>
      <c r="H14" s="140">
        <v>3623</v>
      </c>
      <c r="I14" s="115">
        <v>-94</v>
      </c>
      <c r="J14" s="116">
        <v>-2.5945349158156223</v>
      </c>
      <c r="K14" s="110"/>
      <c r="L14" s="110"/>
      <c r="M14" s="110"/>
      <c r="N14" s="110"/>
      <c r="O14" s="110"/>
    </row>
    <row r="15" spans="1:15" s="110" customFormat="1" ht="24.95" customHeight="1" x14ac:dyDescent="0.2">
      <c r="A15" s="193" t="s">
        <v>216</v>
      </c>
      <c r="B15" s="199" t="s">
        <v>217</v>
      </c>
      <c r="C15" s="113">
        <v>4.7017970750006333</v>
      </c>
      <c r="D15" s="115">
        <v>1855</v>
      </c>
      <c r="E15" s="114">
        <v>1890</v>
      </c>
      <c r="F15" s="114">
        <v>1915</v>
      </c>
      <c r="G15" s="114">
        <v>1912</v>
      </c>
      <c r="H15" s="140">
        <v>1820</v>
      </c>
      <c r="I15" s="115">
        <v>35</v>
      </c>
      <c r="J15" s="116">
        <v>1.9230769230769231</v>
      </c>
    </row>
    <row r="16" spans="1:15" s="287" customFormat="1" ht="24.95" customHeight="1" x14ac:dyDescent="0.2">
      <c r="A16" s="193" t="s">
        <v>218</v>
      </c>
      <c r="B16" s="199" t="s">
        <v>141</v>
      </c>
      <c r="C16" s="113">
        <v>2.9224647048386689</v>
      </c>
      <c r="D16" s="115">
        <v>1153</v>
      </c>
      <c r="E16" s="114">
        <v>1167</v>
      </c>
      <c r="F16" s="114">
        <v>1209</v>
      </c>
      <c r="G16" s="114">
        <v>1213</v>
      </c>
      <c r="H16" s="140">
        <v>1237</v>
      </c>
      <c r="I16" s="115">
        <v>-84</v>
      </c>
      <c r="J16" s="116">
        <v>-6.7906224737267582</v>
      </c>
      <c r="K16" s="110"/>
      <c r="L16" s="110"/>
      <c r="M16" s="110"/>
      <c r="N16" s="110"/>
      <c r="O16" s="110"/>
    </row>
    <row r="17" spans="1:15" s="110" customFormat="1" ht="24.95" customHeight="1" x14ac:dyDescent="0.2">
      <c r="A17" s="193" t="s">
        <v>142</v>
      </c>
      <c r="B17" s="199" t="s">
        <v>220</v>
      </c>
      <c r="C17" s="113">
        <v>1.320558639393709</v>
      </c>
      <c r="D17" s="115">
        <v>521</v>
      </c>
      <c r="E17" s="114">
        <v>516</v>
      </c>
      <c r="F17" s="114">
        <v>519</v>
      </c>
      <c r="G17" s="114">
        <v>520</v>
      </c>
      <c r="H17" s="140">
        <v>566</v>
      </c>
      <c r="I17" s="115">
        <v>-45</v>
      </c>
      <c r="J17" s="116">
        <v>-7.9505300353356887</v>
      </c>
    </row>
    <row r="18" spans="1:15" s="287" customFormat="1" ht="24.95" customHeight="1" x14ac:dyDescent="0.2">
      <c r="A18" s="201" t="s">
        <v>144</v>
      </c>
      <c r="B18" s="202" t="s">
        <v>145</v>
      </c>
      <c r="C18" s="113">
        <v>3.7436950295288063</v>
      </c>
      <c r="D18" s="115">
        <v>1477</v>
      </c>
      <c r="E18" s="114">
        <v>1428</v>
      </c>
      <c r="F18" s="114">
        <v>1451</v>
      </c>
      <c r="G18" s="114">
        <v>1411</v>
      </c>
      <c r="H18" s="140">
        <v>1420</v>
      </c>
      <c r="I18" s="115">
        <v>57</v>
      </c>
      <c r="J18" s="116">
        <v>4.0140845070422539</v>
      </c>
      <c r="K18" s="110"/>
      <c r="L18" s="110"/>
      <c r="M18" s="110"/>
      <c r="N18" s="110"/>
      <c r="O18" s="110"/>
    </row>
    <row r="19" spans="1:15" s="110" customFormat="1" ht="24.95" customHeight="1" x14ac:dyDescent="0.2">
      <c r="A19" s="193" t="s">
        <v>146</v>
      </c>
      <c r="B19" s="199" t="s">
        <v>147</v>
      </c>
      <c r="C19" s="113">
        <v>16.231972220110006</v>
      </c>
      <c r="D19" s="115">
        <v>6404</v>
      </c>
      <c r="E19" s="114">
        <v>6521</v>
      </c>
      <c r="F19" s="114">
        <v>6383</v>
      </c>
      <c r="G19" s="114">
        <v>6651</v>
      </c>
      <c r="H19" s="140">
        <v>6668</v>
      </c>
      <c r="I19" s="115">
        <v>-264</v>
      </c>
      <c r="J19" s="116">
        <v>-3.9592081583683263</v>
      </c>
    </row>
    <row r="20" spans="1:15" s="287" customFormat="1" ht="24.95" customHeight="1" x14ac:dyDescent="0.2">
      <c r="A20" s="193" t="s">
        <v>148</v>
      </c>
      <c r="B20" s="199" t="s">
        <v>149</v>
      </c>
      <c r="C20" s="113">
        <v>6.5647732745291867</v>
      </c>
      <c r="D20" s="115">
        <v>2590</v>
      </c>
      <c r="E20" s="114">
        <v>2635</v>
      </c>
      <c r="F20" s="114">
        <v>2704</v>
      </c>
      <c r="G20" s="114">
        <v>2709</v>
      </c>
      <c r="H20" s="140">
        <v>2758</v>
      </c>
      <c r="I20" s="115">
        <v>-168</v>
      </c>
      <c r="J20" s="116">
        <v>-6.0913705583756341</v>
      </c>
      <c r="K20" s="110"/>
      <c r="L20" s="110"/>
      <c r="M20" s="110"/>
      <c r="N20" s="110"/>
      <c r="O20" s="110"/>
    </row>
    <row r="21" spans="1:15" s="110" customFormat="1" ht="24.95" customHeight="1" x14ac:dyDescent="0.2">
      <c r="A21" s="201" t="s">
        <v>150</v>
      </c>
      <c r="B21" s="202" t="s">
        <v>151</v>
      </c>
      <c r="C21" s="113">
        <v>12.754416647656706</v>
      </c>
      <c r="D21" s="115">
        <v>5032</v>
      </c>
      <c r="E21" s="114">
        <v>5942</v>
      </c>
      <c r="F21" s="114">
        <v>6038</v>
      </c>
      <c r="G21" s="114">
        <v>6063</v>
      </c>
      <c r="H21" s="140">
        <v>5806</v>
      </c>
      <c r="I21" s="115">
        <v>-774</v>
      </c>
      <c r="J21" s="116">
        <v>-13.331036858422321</v>
      </c>
    </row>
    <row r="22" spans="1:15" s="110" customFormat="1" ht="24.95" customHeight="1" x14ac:dyDescent="0.2">
      <c r="A22" s="201" t="s">
        <v>152</v>
      </c>
      <c r="B22" s="199" t="s">
        <v>153</v>
      </c>
      <c r="C22" s="113">
        <v>1.4523610371834841</v>
      </c>
      <c r="D22" s="115">
        <v>573</v>
      </c>
      <c r="E22" s="114">
        <v>599</v>
      </c>
      <c r="F22" s="114">
        <v>603</v>
      </c>
      <c r="G22" s="114">
        <v>580</v>
      </c>
      <c r="H22" s="140">
        <v>595</v>
      </c>
      <c r="I22" s="115">
        <v>-22</v>
      </c>
      <c r="J22" s="116">
        <v>-3.6974789915966388</v>
      </c>
    </row>
    <row r="23" spans="1:15" s="110" customFormat="1" ht="24.95" customHeight="1" x14ac:dyDescent="0.2">
      <c r="A23" s="193" t="s">
        <v>154</v>
      </c>
      <c r="B23" s="199" t="s">
        <v>155</v>
      </c>
      <c r="C23" s="113">
        <v>1.15580564215649</v>
      </c>
      <c r="D23" s="115">
        <v>456</v>
      </c>
      <c r="E23" s="114">
        <v>458</v>
      </c>
      <c r="F23" s="114">
        <v>463</v>
      </c>
      <c r="G23" s="114">
        <v>454</v>
      </c>
      <c r="H23" s="140">
        <v>456</v>
      </c>
      <c r="I23" s="115">
        <v>0</v>
      </c>
      <c r="J23" s="116">
        <v>0</v>
      </c>
    </row>
    <row r="24" spans="1:15" s="110" customFormat="1" ht="24.95" customHeight="1" x14ac:dyDescent="0.2">
      <c r="A24" s="193" t="s">
        <v>156</v>
      </c>
      <c r="B24" s="199" t="s">
        <v>221</v>
      </c>
      <c r="C24" s="113">
        <v>9.8319519428180371</v>
      </c>
      <c r="D24" s="115">
        <v>3879</v>
      </c>
      <c r="E24" s="114">
        <v>3906</v>
      </c>
      <c r="F24" s="114">
        <v>3902</v>
      </c>
      <c r="G24" s="114">
        <v>3976</v>
      </c>
      <c r="H24" s="140">
        <v>4077</v>
      </c>
      <c r="I24" s="115">
        <v>-198</v>
      </c>
      <c r="J24" s="116">
        <v>-4.8565121412803531</v>
      </c>
    </row>
    <row r="25" spans="1:15" s="110" customFormat="1" ht="24.95" customHeight="1" x14ac:dyDescent="0.2">
      <c r="A25" s="193" t="s">
        <v>222</v>
      </c>
      <c r="B25" s="204" t="s">
        <v>159</v>
      </c>
      <c r="C25" s="113">
        <v>9.0943654474944875</v>
      </c>
      <c r="D25" s="115">
        <v>3588</v>
      </c>
      <c r="E25" s="114">
        <v>3628</v>
      </c>
      <c r="F25" s="114">
        <v>3588</v>
      </c>
      <c r="G25" s="114">
        <v>3629</v>
      </c>
      <c r="H25" s="140">
        <v>3593</v>
      </c>
      <c r="I25" s="115">
        <v>-5</v>
      </c>
      <c r="J25" s="116">
        <v>-0.13915947676036738</v>
      </c>
    </row>
    <row r="26" spans="1:15" s="110" customFormat="1" ht="24.95" customHeight="1" x14ac:dyDescent="0.2">
      <c r="A26" s="201">
        <v>782.78300000000002</v>
      </c>
      <c r="B26" s="203" t="s">
        <v>160</v>
      </c>
      <c r="C26" s="113">
        <v>0.18249562770891947</v>
      </c>
      <c r="D26" s="115">
        <v>72</v>
      </c>
      <c r="E26" s="114">
        <v>77</v>
      </c>
      <c r="F26" s="114">
        <v>77</v>
      </c>
      <c r="G26" s="114">
        <v>72</v>
      </c>
      <c r="H26" s="140">
        <v>74</v>
      </c>
      <c r="I26" s="115">
        <v>-2</v>
      </c>
      <c r="J26" s="116">
        <v>-2.7027027027027026</v>
      </c>
    </row>
    <row r="27" spans="1:15" s="110" customFormat="1" ht="24.95" customHeight="1" x14ac:dyDescent="0.2">
      <c r="A27" s="193" t="s">
        <v>161</v>
      </c>
      <c r="B27" s="199" t="s">
        <v>162</v>
      </c>
      <c r="C27" s="113">
        <v>2.1468582870757609</v>
      </c>
      <c r="D27" s="115">
        <v>847</v>
      </c>
      <c r="E27" s="114">
        <v>835</v>
      </c>
      <c r="F27" s="114">
        <v>835</v>
      </c>
      <c r="G27" s="114">
        <v>819</v>
      </c>
      <c r="H27" s="140">
        <v>802</v>
      </c>
      <c r="I27" s="115">
        <v>45</v>
      </c>
      <c r="J27" s="116">
        <v>5.6109725685785534</v>
      </c>
    </row>
    <row r="28" spans="1:15" s="110" customFormat="1" ht="24.95" customHeight="1" x14ac:dyDescent="0.2">
      <c r="A28" s="193" t="s">
        <v>163</v>
      </c>
      <c r="B28" s="199" t="s">
        <v>164</v>
      </c>
      <c r="C28" s="113">
        <v>3.9667452411730415</v>
      </c>
      <c r="D28" s="115">
        <v>1565</v>
      </c>
      <c r="E28" s="114">
        <v>1863</v>
      </c>
      <c r="F28" s="114">
        <v>1459</v>
      </c>
      <c r="G28" s="114">
        <v>1829</v>
      </c>
      <c r="H28" s="140">
        <v>1497</v>
      </c>
      <c r="I28" s="115">
        <v>68</v>
      </c>
      <c r="J28" s="116">
        <v>4.5424181696726791</v>
      </c>
    </row>
    <row r="29" spans="1:15" s="110" customFormat="1" ht="24.95" customHeight="1" x14ac:dyDescent="0.2">
      <c r="A29" s="193">
        <v>86</v>
      </c>
      <c r="B29" s="199" t="s">
        <v>165</v>
      </c>
      <c r="C29" s="113">
        <v>5.8829493321166959</v>
      </c>
      <c r="D29" s="115">
        <v>2321</v>
      </c>
      <c r="E29" s="114">
        <v>2316</v>
      </c>
      <c r="F29" s="114">
        <v>2340</v>
      </c>
      <c r="G29" s="114">
        <v>2357</v>
      </c>
      <c r="H29" s="140">
        <v>2381</v>
      </c>
      <c r="I29" s="115">
        <v>-60</v>
      </c>
      <c r="J29" s="116">
        <v>-2.5199496010079798</v>
      </c>
    </row>
    <row r="30" spans="1:15" s="110" customFormat="1" ht="24.95" customHeight="1" x14ac:dyDescent="0.2">
      <c r="A30" s="193">
        <v>87.88</v>
      </c>
      <c r="B30" s="204" t="s">
        <v>166</v>
      </c>
      <c r="C30" s="113">
        <v>3.1227029630192886</v>
      </c>
      <c r="D30" s="115">
        <v>1232</v>
      </c>
      <c r="E30" s="114">
        <v>1232</v>
      </c>
      <c r="F30" s="114">
        <v>1250</v>
      </c>
      <c r="G30" s="114">
        <v>1271</v>
      </c>
      <c r="H30" s="140">
        <v>1267</v>
      </c>
      <c r="I30" s="115">
        <v>-35</v>
      </c>
      <c r="J30" s="116">
        <v>-2.7624309392265194</v>
      </c>
    </row>
    <row r="31" spans="1:15" s="110" customFormat="1" ht="24.95" customHeight="1" x14ac:dyDescent="0.2">
      <c r="A31" s="193" t="s">
        <v>167</v>
      </c>
      <c r="B31" s="199" t="s">
        <v>168</v>
      </c>
      <c r="C31" s="113">
        <v>12.574455681443743</v>
      </c>
      <c r="D31" s="115">
        <v>4961</v>
      </c>
      <c r="E31" s="114">
        <v>5176</v>
      </c>
      <c r="F31" s="114">
        <v>5254</v>
      </c>
      <c r="G31" s="114">
        <v>5252</v>
      </c>
      <c r="H31" s="140">
        <v>5197</v>
      </c>
      <c r="I31" s="115">
        <v>-236</v>
      </c>
      <c r="J31" s="116">
        <v>-4.5410813931114102</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1.6019060654449597</v>
      </c>
      <c r="D34" s="115">
        <v>632</v>
      </c>
      <c r="E34" s="114">
        <v>632</v>
      </c>
      <c r="F34" s="114">
        <v>631</v>
      </c>
      <c r="G34" s="114">
        <v>615</v>
      </c>
      <c r="H34" s="140">
        <v>582</v>
      </c>
      <c r="I34" s="115">
        <v>50</v>
      </c>
      <c r="J34" s="116">
        <v>8.5910652920962196</v>
      </c>
    </row>
    <row r="35" spans="1:10" s="110" customFormat="1" ht="24.95" customHeight="1" x14ac:dyDescent="0.2">
      <c r="A35" s="292" t="s">
        <v>171</v>
      </c>
      <c r="B35" s="293" t="s">
        <v>172</v>
      </c>
      <c r="C35" s="113">
        <v>13.436240590069197</v>
      </c>
      <c r="D35" s="115">
        <v>5301</v>
      </c>
      <c r="E35" s="114">
        <v>5288</v>
      </c>
      <c r="F35" s="114">
        <v>5381</v>
      </c>
      <c r="G35" s="114">
        <v>5339</v>
      </c>
      <c r="H35" s="140">
        <v>5336</v>
      </c>
      <c r="I35" s="115">
        <v>-35</v>
      </c>
      <c r="J35" s="116">
        <v>-0.65592203898050971</v>
      </c>
    </row>
    <row r="36" spans="1:10" s="110" customFormat="1" ht="24.95" customHeight="1" x14ac:dyDescent="0.2">
      <c r="A36" s="294" t="s">
        <v>173</v>
      </c>
      <c r="B36" s="295" t="s">
        <v>174</v>
      </c>
      <c r="C36" s="125">
        <v>84.961853344485846</v>
      </c>
      <c r="D36" s="143">
        <v>33520</v>
      </c>
      <c r="E36" s="144">
        <v>35188</v>
      </c>
      <c r="F36" s="144">
        <v>34896</v>
      </c>
      <c r="G36" s="144">
        <v>35662</v>
      </c>
      <c r="H36" s="145">
        <v>35171</v>
      </c>
      <c r="I36" s="143">
        <v>-1651</v>
      </c>
      <c r="J36" s="146">
        <v>-4.694208296608001</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31.5" customHeight="1" x14ac:dyDescent="0.2">
      <c r="A39" s="615" t="s">
        <v>225</v>
      </c>
      <c r="B39" s="615"/>
      <c r="C39" s="615"/>
      <c r="D39" s="615"/>
      <c r="E39" s="615"/>
      <c r="F39" s="615"/>
      <c r="G39" s="615"/>
      <c r="H39" s="615"/>
      <c r="I39" s="615"/>
      <c r="J39" s="615"/>
    </row>
    <row r="40" spans="1:10" ht="18.75" customHeight="1" x14ac:dyDescent="0.2">
      <c r="A40" s="615"/>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6"/>
  <dimension ref="A1:O87"/>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11.25" customHeight="1" x14ac:dyDescent="0.2">
      <c r="A2" s="92"/>
      <c r="B2" s="93"/>
      <c r="C2" s="93"/>
      <c r="D2" s="93"/>
      <c r="E2" s="93"/>
      <c r="F2" s="93"/>
      <c r="G2" s="93"/>
      <c r="H2" s="93"/>
      <c r="I2" s="93"/>
      <c r="J2" s="93"/>
      <c r="K2" s="93"/>
    </row>
    <row r="3" spans="1:15" s="94" customFormat="1" ht="20.100000000000001" customHeight="1" x14ac:dyDescent="0.2">
      <c r="A3" s="571" t="s">
        <v>332</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57</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333</v>
      </c>
      <c r="B7" s="577"/>
      <c r="C7" s="577"/>
      <c r="D7" s="582" t="s">
        <v>94</v>
      </c>
      <c r="E7" s="585" t="s">
        <v>326</v>
      </c>
      <c r="F7" s="586"/>
      <c r="G7" s="586"/>
      <c r="H7" s="586"/>
      <c r="I7" s="587"/>
      <c r="J7" s="588" t="s">
        <v>180</v>
      </c>
      <c r="K7" s="589"/>
      <c r="L7" s="96"/>
      <c r="M7" s="96"/>
      <c r="N7" s="96"/>
      <c r="O7" s="96"/>
    </row>
    <row r="8" spans="1:15" ht="21.75" customHeight="1" x14ac:dyDescent="0.2">
      <c r="A8" s="578"/>
      <c r="B8" s="579"/>
      <c r="C8" s="579"/>
      <c r="D8" s="583"/>
      <c r="E8" s="566" t="s">
        <v>97</v>
      </c>
      <c r="F8" s="566" t="s">
        <v>98</v>
      </c>
      <c r="G8" s="566" t="s">
        <v>99</v>
      </c>
      <c r="H8" s="566" t="s">
        <v>100</v>
      </c>
      <c r="I8" s="566" t="s">
        <v>101</v>
      </c>
      <c r="J8" s="590"/>
      <c r="K8" s="591"/>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39453</v>
      </c>
      <c r="F11" s="264">
        <v>41108</v>
      </c>
      <c r="G11" s="264">
        <v>40908</v>
      </c>
      <c r="H11" s="264">
        <v>41616</v>
      </c>
      <c r="I11" s="265">
        <v>41089</v>
      </c>
      <c r="J11" s="263">
        <v>-1636</v>
      </c>
      <c r="K11" s="266">
        <v>-3.9816009150867631</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43.986515600841507</v>
      </c>
      <c r="E13" s="115">
        <v>17354</v>
      </c>
      <c r="F13" s="114">
        <v>17970</v>
      </c>
      <c r="G13" s="114">
        <v>18139</v>
      </c>
      <c r="H13" s="114">
        <v>18423</v>
      </c>
      <c r="I13" s="140">
        <v>18368</v>
      </c>
      <c r="J13" s="115">
        <v>-1014</v>
      </c>
      <c r="K13" s="116">
        <v>-5.5204703832752617</v>
      </c>
    </row>
    <row r="14" spans="1:15" ht="15.95" customHeight="1" x14ac:dyDescent="0.2">
      <c r="A14" s="306" t="s">
        <v>230</v>
      </c>
      <c r="B14" s="307"/>
      <c r="C14" s="308"/>
      <c r="D14" s="113">
        <v>42.14635135477657</v>
      </c>
      <c r="E14" s="115">
        <v>16628</v>
      </c>
      <c r="F14" s="114">
        <v>17287</v>
      </c>
      <c r="G14" s="114">
        <v>17287</v>
      </c>
      <c r="H14" s="114">
        <v>17335</v>
      </c>
      <c r="I14" s="140">
        <v>17268</v>
      </c>
      <c r="J14" s="115">
        <v>-640</v>
      </c>
      <c r="K14" s="116">
        <v>-3.7062775075283763</v>
      </c>
    </row>
    <row r="15" spans="1:15" ht="15.95" customHeight="1" x14ac:dyDescent="0.2">
      <c r="A15" s="306" t="s">
        <v>231</v>
      </c>
      <c r="B15" s="307"/>
      <c r="C15" s="308"/>
      <c r="D15" s="113">
        <v>4.8183915038146656</v>
      </c>
      <c r="E15" s="115">
        <v>1901</v>
      </c>
      <c r="F15" s="114">
        <v>1889</v>
      </c>
      <c r="G15" s="114">
        <v>1913</v>
      </c>
      <c r="H15" s="114">
        <v>1883</v>
      </c>
      <c r="I15" s="140">
        <v>1850</v>
      </c>
      <c r="J15" s="115">
        <v>51</v>
      </c>
      <c r="K15" s="116">
        <v>2.7567567567567566</v>
      </c>
    </row>
    <row r="16" spans="1:15" ht="15.95" customHeight="1" x14ac:dyDescent="0.2">
      <c r="A16" s="306" t="s">
        <v>232</v>
      </c>
      <c r="B16" s="307"/>
      <c r="C16" s="308"/>
      <c r="D16" s="113">
        <v>5.0160951004993279</v>
      </c>
      <c r="E16" s="115">
        <v>1979</v>
      </c>
      <c r="F16" s="114">
        <v>2288</v>
      </c>
      <c r="G16" s="114">
        <v>1879</v>
      </c>
      <c r="H16" s="114">
        <v>2235</v>
      </c>
      <c r="I16" s="140">
        <v>1913</v>
      </c>
      <c r="J16" s="115">
        <v>66</v>
      </c>
      <c r="K16" s="116">
        <v>3.4500784108729743</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1.345905254353281</v>
      </c>
      <c r="E18" s="115">
        <v>531</v>
      </c>
      <c r="F18" s="114">
        <v>516</v>
      </c>
      <c r="G18" s="114">
        <v>508</v>
      </c>
      <c r="H18" s="114">
        <v>500</v>
      </c>
      <c r="I18" s="140">
        <v>470</v>
      </c>
      <c r="J18" s="115">
        <v>61</v>
      </c>
      <c r="K18" s="116">
        <v>12.978723404255319</v>
      </c>
    </row>
    <row r="19" spans="1:11" ht="14.1" customHeight="1" x14ac:dyDescent="0.2">
      <c r="A19" s="306" t="s">
        <v>235</v>
      </c>
      <c r="B19" s="307" t="s">
        <v>236</v>
      </c>
      <c r="C19" s="308"/>
      <c r="D19" s="113">
        <v>0.88713152358502523</v>
      </c>
      <c r="E19" s="115">
        <v>350</v>
      </c>
      <c r="F19" s="114">
        <v>355</v>
      </c>
      <c r="G19" s="114">
        <v>343</v>
      </c>
      <c r="H19" s="114">
        <v>340</v>
      </c>
      <c r="I19" s="140">
        <v>318</v>
      </c>
      <c r="J19" s="115">
        <v>32</v>
      </c>
      <c r="K19" s="116">
        <v>10.062893081761006</v>
      </c>
    </row>
    <row r="20" spans="1:11" ht="14.1" customHeight="1" x14ac:dyDescent="0.2">
      <c r="A20" s="306">
        <v>12</v>
      </c>
      <c r="B20" s="307" t="s">
        <v>237</v>
      </c>
      <c r="C20" s="308"/>
      <c r="D20" s="113">
        <v>0.81362634020226599</v>
      </c>
      <c r="E20" s="115">
        <v>321</v>
      </c>
      <c r="F20" s="114">
        <v>344</v>
      </c>
      <c r="G20" s="114">
        <v>359</v>
      </c>
      <c r="H20" s="114">
        <v>372</v>
      </c>
      <c r="I20" s="140">
        <v>347</v>
      </c>
      <c r="J20" s="115">
        <v>-26</v>
      </c>
      <c r="K20" s="116">
        <v>-7.4927953890489913</v>
      </c>
    </row>
    <row r="21" spans="1:11" ht="14.1" customHeight="1" x14ac:dyDescent="0.2">
      <c r="A21" s="306">
        <v>21</v>
      </c>
      <c r="B21" s="307" t="s">
        <v>238</v>
      </c>
      <c r="C21" s="308"/>
      <c r="D21" s="113">
        <v>0.19516893518870554</v>
      </c>
      <c r="E21" s="115">
        <v>77</v>
      </c>
      <c r="F21" s="114">
        <v>79</v>
      </c>
      <c r="G21" s="114">
        <v>76</v>
      </c>
      <c r="H21" s="114">
        <v>75</v>
      </c>
      <c r="I21" s="140">
        <v>82</v>
      </c>
      <c r="J21" s="115">
        <v>-5</v>
      </c>
      <c r="K21" s="116">
        <v>-6.0975609756097562</v>
      </c>
    </row>
    <row r="22" spans="1:11" ht="14.1" customHeight="1" x14ac:dyDescent="0.2">
      <c r="A22" s="306">
        <v>22</v>
      </c>
      <c r="B22" s="307" t="s">
        <v>239</v>
      </c>
      <c r="C22" s="308"/>
      <c r="D22" s="113">
        <v>0.44610042328846983</v>
      </c>
      <c r="E22" s="115">
        <v>176</v>
      </c>
      <c r="F22" s="114">
        <v>176</v>
      </c>
      <c r="G22" s="114">
        <v>173</v>
      </c>
      <c r="H22" s="114">
        <v>184</v>
      </c>
      <c r="I22" s="140">
        <v>166</v>
      </c>
      <c r="J22" s="115">
        <v>10</v>
      </c>
      <c r="K22" s="116">
        <v>6.024096385542169</v>
      </c>
    </row>
    <row r="23" spans="1:11" ht="14.1" customHeight="1" x14ac:dyDescent="0.2">
      <c r="A23" s="306">
        <v>23</v>
      </c>
      <c r="B23" s="307" t="s">
        <v>240</v>
      </c>
      <c r="C23" s="308"/>
      <c r="D23" s="113">
        <v>0.42075380832889769</v>
      </c>
      <c r="E23" s="115">
        <v>166</v>
      </c>
      <c r="F23" s="114">
        <v>180</v>
      </c>
      <c r="G23" s="114">
        <v>180</v>
      </c>
      <c r="H23" s="114">
        <v>184</v>
      </c>
      <c r="I23" s="140">
        <v>188</v>
      </c>
      <c r="J23" s="115">
        <v>-22</v>
      </c>
      <c r="K23" s="116">
        <v>-11.702127659574469</v>
      </c>
    </row>
    <row r="24" spans="1:11" ht="14.1" customHeight="1" x14ac:dyDescent="0.2">
      <c r="A24" s="306">
        <v>24</v>
      </c>
      <c r="B24" s="307" t="s">
        <v>241</v>
      </c>
      <c r="C24" s="308"/>
      <c r="D24" s="113">
        <v>0.74012115681950674</v>
      </c>
      <c r="E24" s="115">
        <v>292</v>
      </c>
      <c r="F24" s="114">
        <v>290</v>
      </c>
      <c r="G24" s="114">
        <v>320</v>
      </c>
      <c r="H24" s="114">
        <v>308</v>
      </c>
      <c r="I24" s="140">
        <v>318</v>
      </c>
      <c r="J24" s="115">
        <v>-26</v>
      </c>
      <c r="K24" s="116">
        <v>-8.1761006289308185</v>
      </c>
    </row>
    <row r="25" spans="1:11" ht="14.1" customHeight="1" x14ac:dyDescent="0.2">
      <c r="A25" s="306">
        <v>25</v>
      </c>
      <c r="B25" s="307" t="s">
        <v>242</v>
      </c>
      <c r="C25" s="308"/>
      <c r="D25" s="113">
        <v>1.2445187945149925</v>
      </c>
      <c r="E25" s="115">
        <v>491</v>
      </c>
      <c r="F25" s="114">
        <v>486</v>
      </c>
      <c r="G25" s="114">
        <v>491</v>
      </c>
      <c r="H25" s="114">
        <v>516</v>
      </c>
      <c r="I25" s="140">
        <v>516</v>
      </c>
      <c r="J25" s="115">
        <v>-25</v>
      </c>
      <c r="K25" s="116">
        <v>-4.8449612403100772</v>
      </c>
    </row>
    <row r="26" spans="1:11" ht="14.1" customHeight="1" x14ac:dyDescent="0.2">
      <c r="A26" s="306">
        <v>26</v>
      </c>
      <c r="B26" s="307" t="s">
        <v>243</v>
      </c>
      <c r="C26" s="308"/>
      <c r="D26" s="113">
        <v>0.59818011304590268</v>
      </c>
      <c r="E26" s="115">
        <v>236</v>
      </c>
      <c r="F26" s="114">
        <v>238</v>
      </c>
      <c r="G26" s="114">
        <v>247</v>
      </c>
      <c r="H26" s="114">
        <v>247</v>
      </c>
      <c r="I26" s="140">
        <v>260</v>
      </c>
      <c r="J26" s="115">
        <v>-24</v>
      </c>
      <c r="K26" s="116">
        <v>-9.2307692307692299</v>
      </c>
    </row>
    <row r="27" spans="1:11" ht="14.1" customHeight="1" x14ac:dyDescent="0.2">
      <c r="A27" s="306">
        <v>27</v>
      </c>
      <c r="B27" s="307" t="s">
        <v>244</v>
      </c>
      <c r="C27" s="308"/>
      <c r="D27" s="113">
        <v>0.3954071933693255</v>
      </c>
      <c r="E27" s="115">
        <v>156</v>
      </c>
      <c r="F27" s="114">
        <v>160</v>
      </c>
      <c r="G27" s="114">
        <v>171</v>
      </c>
      <c r="H27" s="114">
        <v>173</v>
      </c>
      <c r="I27" s="140">
        <v>180</v>
      </c>
      <c r="J27" s="115">
        <v>-24</v>
      </c>
      <c r="K27" s="116">
        <v>-13.333333333333334</v>
      </c>
    </row>
    <row r="28" spans="1:11" ht="14.1" customHeight="1" x14ac:dyDescent="0.2">
      <c r="A28" s="306">
        <v>28</v>
      </c>
      <c r="B28" s="307" t="s">
        <v>245</v>
      </c>
      <c r="C28" s="308"/>
      <c r="D28" s="113">
        <v>0.77307175626695057</v>
      </c>
      <c r="E28" s="115">
        <v>305</v>
      </c>
      <c r="F28" s="114">
        <v>313</v>
      </c>
      <c r="G28" s="114">
        <v>334</v>
      </c>
      <c r="H28" s="114">
        <v>328</v>
      </c>
      <c r="I28" s="140">
        <v>347</v>
      </c>
      <c r="J28" s="115">
        <v>-42</v>
      </c>
      <c r="K28" s="116">
        <v>-12.103746397694524</v>
      </c>
    </row>
    <row r="29" spans="1:11" ht="14.1" customHeight="1" x14ac:dyDescent="0.2">
      <c r="A29" s="306">
        <v>29</v>
      </c>
      <c r="B29" s="307" t="s">
        <v>246</v>
      </c>
      <c r="C29" s="308"/>
      <c r="D29" s="113">
        <v>3.954071933693255</v>
      </c>
      <c r="E29" s="115">
        <v>1560</v>
      </c>
      <c r="F29" s="114">
        <v>1716</v>
      </c>
      <c r="G29" s="114">
        <v>1748</v>
      </c>
      <c r="H29" s="114">
        <v>1733</v>
      </c>
      <c r="I29" s="140">
        <v>1683</v>
      </c>
      <c r="J29" s="115">
        <v>-123</v>
      </c>
      <c r="K29" s="116">
        <v>-7.3083778966131909</v>
      </c>
    </row>
    <row r="30" spans="1:11" ht="14.1" customHeight="1" x14ac:dyDescent="0.2">
      <c r="A30" s="306" t="s">
        <v>247</v>
      </c>
      <c r="B30" s="307" t="s">
        <v>248</v>
      </c>
      <c r="C30" s="308"/>
      <c r="D30" s="113">
        <v>0.9657060299596989</v>
      </c>
      <c r="E30" s="115">
        <v>381</v>
      </c>
      <c r="F30" s="114">
        <v>384</v>
      </c>
      <c r="G30" s="114">
        <v>388</v>
      </c>
      <c r="H30" s="114">
        <v>380</v>
      </c>
      <c r="I30" s="140">
        <v>357</v>
      </c>
      <c r="J30" s="115">
        <v>24</v>
      </c>
      <c r="K30" s="116">
        <v>6.7226890756302522</v>
      </c>
    </row>
    <row r="31" spans="1:11" ht="14.1" customHeight="1" x14ac:dyDescent="0.2">
      <c r="A31" s="306" t="s">
        <v>249</v>
      </c>
      <c r="B31" s="307" t="s">
        <v>250</v>
      </c>
      <c r="C31" s="308"/>
      <c r="D31" s="113">
        <v>2.9655539502699413</v>
      </c>
      <c r="E31" s="115">
        <v>1170</v>
      </c>
      <c r="F31" s="114">
        <v>1324</v>
      </c>
      <c r="G31" s="114">
        <v>1353</v>
      </c>
      <c r="H31" s="114">
        <v>1345</v>
      </c>
      <c r="I31" s="140">
        <v>1319</v>
      </c>
      <c r="J31" s="115">
        <v>-149</v>
      </c>
      <c r="K31" s="116">
        <v>-11.296436694465504</v>
      </c>
    </row>
    <row r="32" spans="1:11" ht="14.1" customHeight="1" x14ac:dyDescent="0.2">
      <c r="A32" s="306">
        <v>31</v>
      </c>
      <c r="B32" s="307" t="s">
        <v>251</v>
      </c>
      <c r="C32" s="308"/>
      <c r="D32" s="113">
        <v>0.15714901274934731</v>
      </c>
      <c r="E32" s="115">
        <v>62</v>
      </c>
      <c r="F32" s="114">
        <v>62</v>
      </c>
      <c r="G32" s="114">
        <v>65</v>
      </c>
      <c r="H32" s="114">
        <v>63</v>
      </c>
      <c r="I32" s="140">
        <v>59</v>
      </c>
      <c r="J32" s="115">
        <v>3</v>
      </c>
      <c r="K32" s="116">
        <v>5.0847457627118642</v>
      </c>
    </row>
    <row r="33" spans="1:11" ht="14.1" customHeight="1" x14ac:dyDescent="0.2">
      <c r="A33" s="306">
        <v>32</v>
      </c>
      <c r="B33" s="307" t="s">
        <v>252</v>
      </c>
      <c r="C33" s="308"/>
      <c r="D33" s="113">
        <v>0.60578409753377438</v>
      </c>
      <c r="E33" s="115">
        <v>239</v>
      </c>
      <c r="F33" s="114">
        <v>214</v>
      </c>
      <c r="G33" s="114">
        <v>241</v>
      </c>
      <c r="H33" s="114">
        <v>227</v>
      </c>
      <c r="I33" s="140">
        <v>221</v>
      </c>
      <c r="J33" s="115">
        <v>18</v>
      </c>
      <c r="K33" s="116">
        <v>8.1447963800904972</v>
      </c>
    </row>
    <row r="34" spans="1:11" ht="14.1" customHeight="1" x14ac:dyDescent="0.2">
      <c r="A34" s="306">
        <v>33</v>
      </c>
      <c r="B34" s="307" t="s">
        <v>253</v>
      </c>
      <c r="C34" s="308"/>
      <c r="D34" s="113">
        <v>0.42075380832889769</v>
      </c>
      <c r="E34" s="115">
        <v>166</v>
      </c>
      <c r="F34" s="114">
        <v>167</v>
      </c>
      <c r="G34" s="114">
        <v>156</v>
      </c>
      <c r="H34" s="114">
        <v>147</v>
      </c>
      <c r="I34" s="140">
        <v>149</v>
      </c>
      <c r="J34" s="115">
        <v>17</v>
      </c>
      <c r="K34" s="116">
        <v>11.409395973154362</v>
      </c>
    </row>
    <row r="35" spans="1:11" ht="14.1" customHeight="1" x14ac:dyDescent="0.2">
      <c r="A35" s="306">
        <v>34</v>
      </c>
      <c r="B35" s="307" t="s">
        <v>254</v>
      </c>
      <c r="C35" s="308"/>
      <c r="D35" s="113">
        <v>4.1340328999062175</v>
      </c>
      <c r="E35" s="115">
        <v>1631</v>
      </c>
      <c r="F35" s="114">
        <v>1649</v>
      </c>
      <c r="G35" s="114">
        <v>1661</v>
      </c>
      <c r="H35" s="114">
        <v>1638</v>
      </c>
      <c r="I35" s="140">
        <v>1625</v>
      </c>
      <c r="J35" s="115">
        <v>6</v>
      </c>
      <c r="K35" s="116">
        <v>0.36923076923076925</v>
      </c>
    </row>
    <row r="36" spans="1:11" ht="14.1" customHeight="1" x14ac:dyDescent="0.2">
      <c r="A36" s="306">
        <v>41</v>
      </c>
      <c r="B36" s="307" t="s">
        <v>255</v>
      </c>
      <c r="C36" s="308"/>
      <c r="D36" s="113">
        <v>0.26360479557955036</v>
      </c>
      <c r="E36" s="115">
        <v>104</v>
      </c>
      <c r="F36" s="114">
        <v>101</v>
      </c>
      <c r="G36" s="114">
        <v>108</v>
      </c>
      <c r="H36" s="114">
        <v>105</v>
      </c>
      <c r="I36" s="140">
        <v>105</v>
      </c>
      <c r="J36" s="115">
        <v>-1</v>
      </c>
      <c r="K36" s="116">
        <v>-0.95238095238095233</v>
      </c>
    </row>
    <row r="37" spans="1:11" ht="14.1" customHeight="1" x14ac:dyDescent="0.2">
      <c r="A37" s="306">
        <v>42</v>
      </c>
      <c r="B37" s="307" t="s">
        <v>256</v>
      </c>
      <c r="C37" s="308"/>
      <c r="D37" s="113" t="s">
        <v>514</v>
      </c>
      <c r="E37" s="115" t="s">
        <v>514</v>
      </c>
      <c r="F37" s="114" t="s">
        <v>514</v>
      </c>
      <c r="G37" s="114" t="s">
        <v>514</v>
      </c>
      <c r="H37" s="114">
        <v>18</v>
      </c>
      <c r="I37" s="140">
        <v>22</v>
      </c>
      <c r="J37" s="115" t="s">
        <v>514</v>
      </c>
      <c r="K37" s="116" t="s">
        <v>514</v>
      </c>
    </row>
    <row r="38" spans="1:11" ht="14.1" customHeight="1" x14ac:dyDescent="0.2">
      <c r="A38" s="306">
        <v>43</v>
      </c>
      <c r="B38" s="307" t="s">
        <v>257</v>
      </c>
      <c r="C38" s="308"/>
      <c r="D38" s="113">
        <v>0.34978328644209566</v>
      </c>
      <c r="E38" s="115">
        <v>138</v>
      </c>
      <c r="F38" s="114">
        <v>128</v>
      </c>
      <c r="G38" s="114">
        <v>127</v>
      </c>
      <c r="H38" s="114">
        <v>130</v>
      </c>
      <c r="I38" s="140">
        <v>134</v>
      </c>
      <c r="J38" s="115">
        <v>4</v>
      </c>
      <c r="K38" s="116">
        <v>2.9850746268656718</v>
      </c>
    </row>
    <row r="39" spans="1:11" ht="14.1" customHeight="1" x14ac:dyDescent="0.2">
      <c r="A39" s="306">
        <v>51</v>
      </c>
      <c r="B39" s="307" t="s">
        <v>258</v>
      </c>
      <c r="C39" s="308"/>
      <c r="D39" s="113">
        <v>9.9231997566724957</v>
      </c>
      <c r="E39" s="115">
        <v>3915</v>
      </c>
      <c r="F39" s="114">
        <v>3992</v>
      </c>
      <c r="G39" s="114">
        <v>4074</v>
      </c>
      <c r="H39" s="114">
        <v>4095</v>
      </c>
      <c r="I39" s="140">
        <v>4211</v>
      </c>
      <c r="J39" s="115">
        <v>-296</v>
      </c>
      <c r="K39" s="116">
        <v>-7.029209213963429</v>
      </c>
    </row>
    <row r="40" spans="1:11" ht="14.1" customHeight="1" x14ac:dyDescent="0.2">
      <c r="A40" s="306" t="s">
        <v>259</v>
      </c>
      <c r="B40" s="307" t="s">
        <v>260</v>
      </c>
      <c r="C40" s="308"/>
      <c r="D40" s="113">
        <v>9.6798722530606032</v>
      </c>
      <c r="E40" s="115">
        <v>3819</v>
      </c>
      <c r="F40" s="114">
        <v>3898</v>
      </c>
      <c r="G40" s="114">
        <v>3946</v>
      </c>
      <c r="H40" s="114">
        <v>3979</v>
      </c>
      <c r="I40" s="140">
        <v>4115</v>
      </c>
      <c r="J40" s="115">
        <v>-296</v>
      </c>
      <c r="K40" s="116">
        <v>-7.193195625759417</v>
      </c>
    </row>
    <row r="41" spans="1:11" ht="14.1" customHeight="1" x14ac:dyDescent="0.2">
      <c r="A41" s="306"/>
      <c r="B41" s="307" t="s">
        <v>261</v>
      </c>
      <c r="C41" s="308"/>
      <c r="D41" s="113">
        <v>2.8514941829518667</v>
      </c>
      <c r="E41" s="115">
        <v>1125</v>
      </c>
      <c r="F41" s="114">
        <v>1183</v>
      </c>
      <c r="G41" s="114">
        <v>1167</v>
      </c>
      <c r="H41" s="114">
        <v>1145</v>
      </c>
      <c r="I41" s="140">
        <v>1169</v>
      </c>
      <c r="J41" s="115">
        <v>-44</v>
      </c>
      <c r="K41" s="116">
        <v>-3.7639007698887936</v>
      </c>
    </row>
    <row r="42" spans="1:11" ht="14.1" customHeight="1" x14ac:dyDescent="0.2">
      <c r="A42" s="306">
        <v>52</v>
      </c>
      <c r="B42" s="307" t="s">
        <v>262</v>
      </c>
      <c r="C42" s="308"/>
      <c r="D42" s="113">
        <v>5.5965325830735306</v>
      </c>
      <c r="E42" s="115">
        <v>2208</v>
      </c>
      <c r="F42" s="114">
        <v>2234</v>
      </c>
      <c r="G42" s="114">
        <v>2236</v>
      </c>
      <c r="H42" s="114">
        <v>2202</v>
      </c>
      <c r="I42" s="140">
        <v>2231</v>
      </c>
      <c r="J42" s="115">
        <v>-23</v>
      </c>
      <c r="K42" s="116">
        <v>-1.0309278350515463</v>
      </c>
    </row>
    <row r="43" spans="1:11" ht="14.1" customHeight="1" x14ac:dyDescent="0.2">
      <c r="A43" s="306" t="s">
        <v>263</v>
      </c>
      <c r="B43" s="307" t="s">
        <v>264</v>
      </c>
      <c r="C43" s="308"/>
      <c r="D43" s="113">
        <v>5.1529668212810176</v>
      </c>
      <c r="E43" s="115">
        <v>2033</v>
      </c>
      <c r="F43" s="114">
        <v>2061</v>
      </c>
      <c r="G43" s="114">
        <v>2057</v>
      </c>
      <c r="H43" s="114">
        <v>2025</v>
      </c>
      <c r="I43" s="140">
        <v>2054</v>
      </c>
      <c r="J43" s="115">
        <v>-21</v>
      </c>
      <c r="K43" s="116">
        <v>-1.0223953261927945</v>
      </c>
    </row>
    <row r="44" spans="1:11" ht="14.1" customHeight="1" x14ac:dyDescent="0.2">
      <c r="A44" s="306">
        <v>53</v>
      </c>
      <c r="B44" s="307" t="s">
        <v>265</v>
      </c>
      <c r="C44" s="308"/>
      <c r="D44" s="113">
        <v>2.1240463336121462</v>
      </c>
      <c r="E44" s="115">
        <v>838</v>
      </c>
      <c r="F44" s="114">
        <v>840</v>
      </c>
      <c r="G44" s="114">
        <v>829</v>
      </c>
      <c r="H44" s="114">
        <v>855</v>
      </c>
      <c r="I44" s="140">
        <v>836</v>
      </c>
      <c r="J44" s="115">
        <v>2</v>
      </c>
      <c r="K44" s="116">
        <v>0.23923444976076555</v>
      </c>
    </row>
    <row r="45" spans="1:11" ht="14.1" customHeight="1" x14ac:dyDescent="0.2">
      <c r="A45" s="306" t="s">
        <v>266</v>
      </c>
      <c r="B45" s="307" t="s">
        <v>267</v>
      </c>
      <c r="C45" s="308"/>
      <c r="D45" s="113">
        <v>2.0860264111727878</v>
      </c>
      <c r="E45" s="115">
        <v>823</v>
      </c>
      <c r="F45" s="114">
        <v>824</v>
      </c>
      <c r="G45" s="114">
        <v>805</v>
      </c>
      <c r="H45" s="114">
        <v>828</v>
      </c>
      <c r="I45" s="140">
        <v>817</v>
      </c>
      <c r="J45" s="115">
        <v>6</v>
      </c>
      <c r="K45" s="116">
        <v>0.73439412484700117</v>
      </c>
    </row>
    <row r="46" spans="1:11" ht="14.1" customHeight="1" x14ac:dyDescent="0.2">
      <c r="A46" s="306">
        <v>54</v>
      </c>
      <c r="B46" s="307" t="s">
        <v>268</v>
      </c>
      <c r="C46" s="308"/>
      <c r="D46" s="113">
        <v>14.746660583479077</v>
      </c>
      <c r="E46" s="115">
        <v>5818</v>
      </c>
      <c r="F46" s="114">
        <v>5909</v>
      </c>
      <c r="G46" s="114">
        <v>5928</v>
      </c>
      <c r="H46" s="114">
        <v>5896</v>
      </c>
      <c r="I46" s="140">
        <v>5947</v>
      </c>
      <c r="J46" s="115">
        <v>-129</v>
      </c>
      <c r="K46" s="116">
        <v>-2.1691609214730114</v>
      </c>
    </row>
    <row r="47" spans="1:11" ht="14.1" customHeight="1" x14ac:dyDescent="0.2">
      <c r="A47" s="306">
        <v>61</v>
      </c>
      <c r="B47" s="307" t="s">
        <v>269</v>
      </c>
      <c r="C47" s="308"/>
      <c r="D47" s="113">
        <v>0.71223988036397734</v>
      </c>
      <c r="E47" s="115">
        <v>281</v>
      </c>
      <c r="F47" s="114">
        <v>265</v>
      </c>
      <c r="G47" s="114">
        <v>262</v>
      </c>
      <c r="H47" s="114">
        <v>276</v>
      </c>
      <c r="I47" s="140">
        <v>261</v>
      </c>
      <c r="J47" s="115">
        <v>20</v>
      </c>
      <c r="K47" s="116">
        <v>7.6628352490421454</v>
      </c>
    </row>
    <row r="48" spans="1:11" ht="14.1" customHeight="1" x14ac:dyDescent="0.2">
      <c r="A48" s="306">
        <v>62</v>
      </c>
      <c r="B48" s="307" t="s">
        <v>270</v>
      </c>
      <c r="C48" s="308"/>
      <c r="D48" s="113">
        <v>9.6519909766050738</v>
      </c>
      <c r="E48" s="115">
        <v>3808</v>
      </c>
      <c r="F48" s="114">
        <v>3866</v>
      </c>
      <c r="G48" s="114">
        <v>3771</v>
      </c>
      <c r="H48" s="114">
        <v>4050</v>
      </c>
      <c r="I48" s="140">
        <v>4073</v>
      </c>
      <c r="J48" s="115">
        <v>-265</v>
      </c>
      <c r="K48" s="116">
        <v>-6.5062607414682052</v>
      </c>
    </row>
    <row r="49" spans="1:11" ht="14.1" customHeight="1" x14ac:dyDescent="0.2">
      <c r="A49" s="306">
        <v>63</v>
      </c>
      <c r="B49" s="307" t="s">
        <v>271</v>
      </c>
      <c r="C49" s="308"/>
      <c r="D49" s="113">
        <v>10.465617316807341</v>
      </c>
      <c r="E49" s="115">
        <v>4129</v>
      </c>
      <c r="F49" s="114">
        <v>4938</v>
      </c>
      <c r="G49" s="114">
        <v>5006</v>
      </c>
      <c r="H49" s="114">
        <v>5057</v>
      </c>
      <c r="I49" s="140">
        <v>4810</v>
      </c>
      <c r="J49" s="115">
        <v>-681</v>
      </c>
      <c r="K49" s="116">
        <v>-14.158004158004157</v>
      </c>
    </row>
    <row r="50" spans="1:11" ht="14.1" customHeight="1" x14ac:dyDescent="0.2">
      <c r="A50" s="306" t="s">
        <v>272</v>
      </c>
      <c r="B50" s="307" t="s">
        <v>273</v>
      </c>
      <c r="C50" s="308"/>
      <c r="D50" s="113">
        <v>0.64126935847717537</v>
      </c>
      <c r="E50" s="115">
        <v>253</v>
      </c>
      <c r="F50" s="114">
        <v>276</v>
      </c>
      <c r="G50" s="114">
        <v>295</v>
      </c>
      <c r="H50" s="114">
        <v>290</v>
      </c>
      <c r="I50" s="140">
        <v>271</v>
      </c>
      <c r="J50" s="115">
        <v>-18</v>
      </c>
      <c r="K50" s="116">
        <v>-6.6420664206642064</v>
      </c>
    </row>
    <row r="51" spans="1:11" ht="14.1" customHeight="1" x14ac:dyDescent="0.2">
      <c r="A51" s="306" t="s">
        <v>274</v>
      </c>
      <c r="B51" s="307" t="s">
        <v>275</v>
      </c>
      <c r="C51" s="308"/>
      <c r="D51" s="113">
        <v>9.1754746153651183</v>
      </c>
      <c r="E51" s="115">
        <v>3620</v>
      </c>
      <c r="F51" s="114">
        <v>4378</v>
      </c>
      <c r="G51" s="114">
        <v>4434</v>
      </c>
      <c r="H51" s="114">
        <v>4505</v>
      </c>
      <c r="I51" s="140">
        <v>4277</v>
      </c>
      <c r="J51" s="115">
        <v>-657</v>
      </c>
      <c r="K51" s="116">
        <v>-15.36123451017068</v>
      </c>
    </row>
    <row r="52" spans="1:11" ht="14.1" customHeight="1" x14ac:dyDescent="0.2">
      <c r="A52" s="306">
        <v>71</v>
      </c>
      <c r="B52" s="307" t="s">
        <v>276</v>
      </c>
      <c r="C52" s="308"/>
      <c r="D52" s="113">
        <v>11.895166400527209</v>
      </c>
      <c r="E52" s="115">
        <v>4693</v>
      </c>
      <c r="F52" s="114">
        <v>4709</v>
      </c>
      <c r="G52" s="114">
        <v>4672</v>
      </c>
      <c r="H52" s="114">
        <v>4639</v>
      </c>
      <c r="I52" s="140">
        <v>4667</v>
      </c>
      <c r="J52" s="115">
        <v>26</v>
      </c>
      <c r="K52" s="116">
        <v>0.55710306406685239</v>
      </c>
    </row>
    <row r="53" spans="1:11" ht="14.1" customHeight="1" x14ac:dyDescent="0.2">
      <c r="A53" s="306" t="s">
        <v>277</v>
      </c>
      <c r="B53" s="307" t="s">
        <v>278</v>
      </c>
      <c r="C53" s="308"/>
      <c r="D53" s="113">
        <v>1.3636478848249816</v>
      </c>
      <c r="E53" s="115">
        <v>538</v>
      </c>
      <c r="F53" s="114">
        <v>527</v>
      </c>
      <c r="G53" s="114">
        <v>532</v>
      </c>
      <c r="H53" s="114">
        <v>530</v>
      </c>
      <c r="I53" s="140">
        <v>529</v>
      </c>
      <c r="J53" s="115">
        <v>9</v>
      </c>
      <c r="K53" s="116">
        <v>1.7013232514177694</v>
      </c>
    </row>
    <row r="54" spans="1:11" ht="14.1" customHeight="1" x14ac:dyDescent="0.2">
      <c r="A54" s="306" t="s">
        <v>279</v>
      </c>
      <c r="B54" s="307" t="s">
        <v>280</v>
      </c>
      <c r="C54" s="308"/>
      <c r="D54" s="113">
        <v>9.7052188680201752</v>
      </c>
      <c r="E54" s="115">
        <v>3829</v>
      </c>
      <c r="F54" s="114">
        <v>3864</v>
      </c>
      <c r="G54" s="114">
        <v>3819</v>
      </c>
      <c r="H54" s="114">
        <v>3794</v>
      </c>
      <c r="I54" s="140">
        <v>3828</v>
      </c>
      <c r="J54" s="115">
        <v>1</v>
      </c>
      <c r="K54" s="116">
        <v>2.612330198537095E-2</v>
      </c>
    </row>
    <row r="55" spans="1:11" ht="14.1" customHeight="1" x14ac:dyDescent="0.2">
      <c r="A55" s="306">
        <v>72</v>
      </c>
      <c r="B55" s="307" t="s">
        <v>281</v>
      </c>
      <c r="C55" s="308"/>
      <c r="D55" s="113">
        <v>1.3864598382885966</v>
      </c>
      <c r="E55" s="115">
        <v>547</v>
      </c>
      <c r="F55" s="114">
        <v>570</v>
      </c>
      <c r="G55" s="114">
        <v>547</v>
      </c>
      <c r="H55" s="114">
        <v>536</v>
      </c>
      <c r="I55" s="140">
        <v>540</v>
      </c>
      <c r="J55" s="115">
        <v>7</v>
      </c>
      <c r="K55" s="116">
        <v>1.2962962962962963</v>
      </c>
    </row>
    <row r="56" spans="1:11" ht="14.1" customHeight="1" x14ac:dyDescent="0.2">
      <c r="A56" s="306" t="s">
        <v>282</v>
      </c>
      <c r="B56" s="307" t="s">
        <v>283</v>
      </c>
      <c r="C56" s="308"/>
      <c r="D56" s="113">
        <v>0.19770359668466275</v>
      </c>
      <c r="E56" s="115">
        <v>78</v>
      </c>
      <c r="F56" s="114">
        <v>86</v>
      </c>
      <c r="G56" s="114">
        <v>90</v>
      </c>
      <c r="H56" s="114">
        <v>87</v>
      </c>
      <c r="I56" s="140">
        <v>86</v>
      </c>
      <c r="J56" s="115">
        <v>-8</v>
      </c>
      <c r="K56" s="116">
        <v>-9.3023255813953494</v>
      </c>
    </row>
    <row r="57" spans="1:11" ht="14.1" customHeight="1" x14ac:dyDescent="0.2">
      <c r="A57" s="306" t="s">
        <v>284</v>
      </c>
      <c r="B57" s="307" t="s">
        <v>285</v>
      </c>
      <c r="C57" s="308"/>
      <c r="D57" s="113">
        <v>0.74265581831546401</v>
      </c>
      <c r="E57" s="115">
        <v>293</v>
      </c>
      <c r="F57" s="114">
        <v>299</v>
      </c>
      <c r="G57" s="114">
        <v>292</v>
      </c>
      <c r="H57" s="114">
        <v>286</v>
      </c>
      <c r="I57" s="140">
        <v>285</v>
      </c>
      <c r="J57" s="115">
        <v>8</v>
      </c>
      <c r="K57" s="116">
        <v>2.807017543859649</v>
      </c>
    </row>
    <row r="58" spans="1:11" ht="14.1" customHeight="1" x14ac:dyDescent="0.2">
      <c r="A58" s="306">
        <v>73</v>
      </c>
      <c r="B58" s="307" t="s">
        <v>286</v>
      </c>
      <c r="C58" s="308"/>
      <c r="D58" s="113">
        <v>0.91754746153651179</v>
      </c>
      <c r="E58" s="115">
        <v>362</v>
      </c>
      <c r="F58" s="114">
        <v>352</v>
      </c>
      <c r="G58" s="114">
        <v>351</v>
      </c>
      <c r="H58" s="114">
        <v>349</v>
      </c>
      <c r="I58" s="140">
        <v>353</v>
      </c>
      <c r="J58" s="115">
        <v>9</v>
      </c>
      <c r="K58" s="116">
        <v>2.5495750708215299</v>
      </c>
    </row>
    <row r="59" spans="1:11" ht="14.1" customHeight="1" x14ac:dyDescent="0.2">
      <c r="A59" s="306" t="s">
        <v>287</v>
      </c>
      <c r="B59" s="307" t="s">
        <v>288</v>
      </c>
      <c r="C59" s="308"/>
      <c r="D59" s="113">
        <v>0.61845740501356039</v>
      </c>
      <c r="E59" s="115">
        <v>244</v>
      </c>
      <c r="F59" s="114">
        <v>237</v>
      </c>
      <c r="G59" s="114">
        <v>235</v>
      </c>
      <c r="H59" s="114">
        <v>236</v>
      </c>
      <c r="I59" s="140">
        <v>231</v>
      </c>
      <c r="J59" s="115">
        <v>13</v>
      </c>
      <c r="K59" s="116">
        <v>5.6277056277056277</v>
      </c>
    </row>
    <row r="60" spans="1:11" ht="14.1" customHeight="1" x14ac:dyDescent="0.2">
      <c r="A60" s="306">
        <v>81</v>
      </c>
      <c r="B60" s="307" t="s">
        <v>289</v>
      </c>
      <c r="C60" s="308"/>
      <c r="D60" s="113">
        <v>3.1835348389222617</v>
      </c>
      <c r="E60" s="115">
        <v>1256</v>
      </c>
      <c r="F60" s="114">
        <v>1266</v>
      </c>
      <c r="G60" s="114">
        <v>1277</v>
      </c>
      <c r="H60" s="114">
        <v>1287</v>
      </c>
      <c r="I60" s="140">
        <v>1277</v>
      </c>
      <c r="J60" s="115">
        <v>-21</v>
      </c>
      <c r="K60" s="116">
        <v>-1.6444792482380579</v>
      </c>
    </row>
    <row r="61" spans="1:11" ht="14.1" customHeight="1" x14ac:dyDescent="0.2">
      <c r="A61" s="306" t="s">
        <v>290</v>
      </c>
      <c r="B61" s="307" t="s">
        <v>291</v>
      </c>
      <c r="C61" s="308"/>
      <c r="D61" s="113">
        <v>1.1760829341241477</v>
      </c>
      <c r="E61" s="115">
        <v>464</v>
      </c>
      <c r="F61" s="114">
        <v>451</v>
      </c>
      <c r="G61" s="114">
        <v>457</v>
      </c>
      <c r="H61" s="114">
        <v>472</v>
      </c>
      <c r="I61" s="140">
        <v>468</v>
      </c>
      <c r="J61" s="115">
        <v>-4</v>
      </c>
      <c r="K61" s="116">
        <v>-0.85470085470085466</v>
      </c>
    </row>
    <row r="62" spans="1:11" ht="14.1" customHeight="1" x14ac:dyDescent="0.2">
      <c r="A62" s="306" t="s">
        <v>292</v>
      </c>
      <c r="B62" s="307" t="s">
        <v>293</v>
      </c>
      <c r="C62" s="308"/>
      <c r="D62" s="113">
        <v>1.0645578283020303</v>
      </c>
      <c r="E62" s="115">
        <v>420</v>
      </c>
      <c r="F62" s="114">
        <v>419</v>
      </c>
      <c r="G62" s="114">
        <v>418</v>
      </c>
      <c r="H62" s="114">
        <v>415</v>
      </c>
      <c r="I62" s="140">
        <v>404</v>
      </c>
      <c r="J62" s="115">
        <v>16</v>
      </c>
      <c r="K62" s="116">
        <v>3.9603960396039604</v>
      </c>
    </row>
    <row r="63" spans="1:11" ht="14.1" customHeight="1" x14ac:dyDescent="0.2">
      <c r="A63" s="306"/>
      <c r="B63" s="307" t="s">
        <v>294</v>
      </c>
      <c r="C63" s="308"/>
      <c r="D63" s="113">
        <v>0.91501280004055463</v>
      </c>
      <c r="E63" s="115">
        <v>361</v>
      </c>
      <c r="F63" s="114">
        <v>361</v>
      </c>
      <c r="G63" s="114">
        <v>364</v>
      </c>
      <c r="H63" s="114">
        <v>360</v>
      </c>
      <c r="I63" s="140">
        <v>347</v>
      </c>
      <c r="J63" s="115">
        <v>14</v>
      </c>
      <c r="K63" s="116">
        <v>4.0345821325648412</v>
      </c>
    </row>
    <row r="64" spans="1:11" ht="14.1" customHeight="1" x14ac:dyDescent="0.2">
      <c r="A64" s="306" t="s">
        <v>295</v>
      </c>
      <c r="B64" s="307" t="s">
        <v>296</v>
      </c>
      <c r="C64" s="308"/>
      <c r="D64" s="113">
        <v>5.8297214407015942E-2</v>
      </c>
      <c r="E64" s="115">
        <v>23</v>
      </c>
      <c r="F64" s="114">
        <v>24</v>
      </c>
      <c r="G64" s="114">
        <v>23</v>
      </c>
      <c r="H64" s="114">
        <v>21</v>
      </c>
      <c r="I64" s="140">
        <v>22</v>
      </c>
      <c r="J64" s="115">
        <v>1</v>
      </c>
      <c r="K64" s="116">
        <v>4.5454545454545459</v>
      </c>
    </row>
    <row r="65" spans="1:11" ht="14.1" customHeight="1" x14ac:dyDescent="0.2">
      <c r="A65" s="306" t="s">
        <v>297</v>
      </c>
      <c r="B65" s="307" t="s">
        <v>298</v>
      </c>
      <c r="C65" s="308"/>
      <c r="D65" s="113">
        <v>0.59564545154994553</v>
      </c>
      <c r="E65" s="115">
        <v>235</v>
      </c>
      <c r="F65" s="114">
        <v>258</v>
      </c>
      <c r="G65" s="114">
        <v>266</v>
      </c>
      <c r="H65" s="114">
        <v>268</v>
      </c>
      <c r="I65" s="140">
        <v>268</v>
      </c>
      <c r="J65" s="115">
        <v>-33</v>
      </c>
      <c r="K65" s="116">
        <v>-12.313432835820896</v>
      </c>
    </row>
    <row r="66" spans="1:11" ht="14.1" customHeight="1" x14ac:dyDescent="0.2">
      <c r="A66" s="306">
        <v>82</v>
      </c>
      <c r="B66" s="307" t="s">
        <v>299</v>
      </c>
      <c r="C66" s="308"/>
      <c r="D66" s="113">
        <v>1.5258662205662434</v>
      </c>
      <c r="E66" s="115">
        <v>602</v>
      </c>
      <c r="F66" s="114">
        <v>615</v>
      </c>
      <c r="G66" s="114">
        <v>644</v>
      </c>
      <c r="H66" s="114">
        <v>668</v>
      </c>
      <c r="I66" s="140">
        <v>666</v>
      </c>
      <c r="J66" s="115">
        <v>-64</v>
      </c>
      <c r="K66" s="116">
        <v>-9.6096096096096097</v>
      </c>
    </row>
    <row r="67" spans="1:11" ht="14.1" customHeight="1" x14ac:dyDescent="0.2">
      <c r="A67" s="306" t="s">
        <v>300</v>
      </c>
      <c r="B67" s="307" t="s">
        <v>301</v>
      </c>
      <c r="C67" s="308"/>
      <c r="D67" s="113">
        <v>0.55509086761463011</v>
      </c>
      <c r="E67" s="115">
        <v>219</v>
      </c>
      <c r="F67" s="114">
        <v>219</v>
      </c>
      <c r="G67" s="114">
        <v>230</v>
      </c>
      <c r="H67" s="114">
        <v>241</v>
      </c>
      <c r="I67" s="140">
        <v>247</v>
      </c>
      <c r="J67" s="115">
        <v>-28</v>
      </c>
      <c r="K67" s="116">
        <v>-11.336032388663968</v>
      </c>
    </row>
    <row r="68" spans="1:11" ht="14.1" customHeight="1" x14ac:dyDescent="0.2">
      <c r="A68" s="306" t="s">
        <v>302</v>
      </c>
      <c r="B68" s="307" t="s">
        <v>303</v>
      </c>
      <c r="C68" s="308"/>
      <c r="D68" s="113">
        <v>0.49172433021569967</v>
      </c>
      <c r="E68" s="115">
        <v>194</v>
      </c>
      <c r="F68" s="114">
        <v>214</v>
      </c>
      <c r="G68" s="114">
        <v>225</v>
      </c>
      <c r="H68" s="114">
        <v>231</v>
      </c>
      <c r="I68" s="140">
        <v>225</v>
      </c>
      <c r="J68" s="115">
        <v>-31</v>
      </c>
      <c r="K68" s="116">
        <v>-13.777777777777779</v>
      </c>
    </row>
    <row r="69" spans="1:11" ht="14.1" customHeight="1" x14ac:dyDescent="0.2">
      <c r="A69" s="306">
        <v>83</v>
      </c>
      <c r="B69" s="307" t="s">
        <v>304</v>
      </c>
      <c r="C69" s="308"/>
      <c r="D69" s="113">
        <v>2.2178288089625631</v>
      </c>
      <c r="E69" s="115">
        <v>875</v>
      </c>
      <c r="F69" s="114">
        <v>861</v>
      </c>
      <c r="G69" s="114">
        <v>847</v>
      </c>
      <c r="H69" s="114">
        <v>865</v>
      </c>
      <c r="I69" s="140">
        <v>833</v>
      </c>
      <c r="J69" s="115">
        <v>42</v>
      </c>
      <c r="K69" s="116">
        <v>5.0420168067226889</v>
      </c>
    </row>
    <row r="70" spans="1:11" ht="14.1" customHeight="1" x14ac:dyDescent="0.2">
      <c r="A70" s="306" t="s">
        <v>305</v>
      </c>
      <c r="B70" s="307" t="s">
        <v>306</v>
      </c>
      <c r="C70" s="308"/>
      <c r="D70" s="113">
        <v>1.1025777507413885</v>
      </c>
      <c r="E70" s="115">
        <v>435</v>
      </c>
      <c r="F70" s="114">
        <v>417</v>
      </c>
      <c r="G70" s="114">
        <v>412</v>
      </c>
      <c r="H70" s="114">
        <v>432</v>
      </c>
      <c r="I70" s="140">
        <v>414</v>
      </c>
      <c r="J70" s="115">
        <v>21</v>
      </c>
      <c r="K70" s="116">
        <v>5.0724637681159424</v>
      </c>
    </row>
    <row r="71" spans="1:11" ht="14.1" customHeight="1" x14ac:dyDescent="0.2">
      <c r="A71" s="306"/>
      <c r="B71" s="307" t="s">
        <v>307</v>
      </c>
      <c r="C71" s="308"/>
      <c r="D71" s="113">
        <v>0.70210123438014849</v>
      </c>
      <c r="E71" s="115">
        <v>277</v>
      </c>
      <c r="F71" s="114">
        <v>265</v>
      </c>
      <c r="G71" s="114">
        <v>263</v>
      </c>
      <c r="H71" s="114">
        <v>283</v>
      </c>
      <c r="I71" s="140">
        <v>267</v>
      </c>
      <c r="J71" s="115">
        <v>10</v>
      </c>
      <c r="K71" s="116">
        <v>3.7453183520599249</v>
      </c>
    </row>
    <row r="72" spans="1:11" ht="14.1" customHeight="1" x14ac:dyDescent="0.2">
      <c r="A72" s="306">
        <v>84</v>
      </c>
      <c r="B72" s="307" t="s">
        <v>308</v>
      </c>
      <c r="C72" s="308"/>
      <c r="D72" s="113">
        <v>3.2975946062403367</v>
      </c>
      <c r="E72" s="115">
        <v>1301</v>
      </c>
      <c r="F72" s="114">
        <v>1585</v>
      </c>
      <c r="G72" s="114">
        <v>1202</v>
      </c>
      <c r="H72" s="114">
        <v>1583</v>
      </c>
      <c r="I72" s="140">
        <v>1251</v>
      </c>
      <c r="J72" s="115">
        <v>50</v>
      </c>
      <c r="K72" s="116">
        <v>3.9968025579536373</v>
      </c>
    </row>
    <row r="73" spans="1:11" ht="14.1" customHeight="1" x14ac:dyDescent="0.2">
      <c r="A73" s="306" t="s">
        <v>309</v>
      </c>
      <c r="B73" s="307" t="s">
        <v>310</v>
      </c>
      <c r="C73" s="308"/>
      <c r="D73" s="113">
        <v>0.15968367424530455</v>
      </c>
      <c r="E73" s="115">
        <v>63</v>
      </c>
      <c r="F73" s="114">
        <v>67</v>
      </c>
      <c r="G73" s="114">
        <v>56</v>
      </c>
      <c r="H73" s="114">
        <v>59</v>
      </c>
      <c r="I73" s="140">
        <v>57</v>
      </c>
      <c r="J73" s="115">
        <v>6</v>
      </c>
      <c r="K73" s="116">
        <v>10.526315789473685</v>
      </c>
    </row>
    <row r="74" spans="1:11" ht="14.1" customHeight="1" x14ac:dyDescent="0.2">
      <c r="A74" s="306" t="s">
        <v>311</v>
      </c>
      <c r="B74" s="307" t="s">
        <v>312</v>
      </c>
      <c r="C74" s="308"/>
      <c r="D74" s="113">
        <v>9.1247813854459736E-2</v>
      </c>
      <c r="E74" s="115">
        <v>36</v>
      </c>
      <c r="F74" s="114">
        <v>38</v>
      </c>
      <c r="G74" s="114">
        <v>36</v>
      </c>
      <c r="H74" s="114">
        <v>42</v>
      </c>
      <c r="I74" s="140">
        <v>41</v>
      </c>
      <c r="J74" s="115">
        <v>-5</v>
      </c>
      <c r="K74" s="116">
        <v>-12.195121951219512</v>
      </c>
    </row>
    <row r="75" spans="1:11" ht="14.1" customHeight="1" x14ac:dyDescent="0.2">
      <c r="A75" s="306" t="s">
        <v>313</v>
      </c>
      <c r="B75" s="307" t="s">
        <v>314</v>
      </c>
      <c r="C75" s="308"/>
      <c r="D75" s="113">
        <v>1.9592933363749272</v>
      </c>
      <c r="E75" s="115">
        <v>773</v>
      </c>
      <c r="F75" s="114">
        <v>1065</v>
      </c>
      <c r="G75" s="114">
        <v>704</v>
      </c>
      <c r="H75" s="114">
        <v>1052</v>
      </c>
      <c r="I75" s="140">
        <v>746</v>
      </c>
      <c r="J75" s="115">
        <v>27</v>
      </c>
      <c r="K75" s="116">
        <v>3.6193029490616624</v>
      </c>
    </row>
    <row r="76" spans="1:11" ht="14.1" customHeight="1" x14ac:dyDescent="0.2">
      <c r="A76" s="306">
        <v>91</v>
      </c>
      <c r="B76" s="307" t="s">
        <v>315</v>
      </c>
      <c r="C76" s="308"/>
      <c r="D76" s="113">
        <v>6.0831875902973155E-2</v>
      </c>
      <c r="E76" s="115">
        <v>24</v>
      </c>
      <c r="F76" s="114">
        <v>25</v>
      </c>
      <c r="G76" s="114">
        <v>32</v>
      </c>
      <c r="H76" s="114">
        <v>33</v>
      </c>
      <c r="I76" s="140">
        <v>37</v>
      </c>
      <c r="J76" s="115">
        <v>-13</v>
      </c>
      <c r="K76" s="116">
        <v>-35.135135135135137</v>
      </c>
    </row>
    <row r="77" spans="1:11" ht="14.1" customHeight="1" x14ac:dyDescent="0.2">
      <c r="A77" s="306">
        <v>92</v>
      </c>
      <c r="B77" s="307" t="s">
        <v>316</v>
      </c>
      <c r="C77" s="308"/>
      <c r="D77" s="113">
        <v>0.47398169974399917</v>
      </c>
      <c r="E77" s="115">
        <v>187</v>
      </c>
      <c r="F77" s="114">
        <v>191</v>
      </c>
      <c r="G77" s="114">
        <v>183</v>
      </c>
      <c r="H77" s="114">
        <v>193</v>
      </c>
      <c r="I77" s="140">
        <v>189</v>
      </c>
      <c r="J77" s="115">
        <v>-2</v>
      </c>
      <c r="K77" s="116">
        <v>-1.0582010582010581</v>
      </c>
    </row>
    <row r="78" spans="1:11" ht="14.1" customHeight="1" x14ac:dyDescent="0.2">
      <c r="A78" s="306">
        <v>93</v>
      </c>
      <c r="B78" s="307" t="s">
        <v>317</v>
      </c>
      <c r="C78" s="308"/>
      <c r="D78" s="113">
        <v>0.12166375180594631</v>
      </c>
      <c r="E78" s="115">
        <v>48</v>
      </c>
      <c r="F78" s="114">
        <v>48</v>
      </c>
      <c r="G78" s="114">
        <v>53</v>
      </c>
      <c r="H78" s="114">
        <v>56</v>
      </c>
      <c r="I78" s="140">
        <v>56</v>
      </c>
      <c r="J78" s="115">
        <v>-8</v>
      </c>
      <c r="K78" s="116">
        <v>-14.285714285714286</v>
      </c>
    </row>
    <row r="79" spans="1:11" ht="14.1" customHeight="1" x14ac:dyDescent="0.2">
      <c r="A79" s="306">
        <v>94</v>
      </c>
      <c r="B79" s="307" t="s">
        <v>318</v>
      </c>
      <c r="C79" s="308"/>
      <c r="D79" s="113">
        <v>0.75786378729120729</v>
      </c>
      <c r="E79" s="115">
        <v>299</v>
      </c>
      <c r="F79" s="114">
        <v>328</v>
      </c>
      <c r="G79" s="114">
        <v>318</v>
      </c>
      <c r="H79" s="114">
        <v>288</v>
      </c>
      <c r="I79" s="140">
        <v>289</v>
      </c>
      <c r="J79" s="115">
        <v>10</v>
      </c>
      <c r="K79" s="116">
        <v>3.4602076124567476</v>
      </c>
    </row>
    <row r="80" spans="1:11" ht="14.1" customHeight="1" x14ac:dyDescent="0.2">
      <c r="A80" s="306" t="s">
        <v>319</v>
      </c>
      <c r="B80" s="307" t="s">
        <v>320</v>
      </c>
      <c r="C80" s="308"/>
      <c r="D80" s="113" t="s">
        <v>514</v>
      </c>
      <c r="E80" s="115" t="s">
        <v>514</v>
      </c>
      <c r="F80" s="114" t="s">
        <v>514</v>
      </c>
      <c r="G80" s="114" t="s">
        <v>514</v>
      </c>
      <c r="H80" s="114">
        <v>0</v>
      </c>
      <c r="I80" s="140">
        <v>0</v>
      </c>
      <c r="J80" s="115" t="s">
        <v>514</v>
      </c>
      <c r="K80" s="116" t="s">
        <v>514</v>
      </c>
    </row>
    <row r="81" spans="1:11" ht="14.1" customHeight="1" x14ac:dyDescent="0.2">
      <c r="A81" s="310" t="s">
        <v>321</v>
      </c>
      <c r="B81" s="311" t="s">
        <v>334</v>
      </c>
      <c r="C81" s="312"/>
      <c r="D81" s="125">
        <v>4.0326464400679285</v>
      </c>
      <c r="E81" s="143">
        <v>1591</v>
      </c>
      <c r="F81" s="144">
        <v>1674</v>
      </c>
      <c r="G81" s="144">
        <v>1690</v>
      </c>
      <c r="H81" s="144">
        <v>1740</v>
      </c>
      <c r="I81" s="145">
        <v>1690</v>
      </c>
      <c r="J81" s="143">
        <v>-99</v>
      </c>
      <c r="K81" s="146">
        <v>-5.8579881656804735</v>
      </c>
    </row>
    <row r="82" spans="1:11" s="269" customFormat="1" ht="11.25" customHeight="1" x14ac:dyDescent="0.2">
      <c r="B82" s="271"/>
      <c r="C82" s="271"/>
      <c r="D82" s="272"/>
      <c r="E82" s="272"/>
      <c r="F82" s="272"/>
      <c r="G82" s="272"/>
      <c r="H82" s="272"/>
      <c r="I82" s="272"/>
      <c r="J82" s="150"/>
      <c r="K82" s="269" t="s">
        <v>45</v>
      </c>
    </row>
    <row r="83" spans="1:11" s="151" customFormat="1" ht="12.75" customHeight="1" x14ac:dyDescent="0.15">
      <c r="A83" s="214" t="s">
        <v>122</v>
      </c>
    </row>
    <row r="84" spans="1:11" ht="11.25" x14ac:dyDescent="0.2">
      <c r="A84" s="277" t="s">
        <v>322</v>
      </c>
    </row>
    <row r="85" spans="1:11" ht="21" customHeight="1" x14ac:dyDescent="0.2">
      <c r="A85" s="618" t="s">
        <v>323</v>
      </c>
      <c r="B85" s="618"/>
      <c r="C85" s="618"/>
      <c r="D85" s="618"/>
      <c r="E85" s="618"/>
      <c r="F85" s="618"/>
      <c r="G85" s="618"/>
      <c r="H85" s="618"/>
      <c r="I85" s="618"/>
      <c r="J85" s="618"/>
      <c r="K85" s="618"/>
    </row>
    <row r="86" spans="1:11" ht="18" customHeight="1" x14ac:dyDescent="0.2">
      <c r="A86" s="618"/>
      <c r="B86" s="618"/>
      <c r="C86" s="618"/>
      <c r="D86" s="618"/>
      <c r="E86" s="618"/>
      <c r="F86" s="618"/>
      <c r="G86" s="618"/>
      <c r="H86" s="618"/>
      <c r="I86" s="618"/>
      <c r="J86" s="618"/>
      <c r="K86" s="618"/>
    </row>
    <row r="87" spans="1:11" ht="15.95" customHeight="1" x14ac:dyDescent="0.2">
      <c r="B87" s="110"/>
      <c r="C87" s="110"/>
    </row>
  </sheetData>
  <mergeCells count="14">
    <mergeCell ref="H8:H9"/>
    <mergeCell ref="I8:I9"/>
    <mergeCell ref="A85:K85"/>
    <mergeCell ref="A86:K86"/>
    <mergeCell ref="A3:K3"/>
    <mergeCell ref="A4:K4"/>
    <mergeCell ref="A5:E5"/>
    <mergeCell ref="A7:C10"/>
    <mergeCell ref="D7:D10"/>
    <mergeCell ref="E7:I7"/>
    <mergeCell ref="J7:K8"/>
    <mergeCell ref="E8:E9"/>
    <mergeCell ref="F8:F9"/>
    <mergeCell ref="G8:G9"/>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1" max="10" man="1"/>
  </rowBreaks>
  <drawing r:id="rId2"/>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7">
    <pageSetUpPr fitToPage="1"/>
  </sheetPr>
  <dimension ref="A1:Q65"/>
  <sheetViews>
    <sheetView showGridLines="0" zoomScaleNormal="100" workbookViewId="0"/>
  </sheetViews>
  <sheetFormatPr baseColWidth="10" defaultColWidth="7.75" defaultRowHeight="15.95" customHeight="1" x14ac:dyDescent="0.2"/>
  <cols>
    <col min="1" max="1" width="3.625" style="402" customWidth="1"/>
    <col min="2" max="2" width="3.125" style="403" customWidth="1"/>
    <col min="3" max="3" width="3.25" style="402" customWidth="1"/>
    <col min="4" max="4" width="5.625" style="403" customWidth="1"/>
    <col min="5" max="5" width="15.5" style="403" customWidth="1"/>
    <col min="6" max="11" width="8.5" style="404" customWidth="1"/>
    <col min="12" max="12" width="7.625" style="405" customWidth="1"/>
    <col min="13" max="13" width="8.5" style="97" customWidth="1"/>
    <col min="14" max="16384" width="7.75" style="97"/>
  </cols>
  <sheetData>
    <row r="1" spans="1:17" s="91" customFormat="1" ht="36.75" customHeight="1" x14ac:dyDescent="0.2">
      <c r="A1" s="325"/>
      <c r="B1" s="326"/>
      <c r="C1" s="327"/>
      <c r="D1" s="328"/>
      <c r="E1" s="328"/>
      <c r="F1" s="328"/>
      <c r="G1" s="328"/>
      <c r="H1" s="328"/>
      <c r="I1" s="327"/>
      <c r="J1" s="327"/>
      <c r="K1" s="329"/>
      <c r="L1" s="15" t="s">
        <v>6</v>
      </c>
    </row>
    <row r="2" spans="1:17" s="91" customFormat="1" ht="11.25" customHeight="1" x14ac:dyDescent="0.2">
      <c r="A2" s="330"/>
      <c r="B2" s="331"/>
      <c r="C2" s="331"/>
      <c r="D2" s="331"/>
      <c r="E2" s="331"/>
      <c r="F2" s="331"/>
      <c r="G2" s="331"/>
      <c r="H2" s="331"/>
      <c r="I2" s="332"/>
      <c r="J2" s="332"/>
      <c r="K2" s="333"/>
      <c r="L2" s="333"/>
    </row>
    <row r="3" spans="1:17" s="94" customFormat="1" ht="24.95" customHeight="1" x14ac:dyDescent="0.2">
      <c r="A3" s="632" t="s">
        <v>335</v>
      </c>
      <c r="B3" s="632"/>
      <c r="C3" s="632"/>
      <c r="D3" s="632"/>
      <c r="E3" s="632"/>
      <c r="F3" s="632"/>
      <c r="G3" s="632"/>
      <c r="H3" s="632"/>
      <c r="I3" s="632"/>
      <c r="J3" s="632"/>
      <c r="K3" s="632"/>
      <c r="L3" s="632"/>
    </row>
    <row r="4" spans="1:17" s="94" customFormat="1" ht="12" customHeight="1" x14ac:dyDescent="0.2">
      <c r="A4" s="334" t="s">
        <v>92</v>
      </c>
      <c r="B4" s="334"/>
      <c r="C4" s="334"/>
      <c r="D4" s="335"/>
      <c r="E4" s="335"/>
      <c r="F4" s="335"/>
      <c r="G4" s="335"/>
      <c r="H4" s="335"/>
      <c r="I4" s="335"/>
      <c r="J4" s="335"/>
      <c r="K4" s="335"/>
      <c r="L4" s="335"/>
    </row>
    <row r="5" spans="1:17" s="94" customFormat="1" ht="12" customHeight="1" x14ac:dyDescent="0.2">
      <c r="A5" s="633" t="s">
        <v>336</v>
      </c>
      <c r="B5" s="633"/>
      <c r="C5" s="633"/>
      <c r="D5" s="633"/>
      <c r="E5" s="336"/>
      <c r="F5" s="336"/>
      <c r="G5" s="336"/>
      <c r="H5" s="336"/>
      <c r="I5" s="337"/>
      <c r="J5" s="337"/>
      <c r="K5" s="336"/>
      <c r="L5" s="336"/>
    </row>
    <row r="6" spans="1:17" s="94" customFormat="1" ht="11.25" customHeight="1" x14ac:dyDescent="0.2">
      <c r="A6" s="338"/>
      <c r="B6" s="338"/>
      <c r="C6" s="338"/>
      <c r="D6" s="338"/>
      <c r="E6" s="336"/>
      <c r="F6" s="336"/>
      <c r="G6" s="336"/>
      <c r="H6" s="336"/>
      <c r="I6" s="337"/>
      <c r="J6" s="337"/>
      <c r="K6" s="336"/>
      <c r="L6" s="336"/>
    </row>
    <row r="7" spans="1:17" s="91" customFormat="1" ht="12" customHeight="1" x14ac:dyDescent="0.2">
      <c r="A7" s="634" t="s">
        <v>337</v>
      </c>
      <c r="B7" s="634"/>
      <c r="C7" s="634"/>
      <c r="D7" s="634"/>
      <c r="E7" s="634"/>
      <c r="F7" s="637" t="s">
        <v>104</v>
      </c>
      <c r="G7" s="638"/>
      <c r="H7" s="638"/>
      <c r="I7" s="638"/>
      <c r="J7" s="638"/>
      <c r="K7" s="638"/>
      <c r="L7" s="639"/>
      <c r="M7" s="96"/>
      <c r="N7" s="96"/>
      <c r="O7" s="96"/>
      <c r="P7" s="96"/>
      <c r="Q7" s="96"/>
    </row>
    <row r="8" spans="1:17" ht="21.75" customHeight="1" x14ac:dyDescent="0.2">
      <c r="A8" s="634"/>
      <c r="B8" s="634"/>
      <c r="C8" s="634"/>
      <c r="D8" s="634"/>
      <c r="E8" s="634"/>
      <c r="F8" s="640" t="s">
        <v>336</v>
      </c>
      <c r="G8" s="640" t="s">
        <v>338</v>
      </c>
      <c r="H8" s="640" t="s">
        <v>339</v>
      </c>
      <c r="I8" s="640" t="s">
        <v>340</v>
      </c>
      <c r="J8" s="640" t="s">
        <v>341</v>
      </c>
      <c r="K8" s="642" t="s">
        <v>342</v>
      </c>
      <c r="L8" s="643"/>
    </row>
    <row r="9" spans="1:17" ht="12" customHeight="1" x14ac:dyDescent="0.2">
      <c r="A9" s="634"/>
      <c r="B9" s="634"/>
      <c r="C9" s="634"/>
      <c r="D9" s="634"/>
      <c r="E9" s="634"/>
      <c r="F9" s="641"/>
      <c r="G9" s="641"/>
      <c r="H9" s="641"/>
      <c r="I9" s="641"/>
      <c r="J9" s="641"/>
      <c r="K9" s="339" t="s">
        <v>102</v>
      </c>
      <c r="L9" s="340" t="s">
        <v>343</v>
      </c>
    </row>
    <row r="10" spans="1:17" ht="12" customHeight="1" x14ac:dyDescent="0.2">
      <c r="A10" s="635"/>
      <c r="B10" s="635"/>
      <c r="C10" s="635"/>
      <c r="D10" s="635"/>
      <c r="E10" s="636"/>
      <c r="F10" s="341">
        <v>1</v>
      </c>
      <c r="G10" s="342">
        <v>2</v>
      </c>
      <c r="H10" s="342">
        <v>3</v>
      </c>
      <c r="I10" s="342">
        <v>4</v>
      </c>
      <c r="J10" s="342">
        <v>5</v>
      </c>
      <c r="K10" s="342">
        <v>6</v>
      </c>
      <c r="L10" s="342">
        <v>7</v>
      </c>
      <c r="M10" s="101"/>
    </row>
    <row r="11" spans="1:17" s="110" customFormat="1" ht="27.75" customHeight="1" x14ac:dyDescent="0.2">
      <c r="A11" s="620" t="s">
        <v>344</v>
      </c>
      <c r="B11" s="621"/>
      <c r="C11" s="621"/>
      <c r="D11" s="621"/>
      <c r="E11" s="622"/>
      <c r="F11" s="343"/>
      <c r="G11" s="343"/>
      <c r="H11" s="343"/>
      <c r="I11" s="343"/>
      <c r="J11" s="344"/>
      <c r="K11" s="343"/>
      <c r="L11" s="344"/>
    </row>
    <row r="12" spans="1:17" s="110" customFormat="1" ht="15.75" customHeight="1" x14ac:dyDescent="0.2">
      <c r="A12" s="345" t="s">
        <v>104</v>
      </c>
      <c r="B12" s="346"/>
      <c r="C12" s="347"/>
      <c r="D12" s="347"/>
      <c r="E12" s="348"/>
      <c r="F12" s="536">
        <v>13737</v>
      </c>
      <c r="G12" s="536">
        <v>10933</v>
      </c>
      <c r="H12" s="536">
        <v>16955</v>
      </c>
      <c r="I12" s="536">
        <v>11609</v>
      </c>
      <c r="J12" s="537">
        <v>13848</v>
      </c>
      <c r="K12" s="538">
        <v>-111</v>
      </c>
      <c r="L12" s="349">
        <v>-0.80155979202772965</v>
      </c>
    </row>
    <row r="13" spans="1:17" s="110" customFormat="1" ht="15" customHeight="1" x14ac:dyDescent="0.2">
      <c r="A13" s="350" t="s">
        <v>345</v>
      </c>
      <c r="B13" s="351" t="s">
        <v>346</v>
      </c>
      <c r="C13" s="347"/>
      <c r="D13" s="347"/>
      <c r="E13" s="348"/>
      <c r="F13" s="536">
        <v>7973</v>
      </c>
      <c r="G13" s="536">
        <v>5606</v>
      </c>
      <c r="H13" s="536">
        <v>9050</v>
      </c>
      <c r="I13" s="536">
        <v>6772</v>
      </c>
      <c r="J13" s="537">
        <v>8064</v>
      </c>
      <c r="K13" s="538">
        <v>-91</v>
      </c>
      <c r="L13" s="349">
        <v>-1.1284722222222223</v>
      </c>
    </row>
    <row r="14" spans="1:17" s="110" customFormat="1" ht="22.5" customHeight="1" x14ac:dyDescent="0.2">
      <c r="A14" s="350"/>
      <c r="B14" s="351" t="s">
        <v>347</v>
      </c>
      <c r="C14" s="347"/>
      <c r="D14" s="347"/>
      <c r="E14" s="348"/>
      <c r="F14" s="536">
        <v>5764</v>
      </c>
      <c r="G14" s="536">
        <v>5327</v>
      </c>
      <c r="H14" s="536">
        <v>7905</v>
      </c>
      <c r="I14" s="536">
        <v>4837</v>
      </c>
      <c r="J14" s="537">
        <v>5784</v>
      </c>
      <c r="K14" s="538">
        <v>-20</v>
      </c>
      <c r="L14" s="349">
        <v>-0.34578146611341631</v>
      </c>
    </row>
    <row r="15" spans="1:17" s="110" customFormat="1" ht="15" customHeight="1" x14ac:dyDescent="0.2">
      <c r="A15" s="350" t="s">
        <v>348</v>
      </c>
      <c r="B15" s="351" t="s">
        <v>108</v>
      </c>
      <c r="C15" s="347"/>
      <c r="D15" s="347"/>
      <c r="E15" s="348"/>
      <c r="F15" s="536">
        <v>3066</v>
      </c>
      <c r="G15" s="536">
        <v>2638</v>
      </c>
      <c r="H15" s="536">
        <v>7441</v>
      </c>
      <c r="I15" s="536">
        <v>2339</v>
      </c>
      <c r="J15" s="537">
        <v>3085</v>
      </c>
      <c r="K15" s="538">
        <v>-19</v>
      </c>
      <c r="L15" s="349">
        <v>-0.6158833063209076</v>
      </c>
    </row>
    <row r="16" spans="1:17" s="110" customFormat="1" ht="15" customHeight="1" x14ac:dyDescent="0.2">
      <c r="A16" s="350"/>
      <c r="B16" s="351" t="s">
        <v>109</v>
      </c>
      <c r="C16" s="347"/>
      <c r="D16" s="347"/>
      <c r="E16" s="348"/>
      <c r="F16" s="536">
        <v>8932</v>
      </c>
      <c r="G16" s="536">
        <v>7240</v>
      </c>
      <c r="H16" s="536">
        <v>8423</v>
      </c>
      <c r="I16" s="536">
        <v>7891</v>
      </c>
      <c r="J16" s="537">
        <v>9150</v>
      </c>
      <c r="K16" s="538">
        <v>-218</v>
      </c>
      <c r="L16" s="349">
        <v>-2.3825136612021858</v>
      </c>
    </row>
    <row r="17" spans="1:12" s="110" customFormat="1" ht="15" customHeight="1" x14ac:dyDescent="0.2">
      <c r="A17" s="350"/>
      <c r="B17" s="351" t="s">
        <v>110</v>
      </c>
      <c r="C17" s="347"/>
      <c r="D17" s="347"/>
      <c r="E17" s="348"/>
      <c r="F17" s="536">
        <v>1591</v>
      </c>
      <c r="G17" s="536">
        <v>923</v>
      </c>
      <c r="H17" s="536">
        <v>976</v>
      </c>
      <c r="I17" s="536">
        <v>1261</v>
      </c>
      <c r="J17" s="537">
        <v>1472</v>
      </c>
      <c r="K17" s="538">
        <v>119</v>
      </c>
      <c r="L17" s="349">
        <v>8.0842391304347831</v>
      </c>
    </row>
    <row r="18" spans="1:12" s="110" customFormat="1" ht="15" customHeight="1" x14ac:dyDescent="0.2">
      <c r="A18" s="350"/>
      <c r="B18" s="351" t="s">
        <v>111</v>
      </c>
      <c r="C18" s="347"/>
      <c r="D18" s="347"/>
      <c r="E18" s="348"/>
      <c r="F18" s="536">
        <v>148</v>
      </c>
      <c r="G18" s="536">
        <v>132</v>
      </c>
      <c r="H18" s="536">
        <v>115</v>
      </c>
      <c r="I18" s="536">
        <v>118</v>
      </c>
      <c r="J18" s="537">
        <v>141</v>
      </c>
      <c r="K18" s="538">
        <v>7</v>
      </c>
      <c r="L18" s="349">
        <v>4.9645390070921982</v>
      </c>
    </row>
    <row r="19" spans="1:12" s="110" customFormat="1" ht="15" customHeight="1" x14ac:dyDescent="0.2">
      <c r="A19" s="118" t="s">
        <v>113</v>
      </c>
      <c r="B19" s="119" t="s">
        <v>181</v>
      </c>
      <c r="C19" s="347"/>
      <c r="D19" s="347"/>
      <c r="E19" s="348"/>
      <c r="F19" s="536">
        <v>9243</v>
      </c>
      <c r="G19" s="536">
        <v>7021</v>
      </c>
      <c r="H19" s="536">
        <v>12242</v>
      </c>
      <c r="I19" s="536">
        <v>7466</v>
      </c>
      <c r="J19" s="537">
        <v>9424</v>
      </c>
      <c r="K19" s="538">
        <v>-181</v>
      </c>
      <c r="L19" s="349">
        <v>-1.9206281833616299</v>
      </c>
    </row>
    <row r="20" spans="1:12" s="110" customFormat="1" ht="15" customHeight="1" x14ac:dyDescent="0.2">
      <c r="A20" s="118"/>
      <c r="B20" s="119" t="s">
        <v>182</v>
      </c>
      <c r="C20" s="347"/>
      <c r="D20" s="347"/>
      <c r="E20" s="348"/>
      <c r="F20" s="536">
        <v>4494</v>
      </c>
      <c r="G20" s="536">
        <v>3912</v>
      </c>
      <c r="H20" s="536">
        <v>4713</v>
      </c>
      <c r="I20" s="536">
        <v>4143</v>
      </c>
      <c r="J20" s="537">
        <v>4424</v>
      </c>
      <c r="K20" s="538">
        <v>70</v>
      </c>
      <c r="L20" s="349">
        <v>1.5822784810126582</v>
      </c>
    </row>
    <row r="21" spans="1:12" s="110" customFormat="1" ht="15" customHeight="1" x14ac:dyDescent="0.2">
      <c r="A21" s="118" t="s">
        <v>113</v>
      </c>
      <c r="B21" s="119" t="s">
        <v>116</v>
      </c>
      <c r="C21" s="347"/>
      <c r="D21" s="347"/>
      <c r="E21" s="348"/>
      <c r="F21" s="536">
        <v>10927</v>
      </c>
      <c r="G21" s="536">
        <v>8458</v>
      </c>
      <c r="H21" s="536">
        <v>13870</v>
      </c>
      <c r="I21" s="536">
        <v>8924</v>
      </c>
      <c r="J21" s="537">
        <v>11323</v>
      </c>
      <c r="K21" s="538">
        <v>-396</v>
      </c>
      <c r="L21" s="349">
        <v>-3.4973063675704319</v>
      </c>
    </row>
    <row r="22" spans="1:12" s="110" customFormat="1" ht="15" customHeight="1" x14ac:dyDescent="0.2">
      <c r="A22" s="118"/>
      <c r="B22" s="119" t="s">
        <v>117</v>
      </c>
      <c r="C22" s="347"/>
      <c r="D22" s="347"/>
      <c r="E22" s="348"/>
      <c r="F22" s="536">
        <v>2803</v>
      </c>
      <c r="G22" s="536">
        <v>2468</v>
      </c>
      <c r="H22" s="536">
        <v>3078</v>
      </c>
      <c r="I22" s="536">
        <v>2678</v>
      </c>
      <c r="J22" s="537">
        <v>2522</v>
      </c>
      <c r="K22" s="538">
        <v>281</v>
      </c>
      <c r="L22" s="349">
        <v>11.141950832672482</v>
      </c>
    </row>
    <row r="23" spans="1:12" s="110" customFormat="1" ht="15" customHeight="1" x14ac:dyDescent="0.2">
      <c r="A23" s="352" t="s">
        <v>348</v>
      </c>
      <c r="B23" s="353" t="s">
        <v>193</v>
      </c>
      <c r="C23" s="354"/>
      <c r="D23" s="354"/>
      <c r="E23" s="355"/>
      <c r="F23" s="539">
        <v>339</v>
      </c>
      <c r="G23" s="539">
        <v>676</v>
      </c>
      <c r="H23" s="539">
        <v>3557</v>
      </c>
      <c r="I23" s="539">
        <v>202</v>
      </c>
      <c r="J23" s="540">
        <v>294</v>
      </c>
      <c r="K23" s="541">
        <v>45</v>
      </c>
      <c r="L23" s="356">
        <v>15.306122448979592</v>
      </c>
    </row>
    <row r="24" spans="1:12" s="110" customFormat="1" ht="15" customHeight="1" x14ac:dyDescent="0.2">
      <c r="A24" s="623" t="s">
        <v>349</v>
      </c>
      <c r="B24" s="624"/>
      <c r="C24" s="624"/>
      <c r="D24" s="624"/>
      <c r="E24" s="625"/>
      <c r="F24" s="357"/>
      <c r="G24" s="357"/>
      <c r="H24" s="357"/>
      <c r="I24" s="357"/>
      <c r="J24" s="357"/>
      <c r="K24" s="358"/>
      <c r="L24" s="359"/>
    </row>
    <row r="25" spans="1:12" s="110" customFormat="1" ht="15" customHeight="1" x14ac:dyDescent="0.2">
      <c r="A25" s="360" t="s">
        <v>104</v>
      </c>
      <c r="B25" s="361"/>
      <c r="C25" s="362"/>
      <c r="D25" s="362"/>
      <c r="E25" s="363"/>
      <c r="F25" s="542">
        <v>31.1</v>
      </c>
      <c r="G25" s="542">
        <v>36.1</v>
      </c>
      <c r="H25" s="542">
        <v>39</v>
      </c>
      <c r="I25" s="542">
        <v>35.6</v>
      </c>
      <c r="J25" s="542">
        <v>32.200000000000003</v>
      </c>
      <c r="K25" s="543" t="s">
        <v>350</v>
      </c>
      <c r="L25" s="364">
        <v>-1.1000000000000014</v>
      </c>
    </row>
    <row r="26" spans="1:12" s="110" customFormat="1" ht="15" customHeight="1" x14ac:dyDescent="0.2">
      <c r="A26" s="365" t="s">
        <v>105</v>
      </c>
      <c r="B26" s="366" t="s">
        <v>346</v>
      </c>
      <c r="C26" s="362"/>
      <c r="D26" s="362"/>
      <c r="E26" s="363"/>
      <c r="F26" s="542">
        <v>27.4</v>
      </c>
      <c r="G26" s="542">
        <v>33.799999999999997</v>
      </c>
      <c r="H26" s="542">
        <v>35.6</v>
      </c>
      <c r="I26" s="542">
        <v>30.9</v>
      </c>
      <c r="J26" s="544">
        <v>28.3</v>
      </c>
      <c r="K26" s="543" t="s">
        <v>350</v>
      </c>
      <c r="L26" s="364">
        <v>-0.90000000000000213</v>
      </c>
    </row>
    <row r="27" spans="1:12" s="110" customFormat="1" ht="15" customHeight="1" x14ac:dyDescent="0.2">
      <c r="A27" s="365"/>
      <c r="B27" s="366" t="s">
        <v>347</v>
      </c>
      <c r="C27" s="362"/>
      <c r="D27" s="362"/>
      <c r="E27" s="363"/>
      <c r="F27" s="542">
        <v>36.200000000000003</v>
      </c>
      <c r="G27" s="542">
        <v>38.5</v>
      </c>
      <c r="H27" s="542">
        <v>42.8</v>
      </c>
      <c r="I27" s="542">
        <v>42.2</v>
      </c>
      <c r="J27" s="542">
        <v>37.6</v>
      </c>
      <c r="K27" s="543" t="s">
        <v>350</v>
      </c>
      <c r="L27" s="364">
        <v>-1.3999999999999986</v>
      </c>
    </row>
    <row r="28" spans="1:12" s="110" customFormat="1" ht="15" customHeight="1" x14ac:dyDescent="0.2">
      <c r="A28" s="365" t="s">
        <v>113</v>
      </c>
      <c r="B28" s="366" t="s">
        <v>108</v>
      </c>
      <c r="C28" s="362"/>
      <c r="D28" s="362"/>
      <c r="E28" s="363"/>
      <c r="F28" s="542">
        <v>43.2</v>
      </c>
      <c r="G28" s="542">
        <v>47.9</v>
      </c>
      <c r="H28" s="542">
        <v>45.7</v>
      </c>
      <c r="I28" s="542">
        <v>44.6</v>
      </c>
      <c r="J28" s="542">
        <v>42.8</v>
      </c>
      <c r="K28" s="543" t="s">
        <v>350</v>
      </c>
      <c r="L28" s="364">
        <v>0.40000000000000568</v>
      </c>
    </row>
    <row r="29" spans="1:12" s="110" customFormat="1" ht="11.25" x14ac:dyDescent="0.2">
      <c r="A29" s="365"/>
      <c r="B29" s="366" t="s">
        <v>109</v>
      </c>
      <c r="C29" s="362"/>
      <c r="D29" s="362"/>
      <c r="E29" s="363"/>
      <c r="F29" s="542">
        <v>29.3</v>
      </c>
      <c r="G29" s="542">
        <v>33.9</v>
      </c>
      <c r="H29" s="542">
        <v>36.9</v>
      </c>
      <c r="I29" s="542">
        <v>34.299999999999997</v>
      </c>
      <c r="J29" s="544">
        <v>30.6</v>
      </c>
      <c r="K29" s="543" t="s">
        <v>350</v>
      </c>
      <c r="L29" s="364">
        <v>-1.3000000000000007</v>
      </c>
    </row>
    <row r="30" spans="1:12" s="110" customFormat="1" ht="15" customHeight="1" x14ac:dyDescent="0.2">
      <c r="A30" s="365"/>
      <c r="B30" s="366" t="s">
        <v>110</v>
      </c>
      <c r="C30" s="362"/>
      <c r="D30" s="362"/>
      <c r="E30" s="363"/>
      <c r="F30" s="542">
        <v>20.9</v>
      </c>
      <c r="G30" s="542">
        <v>28.1</v>
      </c>
      <c r="H30" s="542">
        <v>31.9</v>
      </c>
      <c r="I30" s="542">
        <v>28.4</v>
      </c>
      <c r="J30" s="542">
        <v>21.9</v>
      </c>
      <c r="K30" s="543" t="s">
        <v>350</v>
      </c>
      <c r="L30" s="364">
        <v>-1</v>
      </c>
    </row>
    <row r="31" spans="1:12" s="110" customFormat="1" ht="15" customHeight="1" x14ac:dyDescent="0.2">
      <c r="A31" s="365"/>
      <c r="B31" s="366" t="s">
        <v>111</v>
      </c>
      <c r="C31" s="362"/>
      <c r="D31" s="362"/>
      <c r="E31" s="363"/>
      <c r="F31" s="542">
        <v>25.7</v>
      </c>
      <c r="G31" s="542">
        <v>34.799999999999997</v>
      </c>
      <c r="H31" s="542">
        <v>39.1</v>
      </c>
      <c r="I31" s="542">
        <v>35.6</v>
      </c>
      <c r="J31" s="542">
        <v>34</v>
      </c>
      <c r="K31" s="543" t="s">
        <v>350</v>
      </c>
      <c r="L31" s="364">
        <v>-8.3000000000000007</v>
      </c>
    </row>
    <row r="32" spans="1:12" s="110" customFormat="1" ht="15" customHeight="1" x14ac:dyDescent="0.2">
      <c r="A32" s="367" t="s">
        <v>113</v>
      </c>
      <c r="B32" s="368" t="s">
        <v>181</v>
      </c>
      <c r="C32" s="362"/>
      <c r="D32" s="362"/>
      <c r="E32" s="363"/>
      <c r="F32" s="542">
        <v>26.1</v>
      </c>
      <c r="G32" s="542">
        <v>29.5</v>
      </c>
      <c r="H32" s="542">
        <v>33.299999999999997</v>
      </c>
      <c r="I32" s="542">
        <v>29.7</v>
      </c>
      <c r="J32" s="544">
        <v>26.7</v>
      </c>
      <c r="K32" s="543" t="s">
        <v>350</v>
      </c>
      <c r="L32" s="364">
        <v>-0.59999999999999787</v>
      </c>
    </row>
    <row r="33" spans="1:12" s="110" customFormat="1" ht="15" customHeight="1" x14ac:dyDescent="0.2">
      <c r="A33" s="367"/>
      <c r="B33" s="368" t="s">
        <v>182</v>
      </c>
      <c r="C33" s="362"/>
      <c r="D33" s="362"/>
      <c r="E33" s="363"/>
      <c r="F33" s="542">
        <v>40.9</v>
      </c>
      <c r="G33" s="542">
        <v>46.7</v>
      </c>
      <c r="H33" s="542">
        <v>49.2</v>
      </c>
      <c r="I33" s="542">
        <v>45.8</v>
      </c>
      <c r="J33" s="542">
        <v>43.3</v>
      </c>
      <c r="K33" s="543" t="s">
        <v>350</v>
      </c>
      <c r="L33" s="364">
        <v>-2.3999999999999986</v>
      </c>
    </row>
    <row r="34" spans="1:12" s="369" customFormat="1" ht="15" customHeight="1" x14ac:dyDescent="0.2">
      <c r="A34" s="367" t="s">
        <v>113</v>
      </c>
      <c r="B34" s="368" t="s">
        <v>116</v>
      </c>
      <c r="C34" s="362"/>
      <c r="D34" s="362"/>
      <c r="E34" s="363"/>
      <c r="F34" s="542">
        <v>29.9</v>
      </c>
      <c r="G34" s="542">
        <v>35.5</v>
      </c>
      <c r="H34" s="542">
        <v>38.700000000000003</v>
      </c>
      <c r="I34" s="542">
        <v>34.9</v>
      </c>
      <c r="J34" s="542">
        <v>31.2</v>
      </c>
      <c r="K34" s="543" t="s">
        <v>350</v>
      </c>
      <c r="L34" s="364">
        <v>-1.3000000000000007</v>
      </c>
    </row>
    <row r="35" spans="1:12" s="369" customFormat="1" ht="11.25" x14ac:dyDescent="0.2">
      <c r="A35" s="370"/>
      <c r="B35" s="371" t="s">
        <v>117</v>
      </c>
      <c r="C35" s="372"/>
      <c r="D35" s="372"/>
      <c r="E35" s="373"/>
      <c r="F35" s="545">
        <v>35.4</v>
      </c>
      <c r="G35" s="545">
        <v>38.200000000000003</v>
      </c>
      <c r="H35" s="545">
        <v>40</v>
      </c>
      <c r="I35" s="545">
        <v>37.9</v>
      </c>
      <c r="J35" s="546">
        <v>36.4</v>
      </c>
      <c r="K35" s="547" t="s">
        <v>350</v>
      </c>
      <c r="L35" s="374">
        <v>-1</v>
      </c>
    </row>
    <row r="36" spans="1:12" s="369" customFormat="1" ht="15.95" customHeight="1" x14ac:dyDescent="0.2">
      <c r="A36" s="375" t="s">
        <v>351</v>
      </c>
      <c r="B36" s="376"/>
      <c r="C36" s="377"/>
      <c r="D36" s="376"/>
      <c r="E36" s="378"/>
      <c r="F36" s="548">
        <v>13331</v>
      </c>
      <c r="G36" s="548">
        <v>10138</v>
      </c>
      <c r="H36" s="548">
        <v>12740</v>
      </c>
      <c r="I36" s="548">
        <v>11333</v>
      </c>
      <c r="J36" s="548">
        <v>13474</v>
      </c>
      <c r="K36" s="549">
        <v>-143</v>
      </c>
      <c r="L36" s="380">
        <v>-1.0613032507050617</v>
      </c>
    </row>
    <row r="37" spans="1:12" s="369" customFormat="1" ht="15.95" customHeight="1" x14ac:dyDescent="0.2">
      <c r="A37" s="381"/>
      <c r="B37" s="382" t="s">
        <v>113</v>
      </c>
      <c r="C37" s="382" t="s">
        <v>352</v>
      </c>
      <c r="D37" s="382"/>
      <c r="E37" s="383"/>
      <c r="F37" s="548">
        <v>4144</v>
      </c>
      <c r="G37" s="548">
        <v>3661</v>
      </c>
      <c r="H37" s="548">
        <v>4972</v>
      </c>
      <c r="I37" s="548">
        <v>4031</v>
      </c>
      <c r="J37" s="548">
        <v>4335</v>
      </c>
      <c r="K37" s="549">
        <v>-191</v>
      </c>
      <c r="L37" s="380">
        <v>-4.4059976931949247</v>
      </c>
    </row>
    <row r="38" spans="1:12" s="369" customFormat="1" ht="15.95" customHeight="1" x14ac:dyDescent="0.2">
      <c r="A38" s="381"/>
      <c r="B38" s="384" t="s">
        <v>105</v>
      </c>
      <c r="C38" s="384" t="s">
        <v>106</v>
      </c>
      <c r="D38" s="385"/>
      <c r="E38" s="383"/>
      <c r="F38" s="548">
        <v>7747</v>
      </c>
      <c r="G38" s="548">
        <v>5240</v>
      </c>
      <c r="H38" s="548">
        <v>6741</v>
      </c>
      <c r="I38" s="548">
        <v>6625</v>
      </c>
      <c r="J38" s="550">
        <v>7859</v>
      </c>
      <c r="K38" s="549">
        <v>-112</v>
      </c>
      <c r="L38" s="380">
        <v>-1.4251176994528565</v>
      </c>
    </row>
    <row r="39" spans="1:12" s="369" customFormat="1" ht="15.95" customHeight="1" x14ac:dyDescent="0.2">
      <c r="A39" s="381"/>
      <c r="B39" s="385"/>
      <c r="C39" s="382" t="s">
        <v>353</v>
      </c>
      <c r="D39" s="385"/>
      <c r="E39" s="383"/>
      <c r="F39" s="548">
        <v>2123</v>
      </c>
      <c r="G39" s="548">
        <v>1773</v>
      </c>
      <c r="H39" s="548">
        <v>2402</v>
      </c>
      <c r="I39" s="548">
        <v>2046</v>
      </c>
      <c r="J39" s="548">
        <v>2225</v>
      </c>
      <c r="K39" s="549">
        <v>-102</v>
      </c>
      <c r="L39" s="380">
        <v>-4.584269662921348</v>
      </c>
    </row>
    <row r="40" spans="1:12" s="369" customFormat="1" ht="15.95" customHeight="1" x14ac:dyDescent="0.2">
      <c r="A40" s="381"/>
      <c r="B40" s="384"/>
      <c r="C40" s="384" t="s">
        <v>107</v>
      </c>
      <c r="D40" s="385"/>
      <c r="E40" s="383"/>
      <c r="F40" s="548">
        <v>5584</v>
      </c>
      <c r="G40" s="548">
        <v>4898</v>
      </c>
      <c r="H40" s="548">
        <v>5999</v>
      </c>
      <c r="I40" s="548">
        <v>4708</v>
      </c>
      <c r="J40" s="548">
        <v>5615</v>
      </c>
      <c r="K40" s="549">
        <v>-31</v>
      </c>
      <c r="L40" s="380">
        <v>-0.55209260908281388</v>
      </c>
    </row>
    <row r="41" spans="1:12" s="369" customFormat="1" ht="24" customHeight="1" x14ac:dyDescent="0.2">
      <c r="A41" s="381"/>
      <c r="B41" s="385"/>
      <c r="C41" s="382" t="s">
        <v>353</v>
      </c>
      <c r="D41" s="385"/>
      <c r="E41" s="383"/>
      <c r="F41" s="548">
        <v>2021</v>
      </c>
      <c r="G41" s="548">
        <v>1888</v>
      </c>
      <c r="H41" s="548">
        <v>2570</v>
      </c>
      <c r="I41" s="548">
        <v>1985</v>
      </c>
      <c r="J41" s="550">
        <v>2110</v>
      </c>
      <c r="K41" s="549">
        <v>-89</v>
      </c>
      <c r="L41" s="380">
        <v>-4.218009478672986</v>
      </c>
    </row>
    <row r="42" spans="1:12" s="110" customFormat="1" ht="15" customHeight="1" x14ac:dyDescent="0.2">
      <c r="A42" s="381"/>
      <c r="B42" s="384" t="s">
        <v>113</v>
      </c>
      <c r="C42" s="384" t="s">
        <v>354</v>
      </c>
      <c r="D42" s="385"/>
      <c r="E42" s="383"/>
      <c r="F42" s="548">
        <v>2743</v>
      </c>
      <c r="G42" s="548">
        <v>1957</v>
      </c>
      <c r="H42" s="548">
        <v>3606</v>
      </c>
      <c r="I42" s="548">
        <v>2143</v>
      </c>
      <c r="J42" s="548">
        <v>2773</v>
      </c>
      <c r="K42" s="549">
        <v>-30</v>
      </c>
      <c r="L42" s="380">
        <v>-1.0818608005769925</v>
      </c>
    </row>
    <row r="43" spans="1:12" s="110" customFormat="1" ht="15" customHeight="1" x14ac:dyDescent="0.2">
      <c r="A43" s="381"/>
      <c r="B43" s="385"/>
      <c r="C43" s="382" t="s">
        <v>353</v>
      </c>
      <c r="D43" s="385"/>
      <c r="E43" s="383"/>
      <c r="F43" s="548">
        <v>1184</v>
      </c>
      <c r="G43" s="548">
        <v>937</v>
      </c>
      <c r="H43" s="548">
        <v>1649</v>
      </c>
      <c r="I43" s="548">
        <v>956</v>
      </c>
      <c r="J43" s="548">
        <v>1188</v>
      </c>
      <c r="K43" s="549">
        <v>-4</v>
      </c>
      <c r="L43" s="380">
        <v>-0.33670033670033672</v>
      </c>
    </row>
    <row r="44" spans="1:12" s="110" customFormat="1" ht="15" customHeight="1" x14ac:dyDescent="0.2">
      <c r="A44" s="381"/>
      <c r="B44" s="384"/>
      <c r="C44" s="366" t="s">
        <v>109</v>
      </c>
      <c r="D44" s="385"/>
      <c r="E44" s="383"/>
      <c r="F44" s="548">
        <v>8849</v>
      </c>
      <c r="G44" s="548">
        <v>7128</v>
      </c>
      <c r="H44" s="548">
        <v>8044</v>
      </c>
      <c r="I44" s="548">
        <v>7813</v>
      </c>
      <c r="J44" s="550">
        <v>9091</v>
      </c>
      <c r="K44" s="549">
        <v>-242</v>
      </c>
      <c r="L44" s="380">
        <v>-2.6619733802661973</v>
      </c>
    </row>
    <row r="45" spans="1:12" s="110" customFormat="1" ht="15" customHeight="1" x14ac:dyDescent="0.2">
      <c r="A45" s="381"/>
      <c r="B45" s="385"/>
      <c r="C45" s="382" t="s">
        <v>353</v>
      </c>
      <c r="D45" s="385"/>
      <c r="E45" s="383"/>
      <c r="F45" s="548">
        <v>2590</v>
      </c>
      <c r="G45" s="548">
        <v>2419</v>
      </c>
      <c r="H45" s="548">
        <v>2967</v>
      </c>
      <c r="I45" s="548">
        <v>2676</v>
      </c>
      <c r="J45" s="548">
        <v>2778</v>
      </c>
      <c r="K45" s="549">
        <v>-188</v>
      </c>
      <c r="L45" s="380">
        <v>-6.7674586033117352</v>
      </c>
    </row>
    <row r="46" spans="1:12" s="110" customFormat="1" ht="15" customHeight="1" x14ac:dyDescent="0.2">
      <c r="A46" s="381"/>
      <c r="B46" s="384"/>
      <c r="C46" s="366" t="s">
        <v>110</v>
      </c>
      <c r="D46" s="385"/>
      <c r="E46" s="383"/>
      <c r="F46" s="548">
        <v>1591</v>
      </c>
      <c r="G46" s="548">
        <v>921</v>
      </c>
      <c r="H46" s="548">
        <v>975</v>
      </c>
      <c r="I46" s="548">
        <v>1259</v>
      </c>
      <c r="J46" s="548">
        <v>1469</v>
      </c>
      <c r="K46" s="549">
        <v>122</v>
      </c>
      <c r="L46" s="380">
        <v>8.3049693669162696</v>
      </c>
    </row>
    <row r="47" spans="1:12" s="110" customFormat="1" ht="15" customHeight="1" x14ac:dyDescent="0.2">
      <c r="A47" s="381"/>
      <c r="B47" s="385"/>
      <c r="C47" s="382" t="s">
        <v>353</v>
      </c>
      <c r="D47" s="385"/>
      <c r="E47" s="383"/>
      <c r="F47" s="548">
        <v>332</v>
      </c>
      <c r="G47" s="548">
        <v>259</v>
      </c>
      <c r="H47" s="548">
        <v>311</v>
      </c>
      <c r="I47" s="548">
        <v>357</v>
      </c>
      <c r="J47" s="550">
        <v>321</v>
      </c>
      <c r="K47" s="549">
        <v>11</v>
      </c>
      <c r="L47" s="380">
        <v>3.4267912772585669</v>
      </c>
    </row>
    <row r="48" spans="1:12" s="110" customFormat="1" ht="15" customHeight="1" x14ac:dyDescent="0.2">
      <c r="A48" s="381"/>
      <c r="B48" s="385"/>
      <c r="C48" s="366" t="s">
        <v>111</v>
      </c>
      <c r="D48" s="386"/>
      <c r="E48" s="387"/>
      <c r="F48" s="548">
        <v>148</v>
      </c>
      <c r="G48" s="548">
        <v>132</v>
      </c>
      <c r="H48" s="548">
        <v>115</v>
      </c>
      <c r="I48" s="548">
        <v>118</v>
      </c>
      <c r="J48" s="548">
        <v>141</v>
      </c>
      <c r="K48" s="549">
        <v>7</v>
      </c>
      <c r="L48" s="380">
        <v>4.9645390070921982</v>
      </c>
    </row>
    <row r="49" spans="1:12" s="110" customFormat="1" ht="15" customHeight="1" x14ac:dyDescent="0.2">
      <c r="A49" s="381"/>
      <c r="B49" s="385"/>
      <c r="C49" s="382" t="s">
        <v>353</v>
      </c>
      <c r="D49" s="385"/>
      <c r="E49" s="383"/>
      <c r="F49" s="548">
        <v>38</v>
      </c>
      <c r="G49" s="548">
        <v>46</v>
      </c>
      <c r="H49" s="548">
        <v>45</v>
      </c>
      <c r="I49" s="548">
        <v>42</v>
      </c>
      <c r="J49" s="548">
        <v>48</v>
      </c>
      <c r="K49" s="549">
        <v>-10</v>
      </c>
      <c r="L49" s="380">
        <v>-20.833333333333332</v>
      </c>
    </row>
    <row r="50" spans="1:12" s="110" customFormat="1" ht="15" customHeight="1" x14ac:dyDescent="0.2">
      <c r="A50" s="381"/>
      <c r="B50" s="384" t="s">
        <v>113</v>
      </c>
      <c r="C50" s="382" t="s">
        <v>181</v>
      </c>
      <c r="D50" s="385"/>
      <c r="E50" s="383"/>
      <c r="F50" s="548">
        <v>8862</v>
      </c>
      <c r="G50" s="548">
        <v>6250</v>
      </c>
      <c r="H50" s="548">
        <v>8171</v>
      </c>
      <c r="I50" s="548">
        <v>7217</v>
      </c>
      <c r="J50" s="550">
        <v>9065</v>
      </c>
      <c r="K50" s="549">
        <v>-203</v>
      </c>
      <c r="L50" s="380">
        <v>-2.2393822393822393</v>
      </c>
    </row>
    <row r="51" spans="1:12" s="110" customFormat="1" ht="15" customHeight="1" x14ac:dyDescent="0.2">
      <c r="A51" s="381"/>
      <c r="B51" s="385"/>
      <c r="C51" s="382" t="s">
        <v>353</v>
      </c>
      <c r="D51" s="385"/>
      <c r="E51" s="383"/>
      <c r="F51" s="548">
        <v>2314</v>
      </c>
      <c r="G51" s="548">
        <v>1844</v>
      </c>
      <c r="H51" s="548">
        <v>2722</v>
      </c>
      <c r="I51" s="548">
        <v>2147</v>
      </c>
      <c r="J51" s="548">
        <v>2424</v>
      </c>
      <c r="K51" s="549">
        <v>-110</v>
      </c>
      <c r="L51" s="380">
        <v>-4.5379537953795381</v>
      </c>
    </row>
    <row r="52" spans="1:12" s="110" customFormat="1" ht="15" customHeight="1" x14ac:dyDescent="0.2">
      <c r="A52" s="381"/>
      <c r="B52" s="384"/>
      <c r="C52" s="382" t="s">
        <v>182</v>
      </c>
      <c r="D52" s="385"/>
      <c r="E52" s="383"/>
      <c r="F52" s="548">
        <v>4469</v>
      </c>
      <c r="G52" s="548">
        <v>3888</v>
      </c>
      <c r="H52" s="548">
        <v>4569</v>
      </c>
      <c r="I52" s="548">
        <v>4116</v>
      </c>
      <c r="J52" s="548">
        <v>4409</v>
      </c>
      <c r="K52" s="549">
        <v>60</v>
      </c>
      <c r="L52" s="380">
        <v>1.3608528010886822</v>
      </c>
    </row>
    <row r="53" spans="1:12" s="269" customFormat="1" ht="11.25" customHeight="1" x14ac:dyDescent="0.2">
      <c r="A53" s="381"/>
      <c r="B53" s="385"/>
      <c r="C53" s="382" t="s">
        <v>353</v>
      </c>
      <c r="D53" s="385"/>
      <c r="E53" s="383"/>
      <c r="F53" s="548">
        <v>1830</v>
      </c>
      <c r="G53" s="548">
        <v>1817</v>
      </c>
      <c r="H53" s="548">
        <v>2250</v>
      </c>
      <c r="I53" s="548">
        <v>1884</v>
      </c>
      <c r="J53" s="550">
        <v>1911</v>
      </c>
      <c r="K53" s="549">
        <v>-81</v>
      </c>
      <c r="L53" s="380">
        <v>-4.2386185243328098</v>
      </c>
    </row>
    <row r="54" spans="1:12" s="151" customFormat="1" ht="12.75" customHeight="1" x14ac:dyDescent="0.2">
      <c r="A54" s="381"/>
      <c r="B54" s="384" t="s">
        <v>113</v>
      </c>
      <c r="C54" s="384" t="s">
        <v>116</v>
      </c>
      <c r="D54" s="385"/>
      <c r="E54" s="383"/>
      <c r="F54" s="548">
        <v>10569</v>
      </c>
      <c r="G54" s="548">
        <v>7744</v>
      </c>
      <c r="H54" s="548">
        <v>9961</v>
      </c>
      <c r="I54" s="548">
        <v>8707</v>
      </c>
      <c r="J54" s="548">
        <v>10985</v>
      </c>
      <c r="K54" s="549">
        <v>-416</v>
      </c>
      <c r="L54" s="380">
        <v>-3.7869822485207099</v>
      </c>
    </row>
    <row r="55" spans="1:12" ht="11.25" x14ac:dyDescent="0.2">
      <c r="A55" s="381"/>
      <c r="B55" s="385"/>
      <c r="C55" s="382" t="s">
        <v>353</v>
      </c>
      <c r="D55" s="385"/>
      <c r="E55" s="383"/>
      <c r="F55" s="548">
        <v>3165</v>
      </c>
      <c r="G55" s="548">
        <v>2747</v>
      </c>
      <c r="H55" s="548">
        <v>3858</v>
      </c>
      <c r="I55" s="548">
        <v>3039</v>
      </c>
      <c r="J55" s="548">
        <v>3430</v>
      </c>
      <c r="K55" s="549">
        <v>-265</v>
      </c>
      <c r="L55" s="380">
        <v>-7.7259475218658888</v>
      </c>
    </row>
    <row r="56" spans="1:12" ht="14.25" customHeight="1" x14ac:dyDescent="0.2">
      <c r="A56" s="381"/>
      <c r="B56" s="385"/>
      <c r="C56" s="384" t="s">
        <v>117</v>
      </c>
      <c r="D56" s="385"/>
      <c r="E56" s="383"/>
      <c r="F56" s="548">
        <v>2755</v>
      </c>
      <c r="G56" s="548">
        <v>2389</v>
      </c>
      <c r="H56" s="548">
        <v>2775</v>
      </c>
      <c r="I56" s="548">
        <v>2619</v>
      </c>
      <c r="J56" s="548">
        <v>2487</v>
      </c>
      <c r="K56" s="549">
        <v>268</v>
      </c>
      <c r="L56" s="380">
        <v>10.776035383996783</v>
      </c>
    </row>
    <row r="57" spans="1:12" ht="18.75" customHeight="1" x14ac:dyDescent="0.2">
      <c r="A57" s="388"/>
      <c r="B57" s="389"/>
      <c r="C57" s="390" t="s">
        <v>353</v>
      </c>
      <c r="D57" s="389"/>
      <c r="E57" s="391"/>
      <c r="F57" s="551">
        <v>974</v>
      </c>
      <c r="G57" s="552">
        <v>913</v>
      </c>
      <c r="H57" s="552">
        <v>1111</v>
      </c>
      <c r="I57" s="552">
        <v>992</v>
      </c>
      <c r="J57" s="552">
        <v>905</v>
      </c>
      <c r="K57" s="553">
        <f t="shared" ref="K57" si="0">IF(OR(F57=".",J57=".")=TRUE,".",IF(OR(F57="*",J57="*")=TRUE,"*",IF(AND(F57="-",J57="-")=TRUE,"-",IF(AND(ISNUMBER(J57),ISNUMBER(F57))=TRUE,IF(F57-J57=0,0,F57-J57),IF(ISNUMBER(F57)=TRUE,F57,-J57)))))</f>
        <v>69</v>
      </c>
      <c r="L57" s="392">
        <f t="shared" ref="L57" si="1">IF(K57 =".",".",IF(K57 ="*","*",IF(K57="-","-",IF(K57=0,0,IF(OR(J57="-",J57=".",F57="-",F57=".")=TRUE,"X",IF(J57=0,"0,0",IF(ABS(K57*100/J57)&gt;250,".X",(K57*100/J57))))))))</f>
        <v>7.624309392265193</v>
      </c>
    </row>
    <row r="58" spans="1:12" ht="11.25" x14ac:dyDescent="0.2">
      <c r="A58" s="393"/>
      <c r="B58" s="385"/>
      <c r="C58" s="382"/>
      <c r="D58" s="385"/>
      <c r="E58" s="385"/>
      <c r="F58" s="394"/>
      <c r="G58" s="394"/>
      <c r="H58" s="394"/>
      <c r="I58" s="379"/>
      <c r="J58" s="394"/>
      <c r="K58" s="395"/>
      <c r="L58" s="269" t="s">
        <v>45</v>
      </c>
    </row>
    <row r="59" spans="1:12" ht="20.25" customHeight="1" x14ac:dyDescent="0.2">
      <c r="A59" s="626" t="s">
        <v>355</v>
      </c>
      <c r="B59" s="627"/>
      <c r="C59" s="627"/>
      <c r="D59" s="626"/>
      <c r="E59" s="627"/>
      <c r="F59" s="627"/>
      <c r="G59" s="627"/>
      <c r="H59" s="627"/>
      <c r="I59" s="627"/>
      <c r="J59" s="627"/>
      <c r="K59" s="627"/>
      <c r="L59" s="627"/>
    </row>
    <row r="60" spans="1:12" ht="11.25" customHeight="1" x14ac:dyDescent="0.2">
      <c r="A60" s="628" t="s">
        <v>356</v>
      </c>
      <c r="B60" s="629"/>
      <c r="C60" s="629"/>
      <c r="D60" s="629"/>
      <c r="E60" s="629"/>
      <c r="F60" s="629"/>
      <c r="G60" s="629"/>
      <c r="H60" s="629"/>
      <c r="I60" s="629"/>
      <c r="J60" s="629"/>
      <c r="K60" s="629"/>
      <c r="L60" s="629"/>
    </row>
    <row r="61" spans="1:12" ht="12.75" customHeight="1" x14ac:dyDescent="0.2">
      <c r="A61" s="630" t="s">
        <v>357</v>
      </c>
      <c r="B61" s="631"/>
      <c r="C61" s="631"/>
      <c r="D61" s="631"/>
      <c r="E61" s="631"/>
      <c r="F61" s="631"/>
      <c r="G61" s="631"/>
      <c r="H61" s="631"/>
      <c r="I61" s="631"/>
      <c r="J61" s="631"/>
      <c r="K61" s="631"/>
      <c r="L61" s="631"/>
    </row>
    <row r="62" spans="1:12" ht="15.95" customHeight="1" x14ac:dyDescent="0.2">
      <c r="A62" s="396"/>
      <c r="B62" s="396"/>
      <c r="C62" s="396"/>
      <c r="D62" s="396"/>
      <c r="E62" s="396"/>
      <c r="F62" s="396"/>
      <c r="G62" s="396"/>
      <c r="H62" s="396"/>
      <c r="I62" s="396"/>
      <c r="J62" s="397"/>
      <c r="K62" s="397"/>
      <c r="L62" s="398"/>
    </row>
    <row r="63" spans="1:12" ht="15.95" customHeight="1" x14ac:dyDescent="0.2">
      <c r="A63" s="398"/>
      <c r="B63" s="399"/>
      <c r="C63" s="398"/>
      <c r="D63" s="399"/>
      <c r="E63" s="399"/>
      <c r="F63" s="397"/>
      <c r="G63" s="397"/>
      <c r="H63" s="397"/>
      <c r="I63" s="397"/>
      <c r="J63" s="397"/>
      <c r="K63" s="397"/>
      <c r="L63" s="400"/>
    </row>
    <row r="64" spans="1:12" ht="15.95" customHeight="1" x14ac:dyDescent="0.2">
      <c r="A64" s="398"/>
      <c r="B64" s="399"/>
      <c r="C64" s="398"/>
      <c r="D64" s="399"/>
      <c r="E64" s="399"/>
      <c r="F64" s="397"/>
      <c r="G64" s="397"/>
      <c r="H64" s="397"/>
      <c r="I64" s="397"/>
      <c r="J64" s="397"/>
      <c r="K64" s="397"/>
      <c r="L64" s="400"/>
    </row>
    <row r="65" spans="12:12" ht="15.95" customHeight="1" x14ac:dyDescent="0.2">
      <c r="L65" s="401"/>
    </row>
  </sheetData>
  <mergeCells count="15">
    <mergeCell ref="A3:L3"/>
    <mergeCell ref="A5:D5"/>
    <mergeCell ref="A7:E10"/>
    <mergeCell ref="F7:L7"/>
    <mergeCell ref="F8:F9"/>
    <mergeCell ref="G8:G9"/>
    <mergeCell ref="H8:H9"/>
    <mergeCell ref="I8:I9"/>
    <mergeCell ref="J8:J9"/>
    <mergeCell ref="K8:L8"/>
    <mergeCell ref="A11:E11"/>
    <mergeCell ref="A24:E24"/>
    <mergeCell ref="A59:L59"/>
    <mergeCell ref="A60:L60"/>
    <mergeCell ref="A61:L61"/>
  </mergeCells>
  <printOptions horizontalCentered="1"/>
  <pageMargins left="0.7" right="0.7" top="0.75" bottom="0.75" header="0.3" footer="0.3"/>
  <pageSetup paperSize="9" scale="79" orientation="portrait" r:id="rId1"/>
  <headerFooter alignWithMargins="0"/>
  <drawing r:id="rId2"/>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3">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11.25" customHeight="1" x14ac:dyDescent="0.2">
      <c r="A2" s="92"/>
      <c r="B2" s="93"/>
      <c r="C2" s="250"/>
      <c r="D2" s="93"/>
      <c r="E2" s="93"/>
      <c r="F2" s="93"/>
      <c r="G2" s="93"/>
      <c r="H2" s="93"/>
      <c r="I2" s="93"/>
      <c r="J2" s="93"/>
    </row>
    <row r="3" spans="1:15" s="94" customFormat="1" ht="24.95" customHeight="1" x14ac:dyDescent="0.2">
      <c r="A3" s="570" t="s">
        <v>358</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47" t="s">
        <v>359</v>
      </c>
      <c r="E7" s="648"/>
      <c r="F7" s="648"/>
      <c r="G7" s="648"/>
      <c r="H7" s="649"/>
      <c r="I7" s="650" t="s">
        <v>360</v>
      </c>
      <c r="J7" s="651"/>
      <c r="K7" s="96"/>
      <c r="L7" s="96"/>
      <c r="M7" s="96"/>
      <c r="N7" s="96"/>
      <c r="O7" s="96"/>
    </row>
    <row r="8" spans="1:15" ht="21.75" customHeight="1" x14ac:dyDescent="0.2">
      <c r="A8" s="616"/>
      <c r="B8" s="617"/>
      <c r="C8" s="583"/>
      <c r="D8" s="566" t="s">
        <v>336</v>
      </c>
      <c r="E8" s="566" t="s">
        <v>338</v>
      </c>
      <c r="F8" s="566" t="s">
        <v>339</v>
      </c>
      <c r="G8" s="566" t="s">
        <v>340</v>
      </c>
      <c r="H8" s="566" t="s">
        <v>341</v>
      </c>
      <c r="I8" s="652"/>
      <c r="J8" s="653"/>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13737</v>
      </c>
      <c r="E11" s="114">
        <v>10933</v>
      </c>
      <c r="F11" s="114">
        <v>16955</v>
      </c>
      <c r="G11" s="114">
        <v>11609</v>
      </c>
      <c r="H11" s="140">
        <v>13848</v>
      </c>
      <c r="I11" s="115">
        <v>-111</v>
      </c>
      <c r="J11" s="116">
        <v>-0.80155979202772965</v>
      </c>
    </row>
    <row r="12" spans="1:15" s="110" customFormat="1" ht="24.95" customHeight="1" x14ac:dyDescent="0.2">
      <c r="A12" s="193" t="s">
        <v>132</v>
      </c>
      <c r="B12" s="194" t="s">
        <v>133</v>
      </c>
      <c r="C12" s="113">
        <v>1.4413627429569775</v>
      </c>
      <c r="D12" s="115">
        <v>198</v>
      </c>
      <c r="E12" s="114">
        <v>54</v>
      </c>
      <c r="F12" s="114">
        <v>172</v>
      </c>
      <c r="G12" s="114">
        <v>122</v>
      </c>
      <c r="H12" s="140">
        <v>228</v>
      </c>
      <c r="I12" s="115">
        <v>-30</v>
      </c>
      <c r="J12" s="116">
        <v>-13.157894736842104</v>
      </c>
    </row>
    <row r="13" spans="1:15" s="110" customFormat="1" ht="24.95" customHeight="1" x14ac:dyDescent="0.2">
      <c r="A13" s="193" t="s">
        <v>134</v>
      </c>
      <c r="B13" s="199" t="s">
        <v>214</v>
      </c>
      <c r="C13" s="113">
        <v>2.0164519181771858</v>
      </c>
      <c r="D13" s="115">
        <v>277</v>
      </c>
      <c r="E13" s="114">
        <v>130</v>
      </c>
      <c r="F13" s="114">
        <v>347</v>
      </c>
      <c r="G13" s="114">
        <v>190</v>
      </c>
      <c r="H13" s="140">
        <v>246</v>
      </c>
      <c r="I13" s="115">
        <v>31</v>
      </c>
      <c r="J13" s="116">
        <v>12.601626016260163</v>
      </c>
    </row>
    <row r="14" spans="1:15" s="287" customFormat="1" ht="24.95" customHeight="1" x14ac:dyDescent="0.2">
      <c r="A14" s="193" t="s">
        <v>215</v>
      </c>
      <c r="B14" s="199" t="s">
        <v>137</v>
      </c>
      <c r="C14" s="113">
        <v>15.381815534687341</v>
      </c>
      <c r="D14" s="115">
        <v>2113</v>
      </c>
      <c r="E14" s="114">
        <v>2137</v>
      </c>
      <c r="F14" s="114">
        <v>2825</v>
      </c>
      <c r="G14" s="114">
        <v>1674</v>
      </c>
      <c r="H14" s="140">
        <v>2715</v>
      </c>
      <c r="I14" s="115">
        <v>-602</v>
      </c>
      <c r="J14" s="116">
        <v>-22.173112338858196</v>
      </c>
      <c r="K14" s="110"/>
      <c r="L14" s="110"/>
      <c r="M14" s="110"/>
      <c r="N14" s="110"/>
      <c r="O14" s="110"/>
    </row>
    <row r="15" spans="1:15" s="110" customFormat="1" ht="24.95" customHeight="1" x14ac:dyDescent="0.2">
      <c r="A15" s="193" t="s">
        <v>216</v>
      </c>
      <c r="B15" s="199" t="s">
        <v>217</v>
      </c>
      <c r="C15" s="113">
        <v>5.0374899905365069</v>
      </c>
      <c r="D15" s="115">
        <v>692</v>
      </c>
      <c r="E15" s="114">
        <v>517</v>
      </c>
      <c r="F15" s="114">
        <v>933</v>
      </c>
      <c r="G15" s="114">
        <v>605</v>
      </c>
      <c r="H15" s="140">
        <v>1023</v>
      </c>
      <c r="I15" s="115">
        <v>-331</v>
      </c>
      <c r="J15" s="116">
        <v>-32.355816226783972</v>
      </c>
    </row>
    <row r="16" spans="1:15" s="287" customFormat="1" ht="24.95" customHeight="1" x14ac:dyDescent="0.2">
      <c r="A16" s="193" t="s">
        <v>218</v>
      </c>
      <c r="B16" s="199" t="s">
        <v>141</v>
      </c>
      <c r="C16" s="113">
        <v>6.194947950789838</v>
      </c>
      <c r="D16" s="115">
        <v>851</v>
      </c>
      <c r="E16" s="114">
        <v>1380</v>
      </c>
      <c r="F16" s="114">
        <v>1179</v>
      </c>
      <c r="G16" s="114">
        <v>666</v>
      </c>
      <c r="H16" s="140">
        <v>1009</v>
      </c>
      <c r="I16" s="115">
        <v>-158</v>
      </c>
      <c r="J16" s="116">
        <v>-15.659068384539149</v>
      </c>
      <c r="K16" s="110"/>
      <c r="L16" s="110"/>
      <c r="M16" s="110"/>
      <c r="N16" s="110"/>
      <c r="O16" s="110"/>
    </row>
    <row r="17" spans="1:15" s="110" customFormat="1" ht="24.95" customHeight="1" x14ac:dyDescent="0.2">
      <c r="A17" s="193" t="s">
        <v>142</v>
      </c>
      <c r="B17" s="199" t="s">
        <v>220</v>
      </c>
      <c r="C17" s="113">
        <v>4.1493775933609962</v>
      </c>
      <c r="D17" s="115">
        <v>570</v>
      </c>
      <c r="E17" s="114">
        <v>240</v>
      </c>
      <c r="F17" s="114">
        <v>713</v>
      </c>
      <c r="G17" s="114">
        <v>403</v>
      </c>
      <c r="H17" s="140">
        <v>683</v>
      </c>
      <c r="I17" s="115">
        <v>-113</v>
      </c>
      <c r="J17" s="116">
        <v>-16.544655929721817</v>
      </c>
    </row>
    <row r="18" spans="1:15" s="287" customFormat="1" ht="24.95" customHeight="1" x14ac:dyDescent="0.2">
      <c r="A18" s="201" t="s">
        <v>144</v>
      </c>
      <c r="B18" s="202" t="s">
        <v>145</v>
      </c>
      <c r="C18" s="113">
        <v>10.337045934337919</v>
      </c>
      <c r="D18" s="115">
        <v>1420</v>
      </c>
      <c r="E18" s="114">
        <v>417</v>
      </c>
      <c r="F18" s="114">
        <v>1136</v>
      </c>
      <c r="G18" s="114">
        <v>1247</v>
      </c>
      <c r="H18" s="140">
        <v>1367</v>
      </c>
      <c r="I18" s="115">
        <v>53</v>
      </c>
      <c r="J18" s="116">
        <v>3.8771031455742504</v>
      </c>
      <c r="K18" s="110"/>
      <c r="L18" s="110"/>
      <c r="M18" s="110"/>
      <c r="N18" s="110"/>
      <c r="O18" s="110"/>
    </row>
    <row r="19" spans="1:15" s="110" customFormat="1" ht="24.95" customHeight="1" x14ac:dyDescent="0.2">
      <c r="A19" s="193" t="s">
        <v>146</v>
      </c>
      <c r="B19" s="199" t="s">
        <v>147</v>
      </c>
      <c r="C19" s="113">
        <v>16.211691053359541</v>
      </c>
      <c r="D19" s="115">
        <v>2227</v>
      </c>
      <c r="E19" s="114">
        <v>1557</v>
      </c>
      <c r="F19" s="114">
        <v>2504</v>
      </c>
      <c r="G19" s="114">
        <v>1427</v>
      </c>
      <c r="H19" s="140">
        <v>2169</v>
      </c>
      <c r="I19" s="115">
        <v>58</v>
      </c>
      <c r="J19" s="116">
        <v>2.6740433379437527</v>
      </c>
    </row>
    <row r="20" spans="1:15" s="287" customFormat="1" ht="24.95" customHeight="1" x14ac:dyDescent="0.2">
      <c r="A20" s="193" t="s">
        <v>148</v>
      </c>
      <c r="B20" s="199" t="s">
        <v>149</v>
      </c>
      <c r="C20" s="113">
        <v>5.4742665793113492</v>
      </c>
      <c r="D20" s="115">
        <v>752</v>
      </c>
      <c r="E20" s="114">
        <v>632</v>
      </c>
      <c r="F20" s="114">
        <v>847</v>
      </c>
      <c r="G20" s="114">
        <v>776</v>
      </c>
      <c r="H20" s="140">
        <v>688</v>
      </c>
      <c r="I20" s="115">
        <v>64</v>
      </c>
      <c r="J20" s="116">
        <v>9.3023255813953494</v>
      </c>
      <c r="K20" s="110"/>
      <c r="L20" s="110"/>
      <c r="M20" s="110"/>
      <c r="N20" s="110"/>
      <c r="O20" s="110"/>
    </row>
    <row r="21" spans="1:15" s="110" customFormat="1" ht="24.95" customHeight="1" x14ac:dyDescent="0.2">
      <c r="A21" s="201" t="s">
        <v>150</v>
      </c>
      <c r="B21" s="202" t="s">
        <v>151</v>
      </c>
      <c r="C21" s="113">
        <v>5.7800101914537381</v>
      </c>
      <c r="D21" s="115">
        <v>794</v>
      </c>
      <c r="E21" s="114">
        <v>780</v>
      </c>
      <c r="F21" s="114">
        <v>886</v>
      </c>
      <c r="G21" s="114">
        <v>949</v>
      </c>
      <c r="H21" s="140">
        <v>810</v>
      </c>
      <c r="I21" s="115">
        <v>-16</v>
      </c>
      <c r="J21" s="116">
        <v>-1.9753086419753085</v>
      </c>
    </row>
    <row r="22" spans="1:15" s="110" customFormat="1" ht="24.95" customHeight="1" x14ac:dyDescent="0.2">
      <c r="A22" s="201" t="s">
        <v>152</v>
      </c>
      <c r="B22" s="199" t="s">
        <v>153</v>
      </c>
      <c r="C22" s="113">
        <v>1.834461672854335</v>
      </c>
      <c r="D22" s="115">
        <v>252</v>
      </c>
      <c r="E22" s="114">
        <v>118</v>
      </c>
      <c r="F22" s="114">
        <v>217</v>
      </c>
      <c r="G22" s="114">
        <v>113</v>
      </c>
      <c r="H22" s="140">
        <v>149</v>
      </c>
      <c r="I22" s="115">
        <v>103</v>
      </c>
      <c r="J22" s="116">
        <v>69.127516778523486</v>
      </c>
    </row>
    <row r="23" spans="1:15" s="110" customFormat="1" ht="24.95" customHeight="1" x14ac:dyDescent="0.2">
      <c r="A23" s="193" t="s">
        <v>154</v>
      </c>
      <c r="B23" s="199" t="s">
        <v>155</v>
      </c>
      <c r="C23" s="113">
        <v>0.93179005605299559</v>
      </c>
      <c r="D23" s="115">
        <v>128</v>
      </c>
      <c r="E23" s="114">
        <v>91</v>
      </c>
      <c r="F23" s="114">
        <v>241</v>
      </c>
      <c r="G23" s="114">
        <v>84</v>
      </c>
      <c r="H23" s="140">
        <v>127</v>
      </c>
      <c r="I23" s="115">
        <v>1</v>
      </c>
      <c r="J23" s="116">
        <v>0.78740157480314965</v>
      </c>
    </row>
    <row r="24" spans="1:15" s="110" customFormat="1" ht="24.95" customHeight="1" x14ac:dyDescent="0.2">
      <c r="A24" s="193" t="s">
        <v>156</v>
      </c>
      <c r="B24" s="199" t="s">
        <v>221</v>
      </c>
      <c r="C24" s="113">
        <v>4.8918977942782265</v>
      </c>
      <c r="D24" s="115">
        <v>672</v>
      </c>
      <c r="E24" s="114">
        <v>444</v>
      </c>
      <c r="F24" s="114">
        <v>831</v>
      </c>
      <c r="G24" s="114">
        <v>579</v>
      </c>
      <c r="H24" s="140">
        <v>673</v>
      </c>
      <c r="I24" s="115">
        <v>-1</v>
      </c>
      <c r="J24" s="116">
        <v>-0.14858841010401189</v>
      </c>
    </row>
    <row r="25" spans="1:15" s="110" customFormat="1" ht="24.95" customHeight="1" x14ac:dyDescent="0.2">
      <c r="A25" s="193" t="s">
        <v>222</v>
      </c>
      <c r="B25" s="204" t="s">
        <v>159</v>
      </c>
      <c r="C25" s="113">
        <v>4.6662298900778918</v>
      </c>
      <c r="D25" s="115">
        <v>641</v>
      </c>
      <c r="E25" s="114">
        <v>652</v>
      </c>
      <c r="F25" s="114">
        <v>704</v>
      </c>
      <c r="G25" s="114">
        <v>656</v>
      </c>
      <c r="H25" s="140">
        <v>606</v>
      </c>
      <c r="I25" s="115">
        <v>35</v>
      </c>
      <c r="J25" s="116">
        <v>5.775577557755776</v>
      </c>
    </row>
    <row r="26" spans="1:15" s="110" customFormat="1" ht="24.95" customHeight="1" x14ac:dyDescent="0.2">
      <c r="A26" s="201">
        <v>782.78300000000002</v>
      </c>
      <c r="B26" s="203" t="s">
        <v>160</v>
      </c>
      <c r="C26" s="113">
        <v>7.4543204484239647</v>
      </c>
      <c r="D26" s="115">
        <v>1024</v>
      </c>
      <c r="E26" s="114">
        <v>865</v>
      </c>
      <c r="F26" s="114">
        <v>1321</v>
      </c>
      <c r="G26" s="114">
        <v>1123</v>
      </c>
      <c r="H26" s="140">
        <v>1187</v>
      </c>
      <c r="I26" s="115">
        <v>-163</v>
      </c>
      <c r="J26" s="116">
        <v>-13.732097725358045</v>
      </c>
    </row>
    <row r="27" spans="1:15" s="110" customFormat="1" ht="24.95" customHeight="1" x14ac:dyDescent="0.2">
      <c r="A27" s="193" t="s">
        <v>161</v>
      </c>
      <c r="B27" s="199" t="s">
        <v>162</v>
      </c>
      <c r="C27" s="113">
        <v>2.7298536798427606</v>
      </c>
      <c r="D27" s="115">
        <v>375</v>
      </c>
      <c r="E27" s="114">
        <v>298</v>
      </c>
      <c r="F27" s="114">
        <v>518</v>
      </c>
      <c r="G27" s="114">
        <v>286</v>
      </c>
      <c r="H27" s="140">
        <v>311</v>
      </c>
      <c r="I27" s="115">
        <v>64</v>
      </c>
      <c r="J27" s="116">
        <v>20.578778135048232</v>
      </c>
    </row>
    <row r="28" spans="1:15" s="110" customFormat="1" ht="24.95" customHeight="1" x14ac:dyDescent="0.2">
      <c r="A28" s="193" t="s">
        <v>163</v>
      </c>
      <c r="B28" s="199" t="s">
        <v>164</v>
      </c>
      <c r="C28" s="113">
        <v>4.0110650069156293</v>
      </c>
      <c r="D28" s="115">
        <v>551</v>
      </c>
      <c r="E28" s="114">
        <v>509</v>
      </c>
      <c r="F28" s="114">
        <v>1016</v>
      </c>
      <c r="G28" s="114">
        <v>438</v>
      </c>
      <c r="H28" s="140">
        <v>543</v>
      </c>
      <c r="I28" s="115">
        <v>8</v>
      </c>
      <c r="J28" s="116">
        <v>1.4732965009208103</v>
      </c>
    </row>
    <row r="29" spans="1:15" s="110" customFormat="1" ht="24.95" customHeight="1" x14ac:dyDescent="0.2">
      <c r="A29" s="193">
        <v>86</v>
      </c>
      <c r="B29" s="199" t="s">
        <v>165</v>
      </c>
      <c r="C29" s="113">
        <v>6.8501128339521005</v>
      </c>
      <c r="D29" s="115">
        <v>941</v>
      </c>
      <c r="E29" s="114">
        <v>1113</v>
      </c>
      <c r="F29" s="114">
        <v>1239</v>
      </c>
      <c r="G29" s="114">
        <v>591</v>
      </c>
      <c r="H29" s="140">
        <v>815</v>
      </c>
      <c r="I29" s="115">
        <v>126</v>
      </c>
      <c r="J29" s="116">
        <v>15.460122699386503</v>
      </c>
    </row>
    <row r="30" spans="1:15" s="110" customFormat="1" ht="24.95" customHeight="1" x14ac:dyDescent="0.2">
      <c r="A30" s="193">
        <v>87.88</v>
      </c>
      <c r="B30" s="204" t="s">
        <v>166</v>
      </c>
      <c r="C30" s="113">
        <v>6.70452063769382</v>
      </c>
      <c r="D30" s="115">
        <v>921</v>
      </c>
      <c r="E30" s="114">
        <v>754</v>
      </c>
      <c r="F30" s="114">
        <v>1426</v>
      </c>
      <c r="G30" s="114">
        <v>751</v>
      </c>
      <c r="H30" s="140">
        <v>798</v>
      </c>
      <c r="I30" s="115">
        <v>123</v>
      </c>
      <c r="J30" s="116">
        <v>15.413533834586467</v>
      </c>
    </row>
    <row r="31" spans="1:15" s="110" customFormat="1" ht="24.95" customHeight="1" x14ac:dyDescent="0.2">
      <c r="A31" s="193" t="s">
        <v>167</v>
      </c>
      <c r="B31" s="199" t="s">
        <v>168</v>
      </c>
      <c r="C31" s="113">
        <v>3.2831040256242265</v>
      </c>
      <c r="D31" s="115">
        <v>451</v>
      </c>
      <c r="E31" s="114">
        <v>382</v>
      </c>
      <c r="F31" s="114">
        <v>725</v>
      </c>
      <c r="G31" s="114">
        <v>603</v>
      </c>
      <c r="H31" s="140">
        <v>415</v>
      </c>
      <c r="I31" s="115">
        <v>36</v>
      </c>
      <c r="J31" s="116">
        <v>8.6746987951807224</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1.4413627429569775</v>
      </c>
      <c r="D34" s="115">
        <v>198</v>
      </c>
      <c r="E34" s="114">
        <v>54</v>
      </c>
      <c r="F34" s="114">
        <v>172</v>
      </c>
      <c r="G34" s="114">
        <v>122</v>
      </c>
      <c r="H34" s="140">
        <v>228</v>
      </c>
      <c r="I34" s="115">
        <v>-30</v>
      </c>
      <c r="J34" s="116">
        <v>-13.157894736842104</v>
      </c>
    </row>
    <row r="35" spans="1:10" s="110" customFormat="1" ht="24.95" customHeight="1" x14ac:dyDescent="0.2">
      <c r="A35" s="292" t="s">
        <v>171</v>
      </c>
      <c r="B35" s="293" t="s">
        <v>172</v>
      </c>
      <c r="C35" s="113">
        <v>27.735313387202446</v>
      </c>
      <c r="D35" s="115">
        <v>3810</v>
      </c>
      <c r="E35" s="114">
        <v>2684</v>
      </c>
      <c r="F35" s="114">
        <v>4308</v>
      </c>
      <c r="G35" s="114">
        <v>3111</v>
      </c>
      <c r="H35" s="140">
        <v>4328</v>
      </c>
      <c r="I35" s="115">
        <v>-518</v>
      </c>
      <c r="J35" s="116">
        <v>-11.968576709796674</v>
      </c>
    </row>
    <row r="36" spans="1:10" s="110" customFormat="1" ht="24.95" customHeight="1" x14ac:dyDescent="0.2">
      <c r="A36" s="294" t="s">
        <v>173</v>
      </c>
      <c r="B36" s="295" t="s">
        <v>174</v>
      </c>
      <c r="C36" s="125">
        <v>70.823323869840578</v>
      </c>
      <c r="D36" s="143">
        <v>9729</v>
      </c>
      <c r="E36" s="144">
        <v>8195</v>
      </c>
      <c r="F36" s="144">
        <v>12475</v>
      </c>
      <c r="G36" s="144">
        <v>8376</v>
      </c>
      <c r="H36" s="145">
        <v>9291</v>
      </c>
      <c r="I36" s="143">
        <v>438</v>
      </c>
      <c r="J36" s="146">
        <v>4.7142395866968032</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23.1" customHeight="1" x14ac:dyDescent="0.2">
      <c r="A39" s="644" t="s">
        <v>361</v>
      </c>
      <c r="B39" s="645"/>
      <c r="C39" s="645"/>
      <c r="D39" s="645"/>
      <c r="E39" s="645"/>
      <c r="F39" s="645"/>
      <c r="G39" s="645"/>
      <c r="H39" s="645"/>
      <c r="I39" s="645"/>
      <c r="J39" s="645"/>
    </row>
    <row r="40" spans="1:10" ht="31.5" customHeight="1" x14ac:dyDescent="0.2">
      <c r="A40" s="646" t="s">
        <v>362</v>
      </c>
      <c r="B40" s="646"/>
      <c r="C40" s="646"/>
      <c r="D40" s="646"/>
      <c r="E40" s="646"/>
      <c r="F40" s="646"/>
      <c r="G40" s="646"/>
      <c r="H40" s="646"/>
      <c r="I40" s="646"/>
      <c r="J40" s="646"/>
    </row>
    <row r="41" spans="1:10" ht="12.75" customHeight="1" x14ac:dyDescent="0.2">
      <c r="A41" s="244"/>
      <c r="B41" s="182"/>
      <c r="C41" s="245"/>
      <c r="D41" s="246"/>
      <c r="E41" s="246"/>
      <c r="F41" s="246"/>
      <c r="G41" s="246"/>
      <c r="H41" s="246"/>
      <c r="I41" s="246"/>
      <c r="J41" s="247"/>
    </row>
    <row r="42" spans="1:10" ht="15.95" customHeight="1" x14ac:dyDescent="0.2">
      <c r="B42" s="110"/>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9"/>
  <dimension ref="A1:O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5" s="91" customFormat="1" ht="36.75" customHeight="1" x14ac:dyDescent="0.2">
      <c r="A1" s="88"/>
      <c r="B1" s="89"/>
      <c r="C1" s="89"/>
      <c r="D1" s="90"/>
      <c r="E1" s="90"/>
      <c r="F1" s="90"/>
      <c r="G1" s="90"/>
      <c r="H1" s="89"/>
      <c r="I1" s="89"/>
      <c r="J1" s="89"/>
      <c r="K1" s="15" t="s">
        <v>6</v>
      </c>
    </row>
    <row r="2" spans="1:15" s="91" customFormat="1" ht="6.2" customHeight="1" x14ac:dyDescent="0.2">
      <c r="A2" s="92"/>
      <c r="B2" s="93"/>
      <c r="C2" s="93"/>
      <c r="D2" s="93"/>
      <c r="E2" s="93"/>
      <c r="F2" s="93"/>
      <c r="G2" s="93"/>
      <c r="H2" s="93"/>
      <c r="I2" s="93"/>
      <c r="J2" s="93"/>
      <c r="K2" s="93"/>
    </row>
    <row r="3" spans="1:15" s="94" customFormat="1" ht="24.95" customHeight="1" x14ac:dyDescent="0.2">
      <c r="A3" s="570" t="s">
        <v>363</v>
      </c>
      <c r="B3" s="571"/>
      <c r="C3" s="571"/>
      <c r="D3" s="571"/>
      <c r="E3" s="571"/>
      <c r="F3" s="571"/>
      <c r="G3" s="571"/>
      <c r="H3" s="571"/>
      <c r="I3" s="571"/>
      <c r="J3" s="571"/>
      <c r="K3" s="571"/>
    </row>
    <row r="4" spans="1:15" s="94" customFormat="1" ht="12" customHeight="1" x14ac:dyDescent="0.2">
      <c r="A4" s="572" t="s">
        <v>92</v>
      </c>
      <c r="B4" s="572"/>
      <c r="C4" s="572"/>
      <c r="D4" s="572"/>
      <c r="E4" s="572"/>
      <c r="F4" s="572"/>
      <c r="G4" s="572"/>
      <c r="H4" s="572"/>
      <c r="I4" s="572"/>
      <c r="J4" s="572"/>
      <c r="K4" s="572"/>
    </row>
    <row r="5" spans="1:15" s="94" customFormat="1" ht="12" customHeight="1" x14ac:dyDescent="0.2">
      <c r="A5" s="573" t="s">
        <v>336</v>
      </c>
      <c r="B5" s="573"/>
      <c r="C5" s="573"/>
      <c r="D5" s="573"/>
      <c r="E5" s="573"/>
      <c r="F5" s="252"/>
      <c r="G5" s="252"/>
      <c r="H5" s="252"/>
      <c r="I5" s="252"/>
      <c r="J5" s="252"/>
      <c r="K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333</v>
      </c>
      <c r="B7" s="577"/>
      <c r="C7" s="577"/>
      <c r="D7" s="582" t="s">
        <v>94</v>
      </c>
      <c r="E7" s="656" t="s">
        <v>364</v>
      </c>
      <c r="F7" s="586"/>
      <c r="G7" s="586"/>
      <c r="H7" s="586"/>
      <c r="I7" s="587"/>
      <c r="J7" s="650" t="s">
        <v>360</v>
      </c>
      <c r="K7" s="651"/>
      <c r="L7" s="96"/>
      <c r="M7" s="96"/>
      <c r="N7" s="96"/>
      <c r="O7" s="96"/>
    </row>
    <row r="8" spans="1:15" ht="21.75" customHeight="1" x14ac:dyDescent="0.2">
      <c r="A8" s="578"/>
      <c r="B8" s="579"/>
      <c r="C8" s="579"/>
      <c r="D8" s="583"/>
      <c r="E8" s="566" t="s">
        <v>336</v>
      </c>
      <c r="F8" s="566" t="s">
        <v>338</v>
      </c>
      <c r="G8" s="566" t="s">
        <v>339</v>
      </c>
      <c r="H8" s="566" t="s">
        <v>340</v>
      </c>
      <c r="I8" s="566" t="s">
        <v>341</v>
      </c>
      <c r="J8" s="652"/>
      <c r="K8" s="653"/>
    </row>
    <row r="9" spans="1:15" ht="12" customHeight="1" x14ac:dyDescent="0.2">
      <c r="A9" s="578"/>
      <c r="B9" s="579"/>
      <c r="C9" s="579"/>
      <c r="D9" s="583"/>
      <c r="E9" s="567"/>
      <c r="F9" s="567"/>
      <c r="G9" s="567"/>
      <c r="H9" s="567"/>
      <c r="I9" s="567"/>
      <c r="J9" s="98" t="s">
        <v>102</v>
      </c>
      <c r="K9" s="99" t="s">
        <v>103</v>
      </c>
    </row>
    <row r="10" spans="1:15" ht="12" customHeight="1" x14ac:dyDescent="0.2">
      <c r="A10" s="580"/>
      <c r="B10" s="581"/>
      <c r="C10" s="581"/>
      <c r="D10" s="584"/>
      <c r="E10" s="100">
        <v>1</v>
      </c>
      <c r="F10" s="100">
        <v>2</v>
      </c>
      <c r="G10" s="100">
        <v>3</v>
      </c>
      <c r="H10" s="100">
        <v>4</v>
      </c>
      <c r="I10" s="100">
        <v>5</v>
      </c>
      <c r="J10" s="100">
        <v>6</v>
      </c>
      <c r="K10" s="100">
        <v>7</v>
      </c>
    </row>
    <row r="11" spans="1:15" ht="18" customHeight="1" x14ac:dyDescent="0.2">
      <c r="A11" s="297" t="s">
        <v>104</v>
      </c>
      <c r="B11" s="298"/>
      <c r="C11" s="299"/>
      <c r="D11" s="262">
        <v>100</v>
      </c>
      <c r="E11" s="263">
        <v>13737</v>
      </c>
      <c r="F11" s="264">
        <v>10933</v>
      </c>
      <c r="G11" s="264">
        <v>16955</v>
      </c>
      <c r="H11" s="264">
        <v>11609</v>
      </c>
      <c r="I11" s="265">
        <v>13848</v>
      </c>
      <c r="J11" s="263">
        <v>-111</v>
      </c>
      <c r="K11" s="266">
        <v>-0.80155979202772965</v>
      </c>
    </row>
    <row r="12" spans="1:15" ht="18" customHeight="1" x14ac:dyDescent="0.2">
      <c r="A12" s="300" t="s">
        <v>228</v>
      </c>
      <c r="B12" s="301"/>
      <c r="C12" s="301"/>
      <c r="D12" s="302"/>
      <c r="E12" s="309"/>
      <c r="F12" s="309"/>
      <c r="G12" s="309"/>
      <c r="H12" s="309"/>
      <c r="I12" s="309"/>
      <c r="J12" s="324"/>
      <c r="K12" s="304"/>
    </row>
    <row r="13" spans="1:15" ht="15.95" customHeight="1" x14ac:dyDescent="0.2">
      <c r="A13" s="306" t="s">
        <v>229</v>
      </c>
      <c r="B13" s="307"/>
      <c r="C13" s="308"/>
      <c r="D13" s="113">
        <v>25.515032394263667</v>
      </c>
      <c r="E13" s="115">
        <v>3505</v>
      </c>
      <c r="F13" s="114">
        <v>3145</v>
      </c>
      <c r="G13" s="114">
        <v>4022</v>
      </c>
      <c r="H13" s="114">
        <v>3761</v>
      </c>
      <c r="I13" s="140">
        <v>3671</v>
      </c>
      <c r="J13" s="115">
        <v>-166</v>
      </c>
      <c r="K13" s="116">
        <v>-4.5219286298011445</v>
      </c>
    </row>
    <row r="14" spans="1:15" ht="15.95" customHeight="1" x14ac:dyDescent="0.2">
      <c r="A14" s="306" t="s">
        <v>230</v>
      </c>
      <c r="B14" s="307"/>
      <c r="C14" s="308"/>
      <c r="D14" s="113">
        <v>57.093979762684718</v>
      </c>
      <c r="E14" s="115">
        <v>7843</v>
      </c>
      <c r="F14" s="114">
        <v>5725</v>
      </c>
      <c r="G14" s="114">
        <v>10458</v>
      </c>
      <c r="H14" s="114">
        <v>6015</v>
      </c>
      <c r="I14" s="140">
        <v>7882</v>
      </c>
      <c r="J14" s="115">
        <v>-39</v>
      </c>
      <c r="K14" s="116">
        <v>-0.49479827454960668</v>
      </c>
    </row>
    <row r="15" spans="1:15" ht="15.95" customHeight="1" x14ac:dyDescent="0.2">
      <c r="A15" s="306" t="s">
        <v>231</v>
      </c>
      <c r="B15" s="307"/>
      <c r="C15" s="308"/>
      <c r="D15" s="113">
        <v>8.2041202591541094</v>
      </c>
      <c r="E15" s="115">
        <v>1127</v>
      </c>
      <c r="F15" s="114">
        <v>894</v>
      </c>
      <c r="G15" s="114">
        <v>1121</v>
      </c>
      <c r="H15" s="114">
        <v>813</v>
      </c>
      <c r="I15" s="140">
        <v>1033</v>
      </c>
      <c r="J15" s="115">
        <v>94</v>
      </c>
      <c r="K15" s="116">
        <v>9.0997095837366899</v>
      </c>
    </row>
    <row r="16" spans="1:15" ht="15.95" customHeight="1" x14ac:dyDescent="0.2">
      <c r="A16" s="306" t="s">
        <v>232</v>
      </c>
      <c r="B16" s="307"/>
      <c r="C16" s="308"/>
      <c r="D16" s="113">
        <v>9.0121569483875668</v>
      </c>
      <c r="E16" s="115">
        <v>1238</v>
      </c>
      <c r="F16" s="114">
        <v>1131</v>
      </c>
      <c r="G16" s="114">
        <v>1165</v>
      </c>
      <c r="H16" s="114">
        <v>992</v>
      </c>
      <c r="I16" s="140">
        <v>1242</v>
      </c>
      <c r="J16" s="115">
        <v>-4</v>
      </c>
      <c r="K16" s="116">
        <v>-0.322061191626409</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1.2448132780082988</v>
      </c>
      <c r="E18" s="115">
        <v>171</v>
      </c>
      <c r="F18" s="114">
        <v>75</v>
      </c>
      <c r="G18" s="114">
        <v>191</v>
      </c>
      <c r="H18" s="114">
        <v>119</v>
      </c>
      <c r="I18" s="140">
        <v>217</v>
      </c>
      <c r="J18" s="115">
        <v>-46</v>
      </c>
      <c r="K18" s="116">
        <v>-21.198156682027651</v>
      </c>
    </row>
    <row r="19" spans="1:11" ht="14.1" customHeight="1" x14ac:dyDescent="0.2">
      <c r="A19" s="306" t="s">
        <v>235</v>
      </c>
      <c r="B19" s="307" t="s">
        <v>236</v>
      </c>
      <c r="C19" s="308"/>
      <c r="D19" s="113">
        <v>0.50229307709106796</v>
      </c>
      <c r="E19" s="115">
        <v>69</v>
      </c>
      <c r="F19" s="114">
        <v>37</v>
      </c>
      <c r="G19" s="114">
        <v>132</v>
      </c>
      <c r="H19" s="114">
        <v>83</v>
      </c>
      <c r="I19" s="140">
        <v>48</v>
      </c>
      <c r="J19" s="115">
        <v>21</v>
      </c>
      <c r="K19" s="116">
        <v>43.75</v>
      </c>
    </row>
    <row r="20" spans="1:11" ht="14.1" customHeight="1" x14ac:dyDescent="0.2">
      <c r="A20" s="306">
        <v>12</v>
      </c>
      <c r="B20" s="307" t="s">
        <v>237</v>
      </c>
      <c r="C20" s="308"/>
      <c r="D20" s="113">
        <v>0.99730654436922184</v>
      </c>
      <c r="E20" s="115">
        <v>137</v>
      </c>
      <c r="F20" s="114">
        <v>43</v>
      </c>
      <c r="G20" s="114">
        <v>116</v>
      </c>
      <c r="H20" s="114">
        <v>137</v>
      </c>
      <c r="I20" s="140">
        <v>158</v>
      </c>
      <c r="J20" s="115">
        <v>-21</v>
      </c>
      <c r="K20" s="116">
        <v>-13.291139240506329</v>
      </c>
    </row>
    <row r="21" spans="1:11" ht="14.1" customHeight="1" x14ac:dyDescent="0.2">
      <c r="A21" s="306">
        <v>21</v>
      </c>
      <c r="B21" s="307" t="s">
        <v>238</v>
      </c>
      <c r="C21" s="308"/>
      <c r="D21" s="113">
        <v>1.0701026424983622</v>
      </c>
      <c r="E21" s="115">
        <v>147</v>
      </c>
      <c r="F21" s="114">
        <v>62</v>
      </c>
      <c r="G21" s="114">
        <v>141</v>
      </c>
      <c r="H21" s="114">
        <v>138</v>
      </c>
      <c r="I21" s="140">
        <v>229</v>
      </c>
      <c r="J21" s="115">
        <v>-82</v>
      </c>
      <c r="K21" s="116">
        <v>-35.807860262008731</v>
      </c>
    </row>
    <row r="22" spans="1:11" ht="14.1" customHeight="1" x14ac:dyDescent="0.2">
      <c r="A22" s="306">
        <v>22</v>
      </c>
      <c r="B22" s="307" t="s">
        <v>239</v>
      </c>
      <c r="C22" s="308"/>
      <c r="D22" s="113">
        <v>2.358593579384145</v>
      </c>
      <c r="E22" s="115">
        <v>324</v>
      </c>
      <c r="F22" s="114">
        <v>201</v>
      </c>
      <c r="G22" s="114">
        <v>517</v>
      </c>
      <c r="H22" s="114">
        <v>303</v>
      </c>
      <c r="I22" s="140">
        <v>397</v>
      </c>
      <c r="J22" s="115">
        <v>-73</v>
      </c>
      <c r="K22" s="116">
        <v>-18.387909319899244</v>
      </c>
    </row>
    <row r="23" spans="1:11" ht="14.1" customHeight="1" x14ac:dyDescent="0.2">
      <c r="A23" s="306">
        <v>23</v>
      </c>
      <c r="B23" s="307" t="s">
        <v>240</v>
      </c>
      <c r="C23" s="308"/>
      <c r="D23" s="113">
        <v>0.77163864016888695</v>
      </c>
      <c r="E23" s="115">
        <v>106</v>
      </c>
      <c r="F23" s="114">
        <v>108</v>
      </c>
      <c r="G23" s="114">
        <v>174</v>
      </c>
      <c r="H23" s="114">
        <v>87</v>
      </c>
      <c r="I23" s="140">
        <v>110</v>
      </c>
      <c r="J23" s="115">
        <v>-4</v>
      </c>
      <c r="K23" s="116">
        <v>-3.6363636363636362</v>
      </c>
    </row>
    <row r="24" spans="1:11" ht="14.1" customHeight="1" x14ac:dyDescent="0.2">
      <c r="A24" s="306">
        <v>24</v>
      </c>
      <c r="B24" s="307" t="s">
        <v>241</v>
      </c>
      <c r="C24" s="308"/>
      <c r="D24" s="113">
        <v>3.4869331003858193</v>
      </c>
      <c r="E24" s="115">
        <v>479</v>
      </c>
      <c r="F24" s="114">
        <v>317</v>
      </c>
      <c r="G24" s="114">
        <v>600</v>
      </c>
      <c r="H24" s="114">
        <v>442</v>
      </c>
      <c r="I24" s="140">
        <v>572</v>
      </c>
      <c r="J24" s="115">
        <v>-93</v>
      </c>
      <c r="K24" s="116">
        <v>-16.25874125874126</v>
      </c>
    </row>
    <row r="25" spans="1:11" ht="14.1" customHeight="1" x14ac:dyDescent="0.2">
      <c r="A25" s="306">
        <v>25</v>
      </c>
      <c r="B25" s="307" t="s">
        <v>242</v>
      </c>
      <c r="C25" s="308"/>
      <c r="D25" s="113">
        <v>5.4888257989371771</v>
      </c>
      <c r="E25" s="115">
        <v>754</v>
      </c>
      <c r="F25" s="114">
        <v>714</v>
      </c>
      <c r="G25" s="114">
        <v>755</v>
      </c>
      <c r="H25" s="114">
        <v>435</v>
      </c>
      <c r="I25" s="140">
        <v>731</v>
      </c>
      <c r="J25" s="115">
        <v>23</v>
      </c>
      <c r="K25" s="116">
        <v>3.1463748290013678</v>
      </c>
    </row>
    <row r="26" spans="1:11" ht="14.1" customHeight="1" x14ac:dyDescent="0.2">
      <c r="A26" s="306">
        <v>26</v>
      </c>
      <c r="B26" s="307" t="s">
        <v>243</v>
      </c>
      <c r="C26" s="308"/>
      <c r="D26" s="113">
        <v>2.7735313387202445</v>
      </c>
      <c r="E26" s="115">
        <v>381</v>
      </c>
      <c r="F26" s="114">
        <v>243</v>
      </c>
      <c r="G26" s="114">
        <v>502</v>
      </c>
      <c r="H26" s="114">
        <v>229</v>
      </c>
      <c r="I26" s="140">
        <v>367</v>
      </c>
      <c r="J26" s="115">
        <v>14</v>
      </c>
      <c r="K26" s="116">
        <v>3.8147138964577656</v>
      </c>
    </row>
    <row r="27" spans="1:11" ht="14.1" customHeight="1" x14ac:dyDescent="0.2">
      <c r="A27" s="306">
        <v>27</v>
      </c>
      <c r="B27" s="307" t="s">
        <v>244</v>
      </c>
      <c r="C27" s="308"/>
      <c r="D27" s="113">
        <v>1.57239571958943</v>
      </c>
      <c r="E27" s="115">
        <v>216</v>
      </c>
      <c r="F27" s="114">
        <v>257</v>
      </c>
      <c r="G27" s="114">
        <v>258</v>
      </c>
      <c r="H27" s="114">
        <v>162</v>
      </c>
      <c r="I27" s="140">
        <v>262</v>
      </c>
      <c r="J27" s="115">
        <v>-46</v>
      </c>
      <c r="K27" s="116">
        <v>-17.557251908396946</v>
      </c>
    </row>
    <row r="28" spans="1:11" ht="14.1" customHeight="1" x14ac:dyDescent="0.2">
      <c r="A28" s="306">
        <v>28</v>
      </c>
      <c r="B28" s="307" t="s">
        <v>245</v>
      </c>
      <c r="C28" s="308"/>
      <c r="D28" s="113">
        <v>1.2739317172599549</v>
      </c>
      <c r="E28" s="115">
        <v>175</v>
      </c>
      <c r="F28" s="114">
        <v>123</v>
      </c>
      <c r="G28" s="114">
        <v>253</v>
      </c>
      <c r="H28" s="114">
        <v>183</v>
      </c>
      <c r="I28" s="140">
        <v>239</v>
      </c>
      <c r="J28" s="115">
        <v>-64</v>
      </c>
      <c r="K28" s="116">
        <v>-26.778242677824267</v>
      </c>
    </row>
    <row r="29" spans="1:11" ht="14.1" customHeight="1" x14ac:dyDescent="0.2">
      <c r="A29" s="306">
        <v>29</v>
      </c>
      <c r="B29" s="307" t="s">
        <v>246</v>
      </c>
      <c r="C29" s="308"/>
      <c r="D29" s="113">
        <v>4.1930552522384801</v>
      </c>
      <c r="E29" s="115">
        <v>576</v>
      </c>
      <c r="F29" s="114">
        <v>540</v>
      </c>
      <c r="G29" s="114">
        <v>738</v>
      </c>
      <c r="H29" s="114">
        <v>643</v>
      </c>
      <c r="I29" s="140">
        <v>538</v>
      </c>
      <c r="J29" s="115">
        <v>38</v>
      </c>
      <c r="K29" s="116">
        <v>7.0631970260223049</v>
      </c>
    </row>
    <row r="30" spans="1:11" ht="14.1" customHeight="1" x14ac:dyDescent="0.2">
      <c r="A30" s="306" t="s">
        <v>247</v>
      </c>
      <c r="B30" s="307" t="s">
        <v>248</v>
      </c>
      <c r="C30" s="308"/>
      <c r="D30" s="113">
        <v>1.8635801121059912</v>
      </c>
      <c r="E30" s="115">
        <v>256</v>
      </c>
      <c r="F30" s="114">
        <v>215</v>
      </c>
      <c r="G30" s="114">
        <v>354</v>
      </c>
      <c r="H30" s="114">
        <v>276</v>
      </c>
      <c r="I30" s="140">
        <v>225</v>
      </c>
      <c r="J30" s="115">
        <v>31</v>
      </c>
      <c r="K30" s="116">
        <v>13.777777777777779</v>
      </c>
    </row>
    <row r="31" spans="1:11" ht="14.1" customHeight="1" x14ac:dyDescent="0.2">
      <c r="A31" s="306" t="s">
        <v>249</v>
      </c>
      <c r="B31" s="307" t="s">
        <v>250</v>
      </c>
      <c r="C31" s="308"/>
      <c r="D31" s="113">
        <v>2.2130013831258646</v>
      </c>
      <c r="E31" s="115">
        <v>304</v>
      </c>
      <c r="F31" s="114">
        <v>315</v>
      </c>
      <c r="G31" s="114">
        <v>357</v>
      </c>
      <c r="H31" s="114">
        <v>363</v>
      </c>
      <c r="I31" s="140">
        <v>303</v>
      </c>
      <c r="J31" s="115">
        <v>1</v>
      </c>
      <c r="K31" s="116">
        <v>0.33003300330033003</v>
      </c>
    </row>
    <row r="32" spans="1:11" ht="14.1" customHeight="1" x14ac:dyDescent="0.2">
      <c r="A32" s="306">
        <v>31</v>
      </c>
      <c r="B32" s="307" t="s">
        <v>251</v>
      </c>
      <c r="C32" s="308"/>
      <c r="D32" s="113">
        <v>0.50957268690398194</v>
      </c>
      <c r="E32" s="115">
        <v>70</v>
      </c>
      <c r="F32" s="114">
        <v>62</v>
      </c>
      <c r="G32" s="114">
        <v>44</v>
      </c>
      <c r="H32" s="114">
        <v>58</v>
      </c>
      <c r="I32" s="140">
        <v>63</v>
      </c>
      <c r="J32" s="115">
        <v>7</v>
      </c>
      <c r="K32" s="116">
        <v>11.111111111111111</v>
      </c>
    </row>
    <row r="33" spans="1:11" ht="14.1" customHeight="1" x14ac:dyDescent="0.2">
      <c r="A33" s="306">
        <v>32</v>
      </c>
      <c r="B33" s="307" t="s">
        <v>252</v>
      </c>
      <c r="C33" s="308"/>
      <c r="D33" s="113">
        <v>3.967387348038145</v>
      </c>
      <c r="E33" s="115">
        <v>545</v>
      </c>
      <c r="F33" s="114">
        <v>130</v>
      </c>
      <c r="G33" s="114">
        <v>404</v>
      </c>
      <c r="H33" s="114">
        <v>597</v>
      </c>
      <c r="I33" s="140">
        <v>495</v>
      </c>
      <c r="J33" s="115">
        <v>50</v>
      </c>
      <c r="K33" s="116">
        <v>10.1010101010101</v>
      </c>
    </row>
    <row r="34" spans="1:11" ht="14.1" customHeight="1" x14ac:dyDescent="0.2">
      <c r="A34" s="306">
        <v>33</v>
      </c>
      <c r="B34" s="307" t="s">
        <v>253</v>
      </c>
      <c r="C34" s="308"/>
      <c r="D34" s="113">
        <v>2.4750673363907696</v>
      </c>
      <c r="E34" s="115">
        <v>340</v>
      </c>
      <c r="F34" s="114">
        <v>113</v>
      </c>
      <c r="G34" s="114">
        <v>282</v>
      </c>
      <c r="H34" s="114">
        <v>328</v>
      </c>
      <c r="I34" s="140">
        <v>352</v>
      </c>
      <c r="J34" s="115">
        <v>-12</v>
      </c>
      <c r="K34" s="116">
        <v>-3.4090909090909092</v>
      </c>
    </row>
    <row r="35" spans="1:11" ht="14.1" customHeight="1" x14ac:dyDescent="0.2">
      <c r="A35" s="306">
        <v>34</v>
      </c>
      <c r="B35" s="307" t="s">
        <v>254</v>
      </c>
      <c r="C35" s="308"/>
      <c r="D35" s="113">
        <v>2.6061003130232221</v>
      </c>
      <c r="E35" s="115">
        <v>358</v>
      </c>
      <c r="F35" s="114">
        <v>221</v>
      </c>
      <c r="G35" s="114">
        <v>393</v>
      </c>
      <c r="H35" s="114">
        <v>300</v>
      </c>
      <c r="I35" s="140">
        <v>367</v>
      </c>
      <c r="J35" s="115">
        <v>-9</v>
      </c>
      <c r="K35" s="116">
        <v>-2.4523160762942777</v>
      </c>
    </row>
    <row r="36" spans="1:11" ht="14.1" customHeight="1" x14ac:dyDescent="0.2">
      <c r="A36" s="306">
        <v>41</v>
      </c>
      <c r="B36" s="307" t="s">
        <v>255</v>
      </c>
      <c r="C36" s="308"/>
      <c r="D36" s="113">
        <v>0.72068137147848876</v>
      </c>
      <c r="E36" s="115">
        <v>99</v>
      </c>
      <c r="F36" s="114">
        <v>51</v>
      </c>
      <c r="G36" s="114">
        <v>100</v>
      </c>
      <c r="H36" s="114">
        <v>47</v>
      </c>
      <c r="I36" s="140">
        <v>101</v>
      </c>
      <c r="J36" s="115">
        <v>-2</v>
      </c>
      <c r="K36" s="116">
        <v>-1.9801980198019802</v>
      </c>
    </row>
    <row r="37" spans="1:11" ht="14.1" customHeight="1" x14ac:dyDescent="0.2">
      <c r="A37" s="306">
        <v>42</v>
      </c>
      <c r="B37" s="307" t="s">
        <v>256</v>
      </c>
      <c r="C37" s="308"/>
      <c r="D37" s="113">
        <v>0.34942127101987336</v>
      </c>
      <c r="E37" s="115">
        <v>48</v>
      </c>
      <c r="F37" s="114">
        <v>17</v>
      </c>
      <c r="G37" s="114">
        <v>25</v>
      </c>
      <c r="H37" s="114">
        <v>24</v>
      </c>
      <c r="I37" s="140">
        <v>32</v>
      </c>
      <c r="J37" s="115">
        <v>16</v>
      </c>
      <c r="K37" s="116">
        <v>50</v>
      </c>
    </row>
    <row r="38" spans="1:11" ht="14.1" customHeight="1" x14ac:dyDescent="0.2">
      <c r="A38" s="306">
        <v>43</v>
      </c>
      <c r="B38" s="307" t="s">
        <v>257</v>
      </c>
      <c r="C38" s="308"/>
      <c r="D38" s="113">
        <v>1.1356191308145884</v>
      </c>
      <c r="E38" s="115">
        <v>156</v>
      </c>
      <c r="F38" s="114">
        <v>105</v>
      </c>
      <c r="G38" s="114">
        <v>267</v>
      </c>
      <c r="H38" s="114">
        <v>93</v>
      </c>
      <c r="I38" s="140">
        <v>120</v>
      </c>
      <c r="J38" s="115">
        <v>36</v>
      </c>
      <c r="K38" s="116">
        <v>30</v>
      </c>
    </row>
    <row r="39" spans="1:11" ht="14.1" customHeight="1" x14ac:dyDescent="0.2">
      <c r="A39" s="306">
        <v>51</v>
      </c>
      <c r="B39" s="307" t="s">
        <v>258</v>
      </c>
      <c r="C39" s="308"/>
      <c r="D39" s="113">
        <v>7.0685011283395207</v>
      </c>
      <c r="E39" s="115">
        <v>971</v>
      </c>
      <c r="F39" s="114">
        <v>834</v>
      </c>
      <c r="G39" s="114">
        <v>1153</v>
      </c>
      <c r="H39" s="114">
        <v>851</v>
      </c>
      <c r="I39" s="140">
        <v>955</v>
      </c>
      <c r="J39" s="115">
        <v>16</v>
      </c>
      <c r="K39" s="116">
        <v>1.6753926701570681</v>
      </c>
    </row>
    <row r="40" spans="1:11" ht="14.1" customHeight="1" x14ac:dyDescent="0.2">
      <c r="A40" s="306" t="s">
        <v>259</v>
      </c>
      <c r="B40" s="307" t="s">
        <v>260</v>
      </c>
      <c r="C40" s="308"/>
      <c r="D40" s="113">
        <v>6.5152507825580548</v>
      </c>
      <c r="E40" s="115">
        <v>895</v>
      </c>
      <c r="F40" s="114">
        <v>757</v>
      </c>
      <c r="G40" s="114">
        <v>1016</v>
      </c>
      <c r="H40" s="114">
        <v>787</v>
      </c>
      <c r="I40" s="140">
        <v>865</v>
      </c>
      <c r="J40" s="115">
        <v>30</v>
      </c>
      <c r="K40" s="116">
        <v>3.4682080924855492</v>
      </c>
    </row>
    <row r="41" spans="1:11" ht="14.1" customHeight="1" x14ac:dyDescent="0.2">
      <c r="A41" s="306"/>
      <c r="B41" s="307" t="s">
        <v>261</v>
      </c>
      <c r="C41" s="308"/>
      <c r="D41" s="113">
        <v>5.1758025769818738</v>
      </c>
      <c r="E41" s="115">
        <v>711</v>
      </c>
      <c r="F41" s="114">
        <v>563</v>
      </c>
      <c r="G41" s="114">
        <v>787</v>
      </c>
      <c r="H41" s="114">
        <v>633</v>
      </c>
      <c r="I41" s="140">
        <v>703</v>
      </c>
      <c r="J41" s="115">
        <v>8</v>
      </c>
      <c r="K41" s="116">
        <v>1.1379800853485065</v>
      </c>
    </row>
    <row r="42" spans="1:11" ht="14.1" customHeight="1" x14ac:dyDescent="0.2">
      <c r="A42" s="306">
        <v>52</v>
      </c>
      <c r="B42" s="307" t="s">
        <v>262</v>
      </c>
      <c r="C42" s="308"/>
      <c r="D42" s="113">
        <v>5.8528062895828787</v>
      </c>
      <c r="E42" s="115">
        <v>804</v>
      </c>
      <c r="F42" s="114">
        <v>500</v>
      </c>
      <c r="G42" s="114">
        <v>644</v>
      </c>
      <c r="H42" s="114">
        <v>739</v>
      </c>
      <c r="I42" s="140">
        <v>820</v>
      </c>
      <c r="J42" s="115">
        <v>-16</v>
      </c>
      <c r="K42" s="116">
        <v>-1.9512195121951219</v>
      </c>
    </row>
    <row r="43" spans="1:11" ht="14.1" customHeight="1" x14ac:dyDescent="0.2">
      <c r="A43" s="306" t="s">
        <v>263</v>
      </c>
      <c r="B43" s="307" t="s">
        <v>264</v>
      </c>
      <c r="C43" s="308"/>
      <c r="D43" s="113">
        <v>4.8263813059620002</v>
      </c>
      <c r="E43" s="115">
        <v>663</v>
      </c>
      <c r="F43" s="114">
        <v>448</v>
      </c>
      <c r="G43" s="114">
        <v>556</v>
      </c>
      <c r="H43" s="114">
        <v>612</v>
      </c>
      <c r="I43" s="140">
        <v>647</v>
      </c>
      <c r="J43" s="115">
        <v>16</v>
      </c>
      <c r="K43" s="116">
        <v>2.472952086553323</v>
      </c>
    </row>
    <row r="44" spans="1:11" ht="14.1" customHeight="1" x14ac:dyDescent="0.2">
      <c r="A44" s="306">
        <v>53</v>
      </c>
      <c r="B44" s="307" t="s">
        <v>265</v>
      </c>
      <c r="C44" s="308"/>
      <c r="D44" s="113">
        <v>0.77891824998180093</v>
      </c>
      <c r="E44" s="115">
        <v>107</v>
      </c>
      <c r="F44" s="114">
        <v>68</v>
      </c>
      <c r="G44" s="114">
        <v>94</v>
      </c>
      <c r="H44" s="114">
        <v>96</v>
      </c>
      <c r="I44" s="140">
        <v>99</v>
      </c>
      <c r="J44" s="115">
        <v>8</v>
      </c>
      <c r="K44" s="116">
        <v>8.0808080808080813</v>
      </c>
    </row>
    <row r="45" spans="1:11" ht="14.1" customHeight="1" x14ac:dyDescent="0.2">
      <c r="A45" s="306" t="s">
        <v>266</v>
      </c>
      <c r="B45" s="307" t="s">
        <v>267</v>
      </c>
      <c r="C45" s="308"/>
      <c r="D45" s="113">
        <v>0.77163864016888695</v>
      </c>
      <c r="E45" s="115">
        <v>106</v>
      </c>
      <c r="F45" s="114">
        <v>65</v>
      </c>
      <c r="G45" s="114">
        <v>94</v>
      </c>
      <c r="H45" s="114">
        <v>93</v>
      </c>
      <c r="I45" s="140">
        <v>97</v>
      </c>
      <c r="J45" s="115">
        <v>9</v>
      </c>
      <c r="K45" s="116">
        <v>9.2783505154639183</v>
      </c>
    </row>
    <row r="46" spans="1:11" ht="14.1" customHeight="1" x14ac:dyDescent="0.2">
      <c r="A46" s="306">
        <v>54</v>
      </c>
      <c r="B46" s="307" t="s">
        <v>268</v>
      </c>
      <c r="C46" s="308"/>
      <c r="D46" s="113">
        <v>3.2685448059983986</v>
      </c>
      <c r="E46" s="115">
        <v>449</v>
      </c>
      <c r="F46" s="114">
        <v>439</v>
      </c>
      <c r="G46" s="114">
        <v>566</v>
      </c>
      <c r="H46" s="114">
        <v>486</v>
      </c>
      <c r="I46" s="140">
        <v>449</v>
      </c>
      <c r="J46" s="115">
        <v>0</v>
      </c>
      <c r="K46" s="116">
        <v>0</v>
      </c>
    </row>
    <row r="47" spans="1:11" ht="14.1" customHeight="1" x14ac:dyDescent="0.2">
      <c r="A47" s="306">
        <v>61</v>
      </c>
      <c r="B47" s="307" t="s">
        <v>269</v>
      </c>
      <c r="C47" s="308"/>
      <c r="D47" s="113">
        <v>2.4459488971391132</v>
      </c>
      <c r="E47" s="115">
        <v>336</v>
      </c>
      <c r="F47" s="114">
        <v>257</v>
      </c>
      <c r="G47" s="114">
        <v>340</v>
      </c>
      <c r="H47" s="114">
        <v>225</v>
      </c>
      <c r="I47" s="140">
        <v>311</v>
      </c>
      <c r="J47" s="115">
        <v>25</v>
      </c>
      <c r="K47" s="116">
        <v>8.0385852090032159</v>
      </c>
    </row>
    <row r="48" spans="1:11" ht="14.1" customHeight="1" x14ac:dyDescent="0.2">
      <c r="A48" s="306">
        <v>62</v>
      </c>
      <c r="B48" s="307" t="s">
        <v>270</v>
      </c>
      <c r="C48" s="308"/>
      <c r="D48" s="113">
        <v>7.7382252311276112</v>
      </c>
      <c r="E48" s="115">
        <v>1063</v>
      </c>
      <c r="F48" s="114">
        <v>954</v>
      </c>
      <c r="G48" s="114">
        <v>1356</v>
      </c>
      <c r="H48" s="114">
        <v>826</v>
      </c>
      <c r="I48" s="140">
        <v>1239</v>
      </c>
      <c r="J48" s="115">
        <v>-176</v>
      </c>
      <c r="K48" s="116">
        <v>-14.205004035512511</v>
      </c>
    </row>
    <row r="49" spans="1:11" ht="14.1" customHeight="1" x14ac:dyDescent="0.2">
      <c r="A49" s="306">
        <v>63</v>
      </c>
      <c r="B49" s="307" t="s">
        <v>271</v>
      </c>
      <c r="C49" s="308"/>
      <c r="D49" s="113">
        <v>3.3049428550629685</v>
      </c>
      <c r="E49" s="115">
        <v>454</v>
      </c>
      <c r="F49" s="114">
        <v>477</v>
      </c>
      <c r="G49" s="114">
        <v>566</v>
      </c>
      <c r="H49" s="114">
        <v>591</v>
      </c>
      <c r="I49" s="140">
        <v>477</v>
      </c>
      <c r="J49" s="115">
        <v>-23</v>
      </c>
      <c r="K49" s="116">
        <v>-4.8218029350104823</v>
      </c>
    </row>
    <row r="50" spans="1:11" ht="14.1" customHeight="1" x14ac:dyDescent="0.2">
      <c r="A50" s="306" t="s">
        <v>272</v>
      </c>
      <c r="B50" s="307" t="s">
        <v>273</v>
      </c>
      <c r="C50" s="308"/>
      <c r="D50" s="113">
        <v>0.66244449297517649</v>
      </c>
      <c r="E50" s="115">
        <v>91</v>
      </c>
      <c r="F50" s="114">
        <v>105</v>
      </c>
      <c r="G50" s="114">
        <v>137</v>
      </c>
      <c r="H50" s="114">
        <v>110</v>
      </c>
      <c r="I50" s="140">
        <v>97</v>
      </c>
      <c r="J50" s="115">
        <v>-6</v>
      </c>
      <c r="K50" s="116">
        <v>-6.1855670103092786</v>
      </c>
    </row>
    <row r="51" spans="1:11" ht="14.1" customHeight="1" x14ac:dyDescent="0.2">
      <c r="A51" s="306" t="s">
        <v>274</v>
      </c>
      <c r="B51" s="307" t="s">
        <v>275</v>
      </c>
      <c r="C51" s="308"/>
      <c r="D51" s="113">
        <v>2.4823469462036836</v>
      </c>
      <c r="E51" s="115">
        <v>341</v>
      </c>
      <c r="F51" s="114">
        <v>343</v>
      </c>
      <c r="G51" s="114">
        <v>387</v>
      </c>
      <c r="H51" s="114">
        <v>434</v>
      </c>
      <c r="I51" s="140">
        <v>356</v>
      </c>
      <c r="J51" s="115">
        <v>-15</v>
      </c>
      <c r="K51" s="116">
        <v>-4.213483146067416</v>
      </c>
    </row>
    <row r="52" spans="1:11" ht="14.1" customHeight="1" x14ac:dyDescent="0.2">
      <c r="A52" s="306">
        <v>71</v>
      </c>
      <c r="B52" s="307" t="s">
        <v>276</v>
      </c>
      <c r="C52" s="308"/>
      <c r="D52" s="113">
        <v>9.3106209507170412</v>
      </c>
      <c r="E52" s="115">
        <v>1279</v>
      </c>
      <c r="F52" s="114">
        <v>890</v>
      </c>
      <c r="G52" s="114">
        <v>1440</v>
      </c>
      <c r="H52" s="114">
        <v>931</v>
      </c>
      <c r="I52" s="140">
        <v>1242</v>
      </c>
      <c r="J52" s="115">
        <v>37</v>
      </c>
      <c r="K52" s="116">
        <v>2.9790660225442833</v>
      </c>
    </row>
    <row r="53" spans="1:11" ht="14.1" customHeight="1" x14ac:dyDescent="0.2">
      <c r="A53" s="306" t="s">
        <v>277</v>
      </c>
      <c r="B53" s="307" t="s">
        <v>278</v>
      </c>
      <c r="C53" s="308"/>
      <c r="D53" s="113">
        <v>4.08386110504477</v>
      </c>
      <c r="E53" s="115">
        <v>561</v>
      </c>
      <c r="F53" s="114">
        <v>365</v>
      </c>
      <c r="G53" s="114">
        <v>701</v>
      </c>
      <c r="H53" s="114">
        <v>357</v>
      </c>
      <c r="I53" s="140">
        <v>496</v>
      </c>
      <c r="J53" s="115">
        <v>65</v>
      </c>
      <c r="K53" s="116">
        <v>13.10483870967742</v>
      </c>
    </row>
    <row r="54" spans="1:11" ht="14.1" customHeight="1" x14ac:dyDescent="0.2">
      <c r="A54" s="306" t="s">
        <v>279</v>
      </c>
      <c r="B54" s="307" t="s">
        <v>280</v>
      </c>
      <c r="C54" s="308"/>
      <c r="D54" s="113">
        <v>4.5279173036325249</v>
      </c>
      <c r="E54" s="115">
        <v>622</v>
      </c>
      <c r="F54" s="114">
        <v>445</v>
      </c>
      <c r="G54" s="114">
        <v>651</v>
      </c>
      <c r="H54" s="114">
        <v>500</v>
      </c>
      <c r="I54" s="140">
        <v>635</v>
      </c>
      <c r="J54" s="115">
        <v>-13</v>
      </c>
      <c r="K54" s="116">
        <v>-2.0472440944881889</v>
      </c>
    </row>
    <row r="55" spans="1:11" ht="14.1" customHeight="1" x14ac:dyDescent="0.2">
      <c r="A55" s="306">
        <v>72</v>
      </c>
      <c r="B55" s="307" t="s">
        <v>281</v>
      </c>
      <c r="C55" s="308"/>
      <c r="D55" s="113">
        <v>1.4486423527698915</v>
      </c>
      <c r="E55" s="115">
        <v>199</v>
      </c>
      <c r="F55" s="114">
        <v>164</v>
      </c>
      <c r="G55" s="114">
        <v>326</v>
      </c>
      <c r="H55" s="114">
        <v>144</v>
      </c>
      <c r="I55" s="140">
        <v>266</v>
      </c>
      <c r="J55" s="115">
        <v>-67</v>
      </c>
      <c r="K55" s="116">
        <v>-25.18796992481203</v>
      </c>
    </row>
    <row r="56" spans="1:11" ht="14.1" customHeight="1" x14ac:dyDescent="0.2">
      <c r="A56" s="306" t="s">
        <v>282</v>
      </c>
      <c r="B56" s="307" t="s">
        <v>283</v>
      </c>
      <c r="C56" s="308"/>
      <c r="D56" s="113">
        <v>0.50957268690398194</v>
      </c>
      <c r="E56" s="115">
        <v>70</v>
      </c>
      <c r="F56" s="114">
        <v>54</v>
      </c>
      <c r="G56" s="114">
        <v>151</v>
      </c>
      <c r="H56" s="114">
        <v>40</v>
      </c>
      <c r="I56" s="140">
        <v>90</v>
      </c>
      <c r="J56" s="115">
        <v>-20</v>
      </c>
      <c r="K56" s="116">
        <v>-22.222222222222221</v>
      </c>
    </row>
    <row r="57" spans="1:11" ht="14.1" customHeight="1" x14ac:dyDescent="0.2">
      <c r="A57" s="306" t="s">
        <v>284</v>
      </c>
      <c r="B57" s="307" t="s">
        <v>285</v>
      </c>
      <c r="C57" s="308"/>
      <c r="D57" s="113">
        <v>0.64060566353643444</v>
      </c>
      <c r="E57" s="115">
        <v>88</v>
      </c>
      <c r="F57" s="114">
        <v>76</v>
      </c>
      <c r="G57" s="114">
        <v>86</v>
      </c>
      <c r="H57" s="114">
        <v>74</v>
      </c>
      <c r="I57" s="140">
        <v>123</v>
      </c>
      <c r="J57" s="115">
        <v>-35</v>
      </c>
      <c r="K57" s="116">
        <v>-28.45528455284553</v>
      </c>
    </row>
    <row r="58" spans="1:11" ht="14.1" customHeight="1" x14ac:dyDescent="0.2">
      <c r="A58" s="306">
        <v>73</v>
      </c>
      <c r="B58" s="307" t="s">
        <v>286</v>
      </c>
      <c r="C58" s="308"/>
      <c r="D58" s="113">
        <v>1.6160733784669141</v>
      </c>
      <c r="E58" s="115">
        <v>222</v>
      </c>
      <c r="F58" s="114">
        <v>174</v>
      </c>
      <c r="G58" s="114">
        <v>359</v>
      </c>
      <c r="H58" s="114">
        <v>163</v>
      </c>
      <c r="I58" s="140">
        <v>188</v>
      </c>
      <c r="J58" s="115">
        <v>34</v>
      </c>
      <c r="K58" s="116">
        <v>18.085106382978722</v>
      </c>
    </row>
    <row r="59" spans="1:11" ht="14.1" customHeight="1" x14ac:dyDescent="0.2">
      <c r="A59" s="306" t="s">
        <v>287</v>
      </c>
      <c r="B59" s="307" t="s">
        <v>288</v>
      </c>
      <c r="C59" s="308"/>
      <c r="D59" s="113">
        <v>1.3467278153890951</v>
      </c>
      <c r="E59" s="115">
        <v>185</v>
      </c>
      <c r="F59" s="114">
        <v>134</v>
      </c>
      <c r="G59" s="114">
        <v>268</v>
      </c>
      <c r="H59" s="114">
        <v>119</v>
      </c>
      <c r="I59" s="140">
        <v>143</v>
      </c>
      <c r="J59" s="115">
        <v>42</v>
      </c>
      <c r="K59" s="116">
        <v>29.37062937062937</v>
      </c>
    </row>
    <row r="60" spans="1:11" ht="14.1" customHeight="1" x14ac:dyDescent="0.2">
      <c r="A60" s="306">
        <v>81</v>
      </c>
      <c r="B60" s="307" t="s">
        <v>289</v>
      </c>
      <c r="C60" s="308"/>
      <c r="D60" s="113">
        <v>7.7163864016888697</v>
      </c>
      <c r="E60" s="115">
        <v>1060</v>
      </c>
      <c r="F60" s="114">
        <v>1122</v>
      </c>
      <c r="G60" s="114">
        <v>1276</v>
      </c>
      <c r="H60" s="114">
        <v>668</v>
      </c>
      <c r="I60" s="140">
        <v>878</v>
      </c>
      <c r="J60" s="115">
        <v>182</v>
      </c>
      <c r="K60" s="116">
        <v>20.728929384965831</v>
      </c>
    </row>
    <row r="61" spans="1:11" ht="14.1" customHeight="1" x14ac:dyDescent="0.2">
      <c r="A61" s="306" t="s">
        <v>290</v>
      </c>
      <c r="B61" s="307" t="s">
        <v>291</v>
      </c>
      <c r="C61" s="308"/>
      <c r="D61" s="113">
        <v>2.3294751401324887</v>
      </c>
      <c r="E61" s="115">
        <v>320</v>
      </c>
      <c r="F61" s="114">
        <v>248</v>
      </c>
      <c r="G61" s="114">
        <v>492</v>
      </c>
      <c r="H61" s="114">
        <v>201</v>
      </c>
      <c r="I61" s="140">
        <v>290</v>
      </c>
      <c r="J61" s="115">
        <v>30</v>
      </c>
      <c r="K61" s="116">
        <v>10.344827586206897</v>
      </c>
    </row>
    <row r="62" spans="1:11" ht="14.1" customHeight="1" x14ac:dyDescent="0.2">
      <c r="A62" s="306" t="s">
        <v>292</v>
      </c>
      <c r="B62" s="307" t="s">
        <v>293</v>
      </c>
      <c r="C62" s="308"/>
      <c r="D62" s="113">
        <v>2.904564315352697</v>
      </c>
      <c r="E62" s="115">
        <v>399</v>
      </c>
      <c r="F62" s="114">
        <v>554</v>
      </c>
      <c r="G62" s="114">
        <v>372</v>
      </c>
      <c r="H62" s="114">
        <v>228</v>
      </c>
      <c r="I62" s="140">
        <v>267</v>
      </c>
      <c r="J62" s="115">
        <v>132</v>
      </c>
      <c r="K62" s="116">
        <v>49.438202247191015</v>
      </c>
    </row>
    <row r="63" spans="1:11" ht="14.1" customHeight="1" x14ac:dyDescent="0.2">
      <c r="A63" s="306"/>
      <c r="B63" s="307" t="s">
        <v>294</v>
      </c>
      <c r="C63" s="308"/>
      <c r="D63" s="113">
        <v>2.7080148504040182</v>
      </c>
      <c r="E63" s="115">
        <v>372</v>
      </c>
      <c r="F63" s="114">
        <v>504</v>
      </c>
      <c r="G63" s="114">
        <v>341</v>
      </c>
      <c r="H63" s="114">
        <v>210</v>
      </c>
      <c r="I63" s="140">
        <v>237</v>
      </c>
      <c r="J63" s="115">
        <v>135</v>
      </c>
      <c r="K63" s="116">
        <v>56.962025316455694</v>
      </c>
    </row>
    <row r="64" spans="1:11" ht="14.1" customHeight="1" x14ac:dyDescent="0.2">
      <c r="A64" s="306" t="s">
        <v>295</v>
      </c>
      <c r="B64" s="307" t="s">
        <v>296</v>
      </c>
      <c r="C64" s="308"/>
      <c r="D64" s="113">
        <v>1.0992210817500181</v>
      </c>
      <c r="E64" s="115">
        <v>151</v>
      </c>
      <c r="F64" s="114">
        <v>92</v>
      </c>
      <c r="G64" s="114">
        <v>109</v>
      </c>
      <c r="H64" s="114">
        <v>92</v>
      </c>
      <c r="I64" s="140">
        <v>130</v>
      </c>
      <c r="J64" s="115">
        <v>21</v>
      </c>
      <c r="K64" s="116">
        <v>16.153846153846153</v>
      </c>
    </row>
    <row r="65" spans="1:11" ht="14.1" customHeight="1" x14ac:dyDescent="0.2">
      <c r="A65" s="306" t="s">
        <v>297</v>
      </c>
      <c r="B65" s="307" t="s">
        <v>298</v>
      </c>
      <c r="C65" s="308"/>
      <c r="D65" s="113">
        <v>0.62604644391060638</v>
      </c>
      <c r="E65" s="115">
        <v>86</v>
      </c>
      <c r="F65" s="114">
        <v>147</v>
      </c>
      <c r="G65" s="114">
        <v>132</v>
      </c>
      <c r="H65" s="114">
        <v>70</v>
      </c>
      <c r="I65" s="140">
        <v>73</v>
      </c>
      <c r="J65" s="115">
        <v>13</v>
      </c>
      <c r="K65" s="116">
        <v>17.80821917808219</v>
      </c>
    </row>
    <row r="66" spans="1:11" ht="14.1" customHeight="1" x14ac:dyDescent="0.2">
      <c r="A66" s="306">
        <v>82</v>
      </c>
      <c r="B66" s="307" t="s">
        <v>299</v>
      </c>
      <c r="C66" s="308"/>
      <c r="D66" s="113">
        <v>3.7562786634636383</v>
      </c>
      <c r="E66" s="115">
        <v>516</v>
      </c>
      <c r="F66" s="114">
        <v>387</v>
      </c>
      <c r="G66" s="114">
        <v>729</v>
      </c>
      <c r="H66" s="114">
        <v>416</v>
      </c>
      <c r="I66" s="140">
        <v>409</v>
      </c>
      <c r="J66" s="115">
        <v>107</v>
      </c>
      <c r="K66" s="116">
        <v>26.161369193154034</v>
      </c>
    </row>
    <row r="67" spans="1:11" ht="14.1" customHeight="1" x14ac:dyDescent="0.2">
      <c r="A67" s="306" t="s">
        <v>300</v>
      </c>
      <c r="B67" s="307" t="s">
        <v>301</v>
      </c>
      <c r="C67" s="308"/>
      <c r="D67" s="113">
        <v>2.5405838247069958</v>
      </c>
      <c r="E67" s="115">
        <v>349</v>
      </c>
      <c r="F67" s="114">
        <v>284</v>
      </c>
      <c r="G67" s="114">
        <v>488</v>
      </c>
      <c r="H67" s="114">
        <v>308</v>
      </c>
      <c r="I67" s="140">
        <v>280</v>
      </c>
      <c r="J67" s="115">
        <v>69</v>
      </c>
      <c r="K67" s="116">
        <v>24.642857142857142</v>
      </c>
    </row>
    <row r="68" spans="1:11" ht="14.1" customHeight="1" x14ac:dyDescent="0.2">
      <c r="A68" s="306" t="s">
        <v>302</v>
      </c>
      <c r="B68" s="307" t="s">
        <v>303</v>
      </c>
      <c r="C68" s="308"/>
      <c r="D68" s="113">
        <v>0.78619785979471501</v>
      </c>
      <c r="E68" s="115">
        <v>108</v>
      </c>
      <c r="F68" s="114">
        <v>58</v>
      </c>
      <c r="G68" s="114">
        <v>141</v>
      </c>
      <c r="H68" s="114">
        <v>61</v>
      </c>
      <c r="I68" s="140">
        <v>69</v>
      </c>
      <c r="J68" s="115">
        <v>39</v>
      </c>
      <c r="K68" s="116">
        <v>56.521739130434781</v>
      </c>
    </row>
    <row r="69" spans="1:11" ht="14.1" customHeight="1" x14ac:dyDescent="0.2">
      <c r="A69" s="306">
        <v>83</v>
      </c>
      <c r="B69" s="307" t="s">
        <v>304</v>
      </c>
      <c r="C69" s="308"/>
      <c r="D69" s="113">
        <v>3.8217951517798645</v>
      </c>
      <c r="E69" s="115">
        <v>525</v>
      </c>
      <c r="F69" s="114">
        <v>438</v>
      </c>
      <c r="G69" s="114">
        <v>1258</v>
      </c>
      <c r="H69" s="114">
        <v>360</v>
      </c>
      <c r="I69" s="140">
        <v>503</v>
      </c>
      <c r="J69" s="115">
        <v>22</v>
      </c>
      <c r="K69" s="116">
        <v>4.3737574552683895</v>
      </c>
    </row>
    <row r="70" spans="1:11" ht="14.1" customHeight="1" x14ac:dyDescent="0.2">
      <c r="A70" s="306" t="s">
        <v>305</v>
      </c>
      <c r="B70" s="307" t="s">
        <v>306</v>
      </c>
      <c r="C70" s="308"/>
      <c r="D70" s="113">
        <v>2.7516925092815026</v>
      </c>
      <c r="E70" s="115">
        <v>378</v>
      </c>
      <c r="F70" s="114">
        <v>329</v>
      </c>
      <c r="G70" s="114">
        <v>1080</v>
      </c>
      <c r="H70" s="114">
        <v>256</v>
      </c>
      <c r="I70" s="140">
        <v>379</v>
      </c>
      <c r="J70" s="115">
        <v>-1</v>
      </c>
      <c r="K70" s="116">
        <v>-0.26385224274406333</v>
      </c>
    </row>
    <row r="71" spans="1:11" ht="14.1" customHeight="1" x14ac:dyDescent="0.2">
      <c r="A71" s="306"/>
      <c r="B71" s="307" t="s">
        <v>307</v>
      </c>
      <c r="C71" s="308"/>
      <c r="D71" s="113">
        <v>1.6087937686540001</v>
      </c>
      <c r="E71" s="115">
        <v>221</v>
      </c>
      <c r="F71" s="114">
        <v>193</v>
      </c>
      <c r="G71" s="114">
        <v>797</v>
      </c>
      <c r="H71" s="114">
        <v>160</v>
      </c>
      <c r="I71" s="140">
        <v>231</v>
      </c>
      <c r="J71" s="115">
        <v>-10</v>
      </c>
      <c r="K71" s="116">
        <v>-4.329004329004329</v>
      </c>
    </row>
    <row r="72" spans="1:11" ht="14.1" customHeight="1" x14ac:dyDescent="0.2">
      <c r="A72" s="306">
        <v>84</v>
      </c>
      <c r="B72" s="307" t="s">
        <v>308</v>
      </c>
      <c r="C72" s="308"/>
      <c r="D72" s="113">
        <v>2.3221955303195747</v>
      </c>
      <c r="E72" s="115">
        <v>319</v>
      </c>
      <c r="F72" s="114">
        <v>337</v>
      </c>
      <c r="G72" s="114">
        <v>413</v>
      </c>
      <c r="H72" s="114">
        <v>262</v>
      </c>
      <c r="I72" s="140">
        <v>336</v>
      </c>
      <c r="J72" s="115">
        <v>-17</v>
      </c>
      <c r="K72" s="116">
        <v>-5.0595238095238093</v>
      </c>
    </row>
    <row r="73" spans="1:11" ht="14.1" customHeight="1" x14ac:dyDescent="0.2">
      <c r="A73" s="306" t="s">
        <v>309</v>
      </c>
      <c r="B73" s="307" t="s">
        <v>310</v>
      </c>
      <c r="C73" s="308"/>
      <c r="D73" s="113">
        <v>0.24022712382616293</v>
      </c>
      <c r="E73" s="115">
        <v>33</v>
      </c>
      <c r="F73" s="114">
        <v>20</v>
      </c>
      <c r="G73" s="114">
        <v>106</v>
      </c>
      <c r="H73" s="114">
        <v>13</v>
      </c>
      <c r="I73" s="140">
        <v>65</v>
      </c>
      <c r="J73" s="115">
        <v>-32</v>
      </c>
      <c r="K73" s="116">
        <v>-49.230769230769234</v>
      </c>
    </row>
    <row r="74" spans="1:11" ht="14.1" customHeight="1" x14ac:dyDescent="0.2">
      <c r="A74" s="306" t="s">
        <v>311</v>
      </c>
      <c r="B74" s="307" t="s">
        <v>312</v>
      </c>
      <c r="C74" s="308"/>
      <c r="D74" s="113">
        <v>0.25478634345199097</v>
      </c>
      <c r="E74" s="115">
        <v>35</v>
      </c>
      <c r="F74" s="114">
        <v>15</v>
      </c>
      <c r="G74" s="114">
        <v>40</v>
      </c>
      <c r="H74" s="114">
        <v>11</v>
      </c>
      <c r="I74" s="140">
        <v>21</v>
      </c>
      <c r="J74" s="115">
        <v>14</v>
      </c>
      <c r="K74" s="116">
        <v>66.666666666666671</v>
      </c>
    </row>
    <row r="75" spans="1:11" ht="14.1" customHeight="1" x14ac:dyDescent="0.2">
      <c r="A75" s="306" t="s">
        <v>313</v>
      </c>
      <c r="B75" s="307" t="s">
        <v>314</v>
      </c>
      <c r="C75" s="308"/>
      <c r="D75" s="113">
        <v>1.3394482055761812</v>
      </c>
      <c r="E75" s="115">
        <v>184</v>
      </c>
      <c r="F75" s="114">
        <v>275</v>
      </c>
      <c r="G75" s="114">
        <v>176</v>
      </c>
      <c r="H75" s="114">
        <v>208</v>
      </c>
      <c r="I75" s="140">
        <v>201</v>
      </c>
      <c r="J75" s="115">
        <v>-17</v>
      </c>
      <c r="K75" s="116">
        <v>-8.4577114427860689</v>
      </c>
    </row>
    <row r="76" spans="1:11" ht="14.1" customHeight="1" x14ac:dyDescent="0.2">
      <c r="A76" s="306">
        <v>91</v>
      </c>
      <c r="B76" s="307" t="s">
        <v>315</v>
      </c>
      <c r="C76" s="308"/>
      <c r="D76" s="113">
        <v>0.11647375700662445</v>
      </c>
      <c r="E76" s="115">
        <v>16</v>
      </c>
      <c r="F76" s="114">
        <v>9</v>
      </c>
      <c r="G76" s="114">
        <v>22</v>
      </c>
      <c r="H76" s="114">
        <v>12</v>
      </c>
      <c r="I76" s="140">
        <v>21</v>
      </c>
      <c r="J76" s="115">
        <v>-5</v>
      </c>
      <c r="K76" s="116">
        <v>-23.80952380952381</v>
      </c>
    </row>
    <row r="77" spans="1:11" ht="14.1" customHeight="1" x14ac:dyDescent="0.2">
      <c r="A77" s="306">
        <v>92</v>
      </c>
      <c r="B77" s="307" t="s">
        <v>316</v>
      </c>
      <c r="C77" s="308"/>
      <c r="D77" s="113">
        <v>1.4486423527698915</v>
      </c>
      <c r="E77" s="115">
        <v>199</v>
      </c>
      <c r="F77" s="114">
        <v>327</v>
      </c>
      <c r="G77" s="114">
        <v>177</v>
      </c>
      <c r="H77" s="114">
        <v>176</v>
      </c>
      <c r="I77" s="140">
        <v>188</v>
      </c>
      <c r="J77" s="115">
        <v>11</v>
      </c>
      <c r="K77" s="116">
        <v>5.8510638297872344</v>
      </c>
    </row>
    <row r="78" spans="1:11" ht="14.1" customHeight="1" x14ac:dyDescent="0.2">
      <c r="A78" s="306">
        <v>93</v>
      </c>
      <c r="B78" s="307" t="s">
        <v>317</v>
      </c>
      <c r="C78" s="308"/>
      <c r="D78" s="113">
        <v>0.29118439251656109</v>
      </c>
      <c r="E78" s="115">
        <v>40</v>
      </c>
      <c r="F78" s="114">
        <v>32</v>
      </c>
      <c r="G78" s="114">
        <v>77</v>
      </c>
      <c r="H78" s="114">
        <v>43</v>
      </c>
      <c r="I78" s="140">
        <v>33</v>
      </c>
      <c r="J78" s="115">
        <v>7</v>
      </c>
      <c r="K78" s="116">
        <v>21.212121212121211</v>
      </c>
    </row>
    <row r="79" spans="1:11" ht="14.1" customHeight="1" x14ac:dyDescent="0.2">
      <c r="A79" s="306">
        <v>94</v>
      </c>
      <c r="B79" s="307" t="s">
        <v>318</v>
      </c>
      <c r="C79" s="308"/>
      <c r="D79" s="113">
        <v>0.49501346727815387</v>
      </c>
      <c r="E79" s="115">
        <v>68</v>
      </c>
      <c r="F79" s="114">
        <v>89</v>
      </c>
      <c r="G79" s="114">
        <v>170</v>
      </c>
      <c r="H79" s="114">
        <v>250</v>
      </c>
      <c r="I79" s="140">
        <v>54</v>
      </c>
      <c r="J79" s="115">
        <v>14</v>
      </c>
      <c r="K79" s="116">
        <v>25.925925925925927</v>
      </c>
    </row>
    <row r="80" spans="1:11" ht="14.1" customHeight="1" x14ac:dyDescent="0.2">
      <c r="A80" s="306" t="s">
        <v>319</v>
      </c>
      <c r="B80" s="307" t="s">
        <v>320</v>
      </c>
      <c r="C80" s="308"/>
      <c r="D80" s="113">
        <v>2.9118439251656112E-2</v>
      </c>
      <c r="E80" s="115">
        <v>4</v>
      </c>
      <c r="F80" s="114">
        <v>15</v>
      </c>
      <c r="G80" s="114">
        <v>40</v>
      </c>
      <c r="H80" s="114">
        <v>17</v>
      </c>
      <c r="I80" s="140">
        <v>10</v>
      </c>
      <c r="J80" s="115">
        <v>-6</v>
      </c>
      <c r="K80" s="116">
        <v>-60</v>
      </c>
    </row>
    <row r="81" spans="1:11" ht="14.1" customHeight="1" x14ac:dyDescent="0.2">
      <c r="A81" s="310" t="s">
        <v>321</v>
      </c>
      <c r="B81" s="311" t="s">
        <v>334</v>
      </c>
      <c r="C81" s="312"/>
      <c r="D81" s="125">
        <v>0.17471063550993668</v>
      </c>
      <c r="E81" s="143">
        <v>24</v>
      </c>
      <c r="F81" s="144">
        <v>38</v>
      </c>
      <c r="G81" s="144">
        <v>189</v>
      </c>
      <c r="H81" s="144">
        <v>28</v>
      </c>
      <c r="I81" s="145">
        <v>20</v>
      </c>
      <c r="J81" s="143">
        <v>4</v>
      </c>
      <c r="K81" s="146">
        <v>20</v>
      </c>
    </row>
    <row r="82" spans="1:11" s="269" customFormat="1" ht="11.25" customHeight="1" x14ac:dyDescent="0.15">
      <c r="A82" s="214" t="s">
        <v>122</v>
      </c>
      <c r="B82" s="151"/>
      <c r="C82" s="151"/>
      <c r="D82" s="151"/>
      <c r="E82" s="151"/>
      <c r="F82" s="151"/>
      <c r="G82" s="151"/>
      <c r="H82" s="151"/>
      <c r="I82" s="151"/>
      <c r="J82" s="151"/>
      <c r="K82" s="217" t="s">
        <v>45</v>
      </c>
    </row>
    <row r="83" spans="1:11" s="151" customFormat="1" ht="12.75" customHeight="1" x14ac:dyDescent="0.2">
      <c r="A83" s="277" t="s">
        <v>322</v>
      </c>
      <c r="B83" s="97"/>
      <c r="C83" s="97"/>
      <c r="D83" s="155"/>
      <c r="E83" s="156"/>
      <c r="F83" s="156"/>
      <c r="G83" s="156"/>
      <c r="H83" s="156"/>
      <c r="I83" s="156"/>
      <c r="J83" s="156"/>
      <c r="K83" s="157"/>
    </row>
    <row r="84" spans="1:11" ht="20.25" customHeight="1" x14ac:dyDescent="0.2">
      <c r="A84" s="654" t="s">
        <v>365</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151" t="s">
        <v>366</v>
      </c>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5">
    <mergeCell ref="A3:K3"/>
    <mergeCell ref="A4:K4"/>
    <mergeCell ref="A5:E5"/>
    <mergeCell ref="A7:C10"/>
    <mergeCell ref="D7:D10"/>
    <mergeCell ref="E7:I7"/>
    <mergeCell ref="J7:K8"/>
    <mergeCell ref="E8:E9"/>
    <mergeCell ref="F8:F9"/>
    <mergeCell ref="G8:G9"/>
    <mergeCell ref="H8:H9"/>
    <mergeCell ref="I8:I9"/>
    <mergeCell ref="A84:K84"/>
    <mergeCell ref="A85:K85"/>
    <mergeCell ref="A87:K87"/>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2">
    <pageSetUpPr fitToPage="1"/>
  </sheetPr>
  <dimension ref="A1:O87"/>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248"/>
      <c r="D1" s="90"/>
      <c r="E1" s="90"/>
      <c r="F1" s="90"/>
      <c r="G1" s="89"/>
      <c r="H1" s="89"/>
      <c r="I1" s="89"/>
      <c r="J1" s="15" t="s">
        <v>6</v>
      </c>
    </row>
    <row r="2" spans="1:15" s="91" customFormat="1" ht="6.2" customHeight="1" x14ac:dyDescent="0.2">
      <c r="A2" s="92"/>
      <c r="B2" s="93"/>
      <c r="C2" s="250"/>
      <c r="D2" s="93"/>
      <c r="E2" s="93"/>
      <c r="F2" s="93"/>
      <c r="G2" s="93"/>
      <c r="H2" s="93"/>
      <c r="I2" s="93"/>
      <c r="J2" s="93"/>
    </row>
    <row r="3" spans="1:15" s="94" customFormat="1" ht="24.95" customHeight="1" x14ac:dyDescent="0.2">
      <c r="A3" s="570" t="s">
        <v>367</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336</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24.95" customHeight="1" x14ac:dyDescent="0.2">
      <c r="A7" s="588" t="s">
        <v>213</v>
      </c>
      <c r="B7" s="589"/>
      <c r="C7" s="582" t="s">
        <v>94</v>
      </c>
      <c r="D7" s="656" t="s">
        <v>368</v>
      </c>
      <c r="E7" s="657"/>
      <c r="F7" s="657"/>
      <c r="G7" s="657"/>
      <c r="H7" s="658"/>
      <c r="I7" s="588" t="s">
        <v>360</v>
      </c>
      <c r="J7" s="589"/>
      <c r="K7" s="96"/>
      <c r="L7" s="96"/>
      <c r="M7" s="96"/>
      <c r="N7" s="96"/>
      <c r="O7" s="96"/>
    </row>
    <row r="8" spans="1:15" ht="21.75" customHeight="1" x14ac:dyDescent="0.2">
      <c r="A8" s="616"/>
      <c r="B8" s="617"/>
      <c r="C8" s="583"/>
      <c r="D8" s="566" t="s">
        <v>336</v>
      </c>
      <c r="E8" s="566" t="s">
        <v>338</v>
      </c>
      <c r="F8" s="566" t="s">
        <v>339</v>
      </c>
      <c r="G8" s="566" t="s">
        <v>340</v>
      </c>
      <c r="H8" s="566" t="s">
        <v>341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192" customFormat="1" ht="24.95" customHeight="1" x14ac:dyDescent="0.2">
      <c r="A11" s="613" t="s">
        <v>104</v>
      </c>
      <c r="B11" s="614"/>
      <c r="C11" s="285">
        <v>100</v>
      </c>
      <c r="D11" s="115">
        <v>14454</v>
      </c>
      <c r="E11" s="114">
        <v>13305</v>
      </c>
      <c r="F11" s="114">
        <v>15079</v>
      </c>
      <c r="G11" s="114">
        <v>10641</v>
      </c>
      <c r="H11" s="140">
        <v>14190</v>
      </c>
      <c r="I11" s="115">
        <v>264</v>
      </c>
      <c r="J11" s="116">
        <v>1.8604651162790697</v>
      </c>
    </row>
    <row r="12" spans="1:15" s="110" customFormat="1" ht="24.95" customHeight="1" x14ac:dyDescent="0.2">
      <c r="A12" s="193" t="s">
        <v>132</v>
      </c>
      <c r="B12" s="194" t="s">
        <v>133</v>
      </c>
      <c r="C12" s="113">
        <v>1.2038190120381902</v>
      </c>
      <c r="D12" s="115">
        <v>174</v>
      </c>
      <c r="E12" s="114">
        <v>133</v>
      </c>
      <c r="F12" s="114">
        <v>145</v>
      </c>
      <c r="G12" s="114">
        <v>102</v>
      </c>
      <c r="H12" s="140">
        <v>202</v>
      </c>
      <c r="I12" s="115">
        <v>-28</v>
      </c>
      <c r="J12" s="116">
        <v>-13.861386138613861</v>
      </c>
    </row>
    <row r="13" spans="1:15" s="110" customFormat="1" ht="24.95" customHeight="1" x14ac:dyDescent="0.2">
      <c r="A13" s="193" t="s">
        <v>134</v>
      </c>
      <c r="B13" s="199" t="s">
        <v>214</v>
      </c>
      <c r="C13" s="113">
        <v>1.3975370139753702</v>
      </c>
      <c r="D13" s="115">
        <v>202</v>
      </c>
      <c r="E13" s="114">
        <v>179</v>
      </c>
      <c r="F13" s="114">
        <v>283</v>
      </c>
      <c r="G13" s="114">
        <v>107</v>
      </c>
      <c r="H13" s="140">
        <v>182</v>
      </c>
      <c r="I13" s="115">
        <v>20</v>
      </c>
      <c r="J13" s="116">
        <v>10.989010989010989</v>
      </c>
    </row>
    <row r="14" spans="1:15" s="287" customFormat="1" ht="24.95" customHeight="1" x14ac:dyDescent="0.2">
      <c r="A14" s="193" t="s">
        <v>215</v>
      </c>
      <c r="B14" s="199" t="s">
        <v>137</v>
      </c>
      <c r="C14" s="113">
        <v>18.783727687837278</v>
      </c>
      <c r="D14" s="115">
        <v>2715</v>
      </c>
      <c r="E14" s="114">
        <v>2769</v>
      </c>
      <c r="F14" s="114">
        <v>2437</v>
      </c>
      <c r="G14" s="114">
        <v>1784</v>
      </c>
      <c r="H14" s="140">
        <v>2849</v>
      </c>
      <c r="I14" s="115">
        <v>-134</v>
      </c>
      <c r="J14" s="116">
        <v>-4.7034047034047033</v>
      </c>
      <c r="K14" s="110"/>
      <c r="L14" s="110"/>
      <c r="M14" s="110"/>
      <c r="N14" s="110"/>
      <c r="O14" s="110"/>
    </row>
    <row r="15" spans="1:15" s="110" customFormat="1" ht="24.95" customHeight="1" x14ac:dyDescent="0.2">
      <c r="A15" s="193" t="s">
        <v>216</v>
      </c>
      <c r="B15" s="199" t="s">
        <v>217</v>
      </c>
      <c r="C15" s="113">
        <v>5.8668880586688807</v>
      </c>
      <c r="D15" s="115">
        <v>848</v>
      </c>
      <c r="E15" s="114">
        <v>632</v>
      </c>
      <c r="F15" s="114">
        <v>892</v>
      </c>
      <c r="G15" s="114">
        <v>629</v>
      </c>
      <c r="H15" s="140">
        <v>1101</v>
      </c>
      <c r="I15" s="115">
        <v>-253</v>
      </c>
      <c r="J15" s="116">
        <v>-22.979109900090826</v>
      </c>
    </row>
    <row r="16" spans="1:15" s="287" customFormat="1" ht="24.95" customHeight="1" x14ac:dyDescent="0.2">
      <c r="A16" s="193" t="s">
        <v>218</v>
      </c>
      <c r="B16" s="199" t="s">
        <v>141</v>
      </c>
      <c r="C16" s="113">
        <v>7.9147640791476404</v>
      </c>
      <c r="D16" s="115">
        <v>1144</v>
      </c>
      <c r="E16" s="114">
        <v>1547</v>
      </c>
      <c r="F16" s="114">
        <v>926</v>
      </c>
      <c r="G16" s="114">
        <v>751</v>
      </c>
      <c r="H16" s="140">
        <v>1081</v>
      </c>
      <c r="I16" s="115">
        <v>63</v>
      </c>
      <c r="J16" s="116">
        <v>5.8279370952821461</v>
      </c>
      <c r="K16" s="110"/>
      <c r="L16" s="110"/>
      <c r="M16" s="110"/>
      <c r="N16" s="110"/>
      <c r="O16" s="110"/>
    </row>
    <row r="17" spans="1:15" s="110" customFormat="1" ht="24.95" customHeight="1" x14ac:dyDescent="0.2">
      <c r="A17" s="193" t="s">
        <v>142</v>
      </c>
      <c r="B17" s="199" t="s">
        <v>220</v>
      </c>
      <c r="C17" s="113">
        <v>5.0020755500207557</v>
      </c>
      <c r="D17" s="115">
        <v>723</v>
      </c>
      <c r="E17" s="114">
        <v>590</v>
      </c>
      <c r="F17" s="114">
        <v>619</v>
      </c>
      <c r="G17" s="114">
        <v>404</v>
      </c>
      <c r="H17" s="140">
        <v>667</v>
      </c>
      <c r="I17" s="115">
        <v>56</v>
      </c>
      <c r="J17" s="116">
        <v>8.395802098950524</v>
      </c>
    </row>
    <row r="18" spans="1:15" s="287" customFormat="1" ht="24.95" customHeight="1" x14ac:dyDescent="0.2">
      <c r="A18" s="201" t="s">
        <v>144</v>
      </c>
      <c r="B18" s="202" t="s">
        <v>145</v>
      </c>
      <c r="C18" s="113">
        <v>8.9110280891102818</v>
      </c>
      <c r="D18" s="115">
        <v>1288</v>
      </c>
      <c r="E18" s="114">
        <v>1397</v>
      </c>
      <c r="F18" s="114">
        <v>852</v>
      </c>
      <c r="G18" s="114">
        <v>650</v>
      </c>
      <c r="H18" s="140">
        <v>1261</v>
      </c>
      <c r="I18" s="115">
        <v>27</v>
      </c>
      <c r="J18" s="116">
        <v>2.141157811260904</v>
      </c>
      <c r="K18" s="110"/>
      <c r="L18" s="110"/>
      <c r="M18" s="110"/>
      <c r="N18" s="110"/>
      <c r="O18" s="110"/>
    </row>
    <row r="19" spans="1:15" s="110" customFormat="1" ht="24.95" customHeight="1" x14ac:dyDescent="0.2">
      <c r="A19" s="193" t="s">
        <v>146</v>
      </c>
      <c r="B19" s="199" t="s">
        <v>147</v>
      </c>
      <c r="C19" s="113">
        <v>15.289885152898851</v>
      </c>
      <c r="D19" s="115">
        <v>2210</v>
      </c>
      <c r="E19" s="114">
        <v>1706</v>
      </c>
      <c r="F19" s="114">
        <v>2253</v>
      </c>
      <c r="G19" s="114">
        <v>1657</v>
      </c>
      <c r="H19" s="140">
        <v>2280</v>
      </c>
      <c r="I19" s="115">
        <v>-70</v>
      </c>
      <c r="J19" s="116">
        <v>-3.0701754385964914</v>
      </c>
    </row>
    <row r="20" spans="1:15" s="287" customFormat="1" ht="24.95" customHeight="1" x14ac:dyDescent="0.2">
      <c r="A20" s="193" t="s">
        <v>148</v>
      </c>
      <c r="B20" s="199" t="s">
        <v>149</v>
      </c>
      <c r="C20" s="113">
        <v>5.6731700567317009</v>
      </c>
      <c r="D20" s="115">
        <v>820</v>
      </c>
      <c r="E20" s="114">
        <v>694</v>
      </c>
      <c r="F20" s="114">
        <v>741</v>
      </c>
      <c r="G20" s="114">
        <v>709</v>
      </c>
      <c r="H20" s="140">
        <v>734</v>
      </c>
      <c r="I20" s="115">
        <v>86</v>
      </c>
      <c r="J20" s="116">
        <v>11.716621253405995</v>
      </c>
      <c r="K20" s="110"/>
      <c r="L20" s="110"/>
      <c r="M20" s="110"/>
      <c r="N20" s="110"/>
      <c r="O20" s="110"/>
    </row>
    <row r="21" spans="1:15" s="110" customFormat="1" ht="24.95" customHeight="1" x14ac:dyDescent="0.2">
      <c r="A21" s="201" t="s">
        <v>150</v>
      </c>
      <c r="B21" s="202" t="s">
        <v>151</v>
      </c>
      <c r="C21" s="113">
        <v>6.3926940639269407</v>
      </c>
      <c r="D21" s="115">
        <v>924</v>
      </c>
      <c r="E21" s="114">
        <v>929</v>
      </c>
      <c r="F21" s="114">
        <v>940</v>
      </c>
      <c r="G21" s="114">
        <v>696</v>
      </c>
      <c r="H21" s="140">
        <v>781</v>
      </c>
      <c r="I21" s="115">
        <v>143</v>
      </c>
      <c r="J21" s="116">
        <v>18.309859154929576</v>
      </c>
    </row>
    <row r="22" spans="1:15" s="110" customFormat="1" ht="24.95" customHeight="1" x14ac:dyDescent="0.2">
      <c r="A22" s="201" t="s">
        <v>152</v>
      </c>
      <c r="B22" s="199" t="s">
        <v>153</v>
      </c>
      <c r="C22" s="113">
        <v>1.2660855126608552</v>
      </c>
      <c r="D22" s="115">
        <v>183</v>
      </c>
      <c r="E22" s="114">
        <v>138</v>
      </c>
      <c r="F22" s="114">
        <v>189</v>
      </c>
      <c r="G22" s="114">
        <v>129</v>
      </c>
      <c r="H22" s="140">
        <v>185</v>
      </c>
      <c r="I22" s="115">
        <v>-2</v>
      </c>
      <c r="J22" s="116">
        <v>-1.0810810810810811</v>
      </c>
    </row>
    <row r="23" spans="1:15" s="110" customFormat="1" ht="24.95" customHeight="1" x14ac:dyDescent="0.2">
      <c r="A23" s="193" t="s">
        <v>154</v>
      </c>
      <c r="B23" s="199" t="s">
        <v>155</v>
      </c>
      <c r="C23" s="113">
        <v>1.3906185139061851</v>
      </c>
      <c r="D23" s="115">
        <v>201</v>
      </c>
      <c r="E23" s="114">
        <v>134</v>
      </c>
      <c r="F23" s="114">
        <v>245</v>
      </c>
      <c r="G23" s="114">
        <v>128</v>
      </c>
      <c r="H23" s="140">
        <v>238</v>
      </c>
      <c r="I23" s="115">
        <v>-37</v>
      </c>
      <c r="J23" s="116">
        <v>-15.546218487394958</v>
      </c>
    </row>
    <row r="24" spans="1:15" s="110" customFormat="1" ht="24.95" customHeight="1" x14ac:dyDescent="0.2">
      <c r="A24" s="193" t="s">
        <v>156</v>
      </c>
      <c r="B24" s="199" t="s">
        <v>221</v>
      </c>
      <c r="C24" s="113">
        <v>5.0297495502974954</v>
      </c>
      <c r="D24" s="115">
        <v>727</v>
      </c>
      <c r="E24" s="114">
        <v>481</v>
      </c>
      <c r="F24" s="114">
        <v>673</v>
      </c>
      <c r="G24" s="114">
        <v>488</v>
      </c>
      <c r="H24" s="140">
        <v>683</v>
      </c>
      <c r="I24" s="115">
        <v>44</v>
      </c>
      <c r="J24" s="116">
        <v>6.4421669106881403</v>
      </c>
    </row>
    <row r="25" spans="1:15" s="110" customFormat="1" ht="24.95" customHeight="1" x14ac:dyDescent="0.2">
      <c r="A25" s="193" t="s">
        <v>222</v>
      </c>
      <c r="B25" s="204" t="s">
        <v>159</v>
      </c>
      <c r="C25" s="113">
        <v>4.4001660440016606</v>
      </c>
      <c r="D25" s="115">
        <v>636</v>
      </c>
      <c r="E25" s="114">
        <v>863</v>
      </c>
      <c r="F25" s="114">
        <v>687</v>
      </c>
      <c r="G25" s="114">
        <v>555</v>
      </c>
      <c r="H25" s="140">
        <v>657</v>
      </c>
      <c r="I25" s="115">
        <v>-21</v>
      </c>
      <c r="J25" s="116">
        <v>-3.1963470319634704</v>
      </c>
    </row>
    <row r="26" spans="1:15" s="110" customFormat="1" ht="24.95" customHeight="1" x14ac:dyDescent="0.2">
      <c r="A26" s="201">
        <v>782.78300000000002</v>
      </c>
      <c r="B26" s="203" t="s">
        <v>160</v>
      </c>
      <c r="C26" s="113">
        <v>7.5826760758267611</v>
      </c>
      <c r="D26" s="115">
        <v>1096</v>
      </c>
      <c r="E26" s="114">
        <v>1345</v>
      </c>
      <c r="F26" s="114">
        <v>1245</v>
      </c>
      <c r="G26" s="114">
        <v>1220</v>
      </c>
      <c r="H26" s="140">
        <v>1236</v>
      </c>
      <c r="I26" s="115">
        <v>-140</v>
      </c>
      <c r="J26" s="116">
        <v>-11.326860841423947</v>
      </c>
    </row>
    <row r="27" spans="1:15" s="110" customFormat="1" ht="24.95" customHeight="1" x14ac:dyDescent="0.2">
      <c r="A27" s="193" t="s">
        <v>161</v>
      </c>
      <c r="B27" s="199" t="s">
        <v>162</v>
      </c>
      <c r="C27" s="113">
        <v>2.5252525252525251</v>
      </c>
      <c r="D27" s="115">
        <v>365</v>
      </c>
      <c r="E27" s="114">
        <v>248</v>
      </c>
      <c r="F27" s="114">
        <v>372</v>
      </c>
      <c r="G27" s="114">
        <v>255</v>
      </c>
      <c r="H27" s="140">
        <v>354</v>
      </c>
      <c r="I27" s="115">
        <v>11</v>
      </c>
      <c r="J27" s="116">
        <v>3.1073446327683616</v>
      </c>
    </row>
    <row r="28" spans="1:15" s="110" customFormat="1" ht="24.95" customHeight="1" x14ac:dyDescent="0.2">
      <c r="A28" s="193" t="s">
        <v>163</v>
      </c>
      <c r="B28" s="199" t="s">
        <v>164</v>
      </c>
      <c r="C28" s="113">
        <v>3.5907015359070154</v>
      </c>
      <c r="D28" s="115">
        <v>519</v>
      </c>
      <c r="E28" s="114">
        <v>366</v>
      </c>
      <c r="F28" s="114">
        <v>988</v>
      </c>
      <c r="G28" s="114">
        <v>355</v>
      </c>
      <c r="H28" s="140">
        <v>479</v>
      </c>
      <c r="I28" s="115">
        <v>40</v>
      </c>
      <c r="J28" s="116">
        <v>8.3507306889352826</v>
      </c>
    </row>
    <row r="29" spans="1:15" s="110" customFormat="1" ht="24.95" customHeight="1" x14ac:dyDescent="0.2">
      <c r="A29" s="193">
        <v>86</v>
      </c>
      <c r="B29" s="199" t="s">
        <v>165</v>
      </c>
      <c r="C29" s="113">
        <v>5.9153175591531753</v>
      </c>
      <c r="D29" s="115">
        <v>855</v>
      </c>
      <c r="E29" s="114">
        <v>820</v>
      </c>
      <c r="F29" s="114">
        <v>955</v>
      </c>
      <c r="G29" s="114">
        <v>658</v>
      </c>
      <c r="H29" s="140">
        <v>837</v>
      </c>
      <c r="I29" s="115">
        <v>18</v>
      </c>
      <c r="J29" s="116">
        <v>2.150537634408602</v>
      </c>
    </row>
    <row r="30" spans="1:15" s="110" customFormat="1" ht="24.95" customHeight="1" x14ac:dyDescent="0.2">
      <c r="A30" s="193">
        <v>87.88</v>
      </c>
      <c r="B30" s="204" t="s">
        <v>166</v>
      </c>
      <c r="C30" s="113">
        <v>6.9600110696001103</v>
      </c>
      <c r="D30" s="115">
        <v>1006</v>
      </c>
      <c r="E30" s="114">
        <v>695</v>
      </c>
      <c r="F30" s="114">
        <v>1282</v>
      </c>
      <c r="G30" s="114">
        <v>721</v>
      </c>
      <c r="H30" s="140">
        <v>802</v>
      </c>
      <c r="I30" s="115">
        <v>204</v>
      </c>
      <c r="J30" s="116">
        <v>25.436408977556109</v>
      </c>
    </row>
    <row r="31" spans="1:15" s="110" customFormat="1" ht="24.95" customHeight="1" x14ac:dyDescent="0.2">
      <c r="A31" s="193" t="s">
        <v>167</v>
      </c>
      <c r="B31" s="199" t="s">
        <v>168</v>
      </c>
      <c r="C31" s="113">
        <v>3.6875605368756053</v>
      </c>
      <c r="D31" s="115">
        <v>533</v>
      </c>
      <c r="E31" s="114">
        <v>408</v>
      </c>
      <c r="F31" s="114">
        <v>792</v>
      </c>
      <c r="G31" s="114">
        <v>427</v>
      </c>
      <c r="H31" s="140">
        <v>430</v>
      </c>
      <c r="I31" s="115">
        <v>103</v>
      </c>
      <c r="J31" s="116">
        <v>23.953488372093023</v>
      </c>
    </row>
    <row r="32" spans="1:15" s="110" customFormat="1" ht="24.95" customHeight="1" x14ac:dyDescent="0.2">
      <c r="A32" s="193"/>
      <c r="B32" s="204" t="s">
        <v>169</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10" customFormat="1" ht="24.95" customHeight="1" x14ac:dyDescent="0.2">
      <c r="A34" s="290" t="s">
        <v>132</v>
      </c>
      <c r="B34" s="291" t="s">
        <v>133</v>
      </c>
      <c r="C34" s="113">
        <v>1.2038190120381902</v>
      </c>
      <c r="D34" s="115">
        <v>174</v>
      </c>
      <c r="E34" s="114">
        <v>133</v>
      </c>
      <c r="F34" s="114">
        <v>145</v>
      </c>
      <c r="G34" s="114">
        <v>102</v>
      </c>
      <c r="H34" s="140">
        <v>202</v>
      </c>
      <c r="I34" s="115">
        <v>-28</v>
      </c>
      <c r="J34" s="116">
        <v>-13.861386138613861</v>
      </c>
    </row>
    <row r="35" spans="1:10" s="110" customFormat="1" ht="24.95" customHeight="1" x14ac:dyDescent="0.2">
      <c r="A35" s="292" t="s">
        <v>171</v>
      </c>
      <c r="B35" s="293" t="s">
        <v>172</v>
      </c>
      <c r="C35" s="113">
        <v>29.092292790922929</v>
      </c>
      <c r="D35" s="115">
        <v>4205</v>
      </c>
      <c r="E35" s="114">
        <v>4345</v>
      </c>
      <c r="F35" s="114">
        <v>3572</v>
      </c>
      <c r="G35" s="114">
        <v>2541</v>
      </c>
      <c r="H35" s="140">
        <v>4292</v>
      </c>
      <c r="I35" s="115">
        <v>-87</v>
      </c>
      <c r="J35" s="116">
        <v>-2.0270270270270272</v>
      </c>
    </row>
    <row r="36" spans="1:10" s="110" customFormat="1" ht="24.95" customHeight="1" x14ac:dyDescent="0.2">
      <c r="A36" s="294" t="s">
        <v>173</v>
      </c>
      <c r="B36" s="295" t="s">
        <v>174</v>
      </c>
      <c r="C36" s="125">
        <v>69.703888197038879</v>
      </c>
      <c r="D36" s="143">
        <v>10075</v>
      </c>
      <c r="E36" s="144">
        <v>8827</v>
      </c>
      <c r="F36" s="144">
        <v>11362</v>
      </c>
      <c r="G36" s="144">
        <v>7998</v>
      </c>
      <c r="H36" s="145">
        <v>9696</v>
      </c>
      <c r="I36" s="143">
        <v>379</v>
      </c>
      <c r="J36" s="146">
        <v>3.9088283828382839</v>
      </c>
    </row>
    <row r="37" spans="1:10" s="323" customFormat="1" ht="11.25" customHeight="1" x14ac:dyDescent="0.15">
      <c r="A37" s="321"/>
      <c r="B37" s="322"/>
      <c r="C37" s="322"/>
      <c r="D37" s="149"/>
      <c r="E37" s="149"/>
      <c r="F37" s="149"/>
      <c r="G37" s="149"/>
      <c r="H37" s="149"/>
      <c r="I37" s="149"/>
      <c r="J37" s="217" t="s">
        <v>45</v>
      </c>
    </row>
    <row r="38" spans="1:10" s="287" customFormat="1" ht="12.75" customHeight="1" x14ac:dyDescent="0.15">
      <c r="A38" s="214" t="s">
        <v>122</v>
      </c>
      <c r="B38" s="296"/>
      <c r="C38" s="296"/>
      <c r="D38" s="296"/>
      <c r="E38" s="296"/>
      <c r="F38" s="296"/>
      <c r="G38" s="296"/>
      <c r="H38" s="296"/>
      <c r="I38" s="296"/>
      <c r="J38" s="296"/>
    </row>
    <row r="39" spans="1:10" ht="18.75" customHeight="1" x14ac:dyDescent="0.2">
      <c r="A39" s="644" t="s">
        <v>369</v>
      </c>
      <c r="B39" s="645"/>
      <c r="C39" s="645"/>
      <c r="D39" s="645"/>
      <c r="E39" s="645"/>
      <c r="F39" s="645"/>
      <c r="G39" s="645"/>
      <c r="H39" s="645"/>
      <c r="I39" s="645"/>
      <c r="J39" s="645"/>
    </row>
    <row r="40" spans="1:10" ht="31.5" customHeight="1" x14ac:dyDescent="0.2">
      <c r="A40" s="615" t="s">
        <v>225</v>
      </c>
      <c r="B40" s="615"/>
      <c r="C40" s="615"/>
      <c r="D40" s="615"/>
      <c r="E40" s="615"/>
      <c r="F40" s="615"/>
      <c r="G40" s="615"/>
      <c r="H40" s="615"/>
      <c r="I40" s="615"/>
      <c r="J40" s="615"/>
    </row>
    <row r="41" spans="1:10" ht="12.75" customHeight="1" x14ac:dyDescent="0.2">
      <c r="A41" s="244"/>
      <c r="B41" s="182"/>
      <c r="C41" s="245"/>
      <c r="D41" s="246"/>
      <c r="E41" s="246"/>
      <c r="F41" s="246"/>
      <c r="G41" s="246"/>
      <c r="H41" s="246"/>
      <c r="I41" s="246"/>
      <c r="J41" s="247"/>
    </row>
    <row r="42" spans="1:10" ht="15.95" customHeight="1" x14ac:dyDescent="0.2">
      <c r="B42" s="110"/>
    </row>
    <row r="87" spans="1:1" ht="15.95" customHeight="1" x14ac:dyDescent="0.2">
      <c r="A87" s="407"/>
    </row>
  </sheetData>
  <mergeCells count="15">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9" orientation="portrait" r:id="rId1"/>
  <headerFooter alignWithMargins="0"/>
  <drawing r:id="rId2"/>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8"/>
  <dimension ref="A1:Q88"/>
  <sheetViews>
    <sheetView showGridLines="0" zoomScaleNormal="100" workbookViewId="0"/>
  </sheetViews>
  <sheetFormatPr baseColWidth="10" defaultColWidth="7.75" defaultRowHeight="15.95" customHeight="1" x14ac:dyDescent="0.2"/>
  <cols>
    <col min="1" max="1" width="5.875" style="97" customWidth="1"/>
    <col min="2" max="2" width="26" style="97" customWidth="1"/>
    <col min="3" max="3" width="5.875" style="97" customWidth="1"/>
    <col min="4" max="4" width="8.5" style="155" customWidth="1"/>
    <col min="5" max="10" width="8.5" style="156" customWidth="1"/>
    <col min="11" max="11" width="8.5" style="157" customWidth="1"/>
    <col min="12" max="12" width="1.875" style="97" customWidth="1"/>
    <col min="13" max="16384" width="7.75" style="97"/>
  </cols>
  <sheetData>
    <row r="1" spans="1:17" s="91" customFormat="1" ht="36.75" customHeight="1" x14ac:dyDescent="0.2">
      <c r="A1" s="88"/>
      <c r="B1" s="89"/>
      <c r="C1" s="89"/>
      <c r="D1" s="90"/>
      <c r="E1" s="90"/>
      <c r="F1" s="90"/>
      <c r="G1" s="90"/>
      <c r="H1" s="89"/>
      <c r="I1" s="89"/>
      <c r="J1" s="89"/>
      <c r="K1" s="15" t="s">
        <v>6</v>
      </c>
    </row>
    <row r="2" spans="1:17" s="91" customFormat="1" ht="6.2" customHeight="1" x14ac:dyDescent="0.2">
      <c r="A2" s="92"/>
      <c r="B2" s="93"/>
      <c r="C2" s="93"/>
      <c r="D2" s="93"/>
      <c r="E2" s="93"/>
      <c r="F2" s="93"/>
      <c r="G2" s="93"/>
      <c r="H2" s="93"/>
      <c r="I2" s="93"/>
      <c r="J2" s="93"/>
      <c r="K2" s="93"/>
    </row>
    <row r="3" spans="1:17" s="94" customFormat="1" ht="24.95" customHeight="1" x14ac:dyDescent="0.2">
      <c r="A3" s="570" t="s">
        <v>370</v>
      </c>
      <c r="B3" s="571"/>
      <c r="C3" s="571"/>
      <c r="D3" s="571"/>
      <c r="E3" s="571"/>
      <c r="F3" s="571"/>
      <c r="G3" s="571"/>
      <c r="H3" s="571"/>
      <c r="I3" s="571"/>
      <c r="J3" s="571"/>
      <c r="K3" s="571"/>
    </row>
    <row r="4" spans="1:17" s="94" customFormat="1" ht="12" customHeight="1" x14ac:dyDescent="0.2">
      <c r="A4" s="572" t="s">
        <v>92</v>
      </c>
      <c r="B4" s="572"/>
      <c r="C4" s="572"/>
      <c r="D4" s="572"/>
      <c r="E4" s="572"/>
      <c r="F4" s="572"/>
      <c r="G4" s="572"/>
      <c r="H4" s="572"/>
      <c r="I4" s="572"/>
      <c r="J4" s="572"/>
      <c r="K4" s="572"/>
    </row>
    <row r="5" spans="1:17" s="94" customFormat="1" ht="12" customHeight="1" x14ac:dyDescent="0.2">
      <c r="A5" s="573" t="s">
        <v>336</v>
      </c>
      <c r="B5" s="573"/>
      <c r="C5" s="573"/>
      <c r="D5" s="573"/>
      <c r="E5" s="573"/>
      <c r="F5" s="252"/>
      <c r="G5" s="252"/>
      <c r="H5" s="252"/>
      <c r="I5" s="252"/>
      <c r="J5" s="252"/>
      <c r="K5" s="252"/>
    </row>
    <row r="6" spans="1:17" s="94" customFormat="1" ht="11.25" customHeight="1" x14ac:dyDescent="0.2">
      <c r="A6" s="227"/>
      <c r="B6" s="228"/>
      <c r="C6" s="228"/>
      <c r="D6" s="228"/>
      <c r="E6" s="228"/>
      <c r="F6" s="228"/>
      <c r="G6" s="228"/>
      <c r="H6" s="228"/>
      <c r="I6" s="228"/>
      <c r="J6" s="228"/>
    </row>
    <row r="7" spans="1:17" s="91" customFormat="1" ht="24.95" customHeight="1" x14ac:dyDescent="0.2">
      <c r="A7" s="588" t="s">
        <v>333</v>
      </c>
      <c r="B7" s="577"/>
      <c r="C7" s="577"/>
      <c r="D7" s="582" t="s">
        <v>94</v>
      </c>
      <c r="E7" s="647" t="s">
        <v>371</v>
      </c>
      <c r="F7" s="648"/>
      <c r="G7" s="648"/>
      <c r="H7" s="648"/>
      <c r="I7" s="649"/>
      <c r="J7" s="588" t="s">
        <v>360</v>
      </c>
      <c r="K7" s="589"/>
      <c r="L7" s="96"/>
      <c r="M7" s="96"/>
      <c r="N7" s="96"/>
      <c r="O7" s="96"/>
      <c r="Q7" s="408"/>
    </row>
    <row r="8" spans="1:17" ht="21.75" customHeight="1" x14ac:dyDescent="0.2">
      <c r="A8" s="578"/>
      <c r="B8" s="579"/>
      <c r="C8" s="579"/>
      <c r="D8" s="583"/>
      <c r="E8" s="566" t="s">
        <v>336</v>
      </c>
      <c r="F8" s="566" t="s">
        <v>338</v>
      </c>
      <c r="G8" s="566" t="s">
        <v>339</v>
      </c>
      <c r="H8" s="566" t="s">
        <v>340</v>
      </c>
      <c r="I8" s="566" t="s">
        <v>341</v>
      </c>
      <c r="J8" s="590"/>
      <c r="K8" s="591"/>
    </row>
    <row r="9" spans="1:17" ht="12" customHeight="1" x14ac:dyDescent="0.2">
      <c r="A9" s="578"/>
      <c r="B9" s="579"/>
      <c r="C9" s="579"/>
      <c r="D9" s="583"/>
      <c r="E9" s="567"/>
      <c r="F9" s="567"/>
      <c r="G9" s="567"/>
      <c r="H9" s="567"/>
      <c r="I9" s="567"/>
      <c r="J9" s="98" t="s">
        <v>102</v>
      </c>
      <c r="K9" s="99" t="s">
        <v>103</v>
      </c>
    </row>
    <row r="10" spans="1:17" ht="12" customHeight="1" x14ac:dyDescent="0.2">
      <c r="A10" s="580"/>
      <c r="B10" s="581"/>
      <c r="C10" s="581"/>
      <c r="D10" s="584"/>
      <c r="E10" s="100">
        <v>1</v>
      </c>
      <c r="F10" s="100">
        <v>2</v>
      </c>
      <c r="G10" s="100">
        <v>3</v>
      </c>
      <c r="H10" s="100">
        <v>4</v>
      </c>
      <c r="I10" s="100">
        <v>5</v>
      </c>
      <c r="J10" s="100">
        <v>6</v>
      </c>
      <c r="K10" s="100">
        <v>7</v>
      </c>
    </row>
    <row r="11" spans="1:17" ht="18" customHeight="1" x14ac:dyDescent="0.2">
      <c r="A11" s="297" t="s">
        <v>104</v>
      </c>
      <c r="B11" s="298"/>
      <c r="C11" s="299"/>
      <c r="D11" s="262">
        <v>100</v>
      </c>
      <c r="E11" s="263">
        <v>14454</v>
      </c>
      <c r="F11" s="264">
        <v>13305</v>
      </c>
      <c r="G11" s="264">
        <v>15079</v>
      </c>
      <c r="H11" s="264">
        <v>10641</v>
      </c>
      <c r="I11" s="265">
        <v>14190</v>
      </c>
      <c r="J11" s="263">
        <v>264</v>
      </c>
      <c r="K11" s="266">
        <v>1.8604651162790697</v>
      </c>
    </row>
    <row r="12" spans="1:17" ht="18" customHeight="1" x14ac:dyDescent="0.2">
      <c r="A12" s="300" t="s">
        <v>228</v>
      </c>
      <c r="B12" s="301"/>
      <c r="C12" s="301"/>
      <c r="D12" s="302"/>
      <c r="E12" s="309"/>
      <c r="F12" s="309"/>
      <c r="G12" s="309"/>
      <c r="H12" s="309"/>
      <c r="I12" s="309"/>
      <c r="J12" s="324"/>
      <c r="K12" s="304"/>
    </row>
    <row r="13" spans="1:17" ht="15.95" customHeight="1" x14ac:dyDescent="0.2">
      <c r="A13" s="306" t="s">
        <v>229</v>
      </c>
      <c r="B13" s="307"/>
      <c r="C13" s="308"/>
      <c r="D13" s="113">
        <v>24.719800747198008</v>
      </c>
      <c r="E13" s="115">
        <v>3573</v>
      </c>
      <c r="F13" s="114">
        <v>4167</v>
      </c>
      <c r="G13" s="114">
        <v>3911</v>
      </c>
      <c r="H13" s="114">
        <v>3115</v>
      </c>
      <c r="I13" s="140">
        <v>3465</v>
      </c>
      <c r="J13" s="115">
        <v>108</v>
      </c>
      <c r="K13" s="116">
        <v>3.116883116883117</v>
      </c>
    </row>
    <row r="14" spans="1:17" ht="15.95" customHeight="1" x14ac:dyDescent="0.2">
      <c r="A14" s="306" t="s">
        <v>230</v>
      </c>
      <c r="B14" s="307"/>
      <c r="C14" s="308"/>
      <c r="D14" s="113">
        <v>58.924865089248648</v>
      </c>
      <c r="E14" s="115">
        <v>8517</v>
      </c>
      <c r="F14" s="114">
        <v>7315</v>
      </c>
      <c r="G14" s="114">
        <v>8673</v>
      </c>
      <c r="H14" s="114">
        <v>5821</v>
      </c>
      <c r="I14" s="140">
        <v>8514</v>
      </c>
      <c r="J14" s="115">
        <v>3</v>
      </c>
      <c r="K14" s="116">
        <v>3.5236081747709654E-2</v>
      </c>
    </row>
    <row r="15" spans="1:17" ht="15.95" customHeight="1" x14ac:dyDescent="0.2">
      <c r="A15" s="306" t="s">
        <v>231</v>
      </c>
      <c r="B15" s="307"/>
      <c r="C15" s="308"/>
      <c r="D15" s="113">
        <v>7.6449425764494254</v>
      </c>
      <c r="E15" s="115">
        <v>1105</v>
      </c>
      <c r="F15" s="114">
        <v>858</v>
      </c>
      <c r="G15" s="114">
        <v>997</v>
      </c>
      <c r="H15" s="114">
        <v>842</v>
      </c>
      <c r="I15" s="140">
        <v>1022</v>
      </c>
      <c r="J15" s="115">
        <v>83</v>
      </c>
      <c r="K15" s="116">
        <v>8.1213307240704502</v>
      </c>
    </row>
    <row r="16" spans="1:17" ht="15.95" customHeight="1" x14ac:dyDescent="0.2">
      <c r="A16" s="306" t="s">
        <v>232</v>
      </c>
      <c r="B16" s="307"/>
      <c r="C16" s="308"/>
      <c r="D16" s="113">
        <v>8.3921405839214067</v>
      </c>
      <c r="E16" s="115">
        <v>1213</v>
      </c>
      <c r="F16" s="114">
        <v>937</v>
      </c>
      <c r="G16" s="114">
        <v>1333</v>
      </c>
      <c r="H16" s="114">
        <v>830</v>
      </c>
      <c r="I16" s="140">
        <v>1154</v>
      </c>
      <c r="J16" s="115">
        <v>59</v>
      </c>
      <c r="K16" s="116">
        <v>5.1126516464471408</v>
      </c>
    </row>
    <row r="17" spans="1:11" ht="18" customHeight="1" x14ac:dyDescent="0.2">
      <c r="A17" s="300" t="s">
        <v>233</v>
      </c>
      <c r="B17" s="301"/>
      <c r="C17" s="301"/>
      <c r="D17" s="302"/>
      <c r="E17" s="309"/>
      <c r="F17" s="309"/>
      <c r="G17" s="309"/>
      <c r="H17" s="309"/>
      <c r="I17" s="309"/>
      <c r="J17" s="324"/>
      <c r="K17" s="304"/>
    </row>
    <row r="18" spans="1:11" ht="14.1" customHeight="1" x14ac:dyDescent="0.2">
      <c r="A18" s="306">
        <v>11</v>
      </c>
      <c r="B18" s="307" t="s">
        <v>234</v>
      </c>
      <c r="C18" s="308"/>
      <c r="D18" s="113">
        <v>1.2453300124533002</v>
      </c>
      <c r="E18" s="115">
        <v>180</v>
      </c>
      <c r="F18" s="114">
        <v>128</v>
      </c>
      <c r="G18" s="114">
        <v>162</v>
      </c>
      <c r="H18" s="114">
        <v>93</v>
      </c>
      <c r="I18" s="140">
        <v>205</v>
      </c>
      <c r="J18" s="115">
        <v>-25</v>
      </c>
      <c r="K18" s="116">
        <v>-12.195121951219512</v>
      </c>
    </row>
    <row r="19" spans="1:11" ht="14.1" customHeight="1" x14ac:dyDescent="0.2">
      <c r="A19" s="306" t="s">
        <v>235</v>
      </c>
      <c r="B19" s="307" t="s">
        <v>236</v>
      </c>
      <c r="C19" s="308"/>
      <c r="D19" s="113">
        <v>0.26290300262903005</v>
      </c>
      <c r="E19" s="115">
        <v>38</v>
      </c>
      <c r="F19" s="114">
        <v>82</v>
      </c>
      <c r="G19" s="114">
        <v>116</v>
      </c>
      <c r="H19" s="114">
        <v>53</v>
      </c>
      <c r="I19" s="140">
        <v>42</v>
      </c>
      <c r="J19" s="115">
        <v>-4</v>
      </c>
      <c r="K19" s="116">
        <v>-9.5238095238095237</v>
      </c>
    </row>
    <row r="20" spans="1:11" ht="14.1" customHeight="1" x14ac:dyDescent="0.2">
      <c r="A20" s="306">
        <v>12</v>
      </c>
      <c r="B20" s="307" t="s">
        <v>237</v>
      </c>
      <c r="C20" s="308"/>
      <c r="D20" s="113">
        <v>0.76103500761035003</v>
      </c>
      <c r="E20" s="115">
        <v>110</v>
      </c>
      <c r="F20" s="114">
        <v>167</v>
      </c>
      <c r="G20" s="114">
        <v>97</v>
      </c>
      <c r="H20" s="114">
        <v>61</v>
      </c>
      <c r="I20" s="140">
        <v>107</v>
      </c>
      <c r="J20" s="115">
        <v>3</v>
      </c>
      <c r="K20" s="116">
        <v>2.8037383177570092</v>
      </c>
    </row>
    <row r="21" spans="1:11" ht="14.1" customHeight="1" x14ac:dyDescent="0.2">
      <c r="A21" s="306">
        <v>21</v>
      </c>
      <c r="B21" s="307" t="s">
        <v>238</v>
      </c>
      <c r="C21" s="308"/>
      <c r="D21" s="113">
        <v>1.3214335132143351</v>
      </c>
      <c r="E21" s="115">
        <v>191</v>
      </c>
      <c r="F21" s="114">
        <v>221</v>
      </c>
      <c r="G21" s="114">
        <v>150</v>
      </c>
      <c r="H21" s="114">
        <v>104</v>
      </c>
      <c r="I21" s="140">
        <v>160</v>
      </c>
      <c r="J21" s="115">
        <v>31</v>
      </c>
      <c r="K21" s="116">
        <v>19.375</v>
      </c>
    </row>
    <row r="22" spans="1:11" ht="14.1" customHeight="1" x14ac:dyDescent="0.2">
      <c r="A22" s="306">
        <v>22</v>
      </c>
      <c r="B22" s="307" t="s">
        <v>239</v>
      </c>
      <c r="C22" s="308"/>
      <c r="D22" s="113">
        <v>2.5044970250449703</v>
      </c>
      <c r="E22" s="115">
        <v>362</v>
      </c>
      <c r="F22" s="114">
        <v>424</v>
      </c>
      <c r="G22" s="114">
        <v>456</v>
      </c>
      <c r="H22" s="114">
        <v>336</v>
      </c>
      <c r="I22" s="140">
        <v>427</v>
      </c>
      <c r="J22" s="115">
        <v>-65</v>
      </c>
      <c r="K22" s="116">
        <v>-15.22248243559719</v>
      </c>
    </row>
    <row r="23" spans="1:11" ht="14.1" customHeight="1" x14ac:dyDescent="0.2">
      <c r="A23" s="306">
        <v>23</v>
      </c>
      <c r="B23" s="307" t="s">
        <v>240</v>
      </c>
      <c r="C23" s="308"/>
      <c r="D23" s="113">
        <v>0.90632350906323511</v>
      </c>
      <c r="E23" s="115">
        <v>131</v>
      </c>
      <c r="F23" s="114">
        <v>144</v>
      </c>
      <c r="G23" s="114">
        <v>149</v>
      </c>
      <c r="H23" s="114">
        <v>102</v>
      </c>
      <c r="I23" s="140">
        <v>142</v>
      </c>
      <c r="J23" s="115">
        <v>-11</v>
      </c>
      <c r="K23" s="116">
        <v>-7.746478873239437</v>
      </c>
    </row>
    <row r="24" spans="1:11" ht="14.1" customHeight="1" x14ac:dyDescent="0.2">
      <c r="A24" s="306">
        <v>24</v>
      </c>
      <c r="B24" s="307" t="s">
        <v>241</v>
      </c>
      <c r="C24" s="308"/>
      <c r="D24" s="113">
        <v>4.3724920437249208</v>
      </c>
      <c r="E24" s="115">
        <v>632</v>
      </c>
      <c r="F24" s="114">
        <v>539</v>
      </c>
      <c r="G24" s="114">
        <v>566</v>
      </c>
      <c r="H24" s="114">
        <v>504</v>
      </c>
      <c r="I24" s="140">
        <v>567</v>
      </c>
      <c r="J24" s="115">
        <v>65</v>
      </c>
      <c r="K24" s="116">
        <v>11.46384479717813</v>
      </c>
    </row>
    <row r="25" spans="1:11" ht="14.1" customHeight="1" x14ac:dyDescent="0.2">
      <c r="A25" s="306">
        <v>25</v>
      </c>
      <c r="B25" s="307" t="s">
        <v>242</v>
      </c>
      <c r="C25" s="308"/>
      <c r="D25" s="113">
        <v>5.4171855541718559</v>
      </c>
      <c r="E25" s="115">
        <v>783</v>
      </c>
      <c r="F25" s="114">
        <v>860</v>
      </c>
      <c r="G25" s="114">
        <v>590</v>
      </c>
      <c r="H25" s="114">
        <v>437</v>
      </c>
      <c r="I25" s="140">
        <v>720</v>
      </c>
      <c r="J25" s="115">
        <v>63</v>
      </c>
      <c r="K25" s="116">
        <v>8.75</v>
      </c>
    </row>
    <row r="26" spans="1:11" ht="14.1" customHeight="1" x14ac:dyDescent="0.2">
      <c r="A26" s="306">
        <v>26</v>
      </c>
      <c r="B26" s="307" t="s">
        <v>243</v>
      </c>
      <c r="C26" s="308"/>
      <c r="D26" s="113">
        <v>3.3623910336239105</v>
      </c>
      <c r="E26" s="115">
        <v>486</v>
      </c>
      <c r="F26" s="114">
        <v>278</v>
      </c>
      <c r="G26" s="114">
        <v>277</v>
      </c>
      <c r="H26" s="114">
        <v>238</v>
      </c>
      <c r="I26" s="140">
        <v>476</v>
      </c>
      <c r="J26" s="115">
        <v>10</v>
      </c>
      <c r="K26" s="116">
        <v>2.1008403361344539</v>
      </c>
    </row>
    <row r="27" spans="1:11" ht="14.1" customHeight="1" x14ac:dyDescent="0.2">
      <c r="A27" s="306">
        <v>27</v>
      </c>
      <c r="B27" s="307" t="s">
        <v>244</v>
      </c>
      <c r="C27" s="308"/>
      <c r="D27" s="113">
        <v>1.6950325169503251</v>
      </c>
      <c r="E27" s="115">
        <v>245</v>
      </c>
      <c r="F27" s="114">
        <v>269</v>
      </c>
      <c r="G27" s="114">
        <v>214</v>
      </c>
      <c r="H27" s="114">
        <v>183</v>
      </c>
      <c r="I27" s="140">
        <v>274</v>
      </c>
      <c r="J27" s="115">
        <v>-29</v>
      </c>
      <c r="K27" s="116">
        <v>-10.583941605839415</v>
      </c>
    </row>
    <row r="28" spans="1:11" ht="14.1" customHeight="1" x14ac:dyDescent="0.2">
      <c r="A28" s="306">
        <v>28</v>
      </c>
      <c r="B28" s="307" t="s">
        <v>245</v>
      </c>
      <c r="C28" s="308"/>
      <c r="D28" s="113">
        <v>1.4528850145288501</v>
      </c>
      <c r="E28" s="115">
        <v>210</v>
      </c>
      <c r="F28" s="114">
        <v>190</v>
      </c>
      <c r="G28" s="114">
        <v>279</v>
      </c>
      <c r="H28" s="114">
        <v>229</v>
      </c>
      <c r="I28" s="140">
        <v>241</v>
      </c>
      <c r="J28" s="115">
        <v>-31</v>
      </c>
      <c r="K28" s="116">
        <v>-12.863070539419088</v>
      </c>
    </row>
    <row r="29" spans="1:11" ht="14.1" customHeight="1" x14ac:dyDescent="0.2">
      <c r="A29" s="306">
        <v>29</v>
      </c>
      <c r="B29" s="307" t="s">
        <v>246</v>
      </c>
      <c r="C29" s="308"/>
      <c r="D29" s="113">
        <v>4.6492320464923207</v>
      </c>
      <c r="E29" s="115">
        <v>672</v>
      </c>
      <c r="F29" s="114">
        <v>614</v>
      </c>
      <c r="G29" s="114">
        <v>767</v>
      </c>
      <c r="H29" s="114">
        <v>526</v>
      </c>
      <c r="I29" s="140">
        <v>624</v>
      </c>
      <c r="J29" s="115">
        <v>48</v>
      </c>
      <c r="K29" s="116">
        <v>7.6923076923076925</v>
      </c>
    </row>
    <row r="30" spans="1:11" ht="14.1" customHeight="1" x14ac:dyDescent="0.2">
      <c r="A30" s="306" t="s">
        <v>247</v>
      </c>
      <c r="B30" s="307" t="s">
        <v>248</v>
      </c>
      <c r="C30" s="308"/>
      <c r="D30" s="113">
        <v>1.8403210184032102</v>
      </c>
      <c r="E30" s="115">
        <v>266</v>
      </c>
      <c r="F30" s="114">
        <v>271</v>
      </c>
      <c r="G30" s="114">
        <v>350</v>
      </c>
      <c r="H30" s="114">
        <v>230</v>
      </c>
      <c r="I30" s="140">
        <v>277</v>
      </c>
      <c r="J30" s="115">
        <v>-11</v>
      </c>
      <c r="K30" s="116">
        <v>-3.9711191335740073</v>
      </c>
    </row>
    <row r="31" spans="1:11" ht="14.1" customHeight="1" x14ac:dyDescent="0.2">
      <c r="A31" s="306" t="s">
        <v>249</v>
      </c>
      <c r="B31" s="307" t="s">
        <v>250</v>
      </c>
      <c r="C31" s="308"/>
      <c r="D31" s="113">
        <v>2.6912965269129652</v>
      </c>
      <c r="E31" s="115">
        <v>389</v>
      </c>
      <c r="F31" s="114">
        <v>327</v>
      </c>
      <c r="G31" s="114">
        <v>398</v>
      </c>
      <c r="H31" s="114">
        <v>290</v>
      </c>
      <c r="I31" s="140">
        <v>338</v>
      </c>
      <c r="J31" s="115">
        <v>51</v>
      </c>
      <c r="K31" s="116">
        <v>15.088757396449704</v>
      </c>
    </row>
    <row r="32" spans="1:11" ht="14.1" customHeight="1" x14ac:dyDescent="0.2">
      <c r="A32" s="306">
        <v>31</v>
      </c>
      <c r="B32" s="307" t="s">
        <v>251</v>
      </c>
      <c r="C32" s="308"/>
      <c r="D32" s="113">
        <v>0.52580600525806009</v>
      </c>
      <c r="E32" s="115">
        <v>76</v>
      </c>
      <c r="F32" s="114">
        <v>49</v>
      </c>
      <c r="G32" s="114">
        <v>42</v>
      </c>
      <c r="H32" s="114">
        <v>40</v>
      </c>
      <c r="I32" s="140">
        <v>65</v>
      </c>
      <c r="J32" s="115">
        <v>11</v>
      </c>
      <c r="K32" s="116">
        <v>16.923076923076923</v>
      </c>
    </row>
    <row r="33" spans="1:11" ht="14.1" customHeight="1" x14ac:dyDescent="0.2">
      <c r="A33" s="306">
        <v>32</v>
      </c>
      <c r="B33" s="307" t="s">
        <v>252</v>
      </c>
      <c r="C33" s="308"/>
      <c r="D33" s="113">
        <v>3.1755915317559151</v>
      </c>
      <c r="E33" s="115">
        <v>459</v>
      </c>
      <c r="F33" s="114">
        <v>655</v>
      </c>
      <c r="G33" s="114">
        <v>304</v>
      </c>
      <c r="H33" s="114">
        <v>246</v>
      </c>
      <c r="I33" s="140">
        <v>402</v>
      </c>
      <c r="J33" s="115">
        <v>57</v>
      </c>
      <c r="K33" s="116">
        <v>14.17910447761194</v>
      </c>
    </row>
    <row r="34" spans="1:11" ht="14.1" customHeight="1" x14ac:dyDescent="0.2">
      <c r="A34" s="306">
        <v>33</v>
      </c>
      <c r="B34" s="307" t="s">
        <v>253</v>
      </c>
      <c r="C34" s="308"/>
      <c r="D34" s="113">
        <v>1.4667220146672202</v>
      </c>
      <c r="E34" s="115">
        <v>212</v>
      </c>
      <c r="F34" s="114">
        <v>457</v>
      </c>
      <c r="G34" s="114">
        <v>222</v>
      </c>
      <c r="H34" s="114">
        <v>157</v>
      </c>
      <c r="I34" s="140">
        <v>248</v>
      </c>
      <c r="J34" s="115">
        <v>-36</v>
      </c>
      <c r="K34" s="116">
        <v>-14.516129032258064</v>
      </c>
    </row>
    <row r="35" spans="1:11" ht="14.1" customHeight="1" x14ac:dyDescent="0.2">
      <c r="A35" s="306">
        <v>34</v>
      </c>
      <c r="B35" s="307" t="s">
        <v>254</v>
      </c>
      <c r="C35" s="308"/>
      <c r="D35" s="113">
        <v>2.6912965269129652</v>
      </c>
      <c r="E35" s="115">
        <v>389</v>
      </c>
      <c r="F35" s="114">
        <v>292</v>
      </c>
      <c r="G35" s="114">
        <v>304</v>
      </c>
      <c r="H35" s="114">
        <v>260</v>
      </c>
      <c r="I35" s="140">
        <v>425</v>
      </c>
      <c r="J35" s="115">
        <v>-36</v>
      </c>
      <c r="K35" s="116">
        <v>-8.4705882352941178</v>
      </c>
    </row>
    <row r="36" spans="1:11" ht="14.1" customHeight="1" x14ac:dyDescent="0.2">
      <c r="A36" s="306">
        <v>41</v>
      </c>
      <c r="B36" s="307" t="s">
        <v>255</v>
      </c>
      <c r="C36" s="308"/>
      <c r="D36" s="113">
        <v>0.71952400719524012</v>
      </c>
      <c r="E36" s="115">
        <v>104</v>
      </c>
      <c r="F36" s="114">
        <v>61</v>
      </c>
      <c r="G36" s="114">
        <v>71</v>
      </c>
      <c r="H36" s="114">
        <v>40</v>
      </c>
      <c r="I36" s="140">
        <v>89</v>
      </c>
      <c r="J36" s="115">
        <v>15</v>
      </c>
      <c r="K36" s="116">
        <v>16.853932584269664</v>
      </c>
    </row>
    <row r="37" spans="1:11" ht="14.1" customHeight="1" x14ac:dyDescent="0.2">
      <c r="A37" s="306">
        <v>42</v>
      </c>
      <c r="B37" s="307" t="s">
        <v>256</v>
      </c>
      <c r="C37" s="308"/>
      <c r="D37" s="113">
        <v>0.18679950186799502</v>
      </c>
      <c r="E37" s="115">
        <v>27</v>
      </c>
      <c r="F37" s="114">
        <v>16</v>
      </c>
      <c r="G37" s="114">
        <v>17</v>
      </c>
      <c r="H37" s="114">
        <v>22</v>
      </c>
      <c r="I37" s="140">
        <v>30</v>
      </c>
      <c r="J37" s="115">
        <v>-3</v>
      </c>
      <c r="K37" s="116">
        <v>-10</v>
      </c>
    </row>
    <row r="38" spans="1:11" ht="14.1" customHeight="1" x14ac:dyDescent="0.2">
      <c r="A38" s="306">
        <v>43</v>
      </c>
      <c r="B38" s="307" t="s">
        <v>257</v>
      </c>
      <c r="C38" s="308"/>
      <c r="D38" s="113">
        <v>0.78870900788709009</v>
      </c>
      <c r="E38" s="115">
        <v>114</v>
      </c>
      <c r="F38" s="114">
        <v>85</v>
      </c>
      <c r="G38" s="114">
        <v>167</v>
      </c>
      <c r="H38" s="114">
        <v>95</v>
      </c>
      <c r="I38" s="140">
        <v>110</v>
      </c>
      <c r="J38" s="115">
        <v>4</v>
      </c>
      <c r="K38" s="116">
        <v>3.6363636363636362</v>
      </c>
    </row>
    <row r="39" spans="1:11" ht="14.1" customHeight="1" x14ac:dyDescent="0.2">
      <c r="A39" s="306">
        <v>51</v>
      </c>
      <c r="B39" s="307" t="s">
        <v>258</v>
      </c>
      <c r="C39" s="308"/>
      <c r="D39" s="113">
        <v>6.7455375674553757</v>
      </c>
      <c r="E39" s="115">
        <v>975</v>
      </c>
      <c r="F39" s="114">
        <v>1010</v>
      </c>
      <c r="G39" s="114">
        <v>1030</v>
      </c>
      <c r="H39" s="114">
        <v>901</v>
      </c>
      <c r="I39" s="140">
        <v>1045</v>
      </c>
      <c r="J39" s="115">
        <v>-70</v>
      </c>
      <c r="K39" s="116">
        <v>-6.6985645933014357</v>
      </c>
    </row>
    <row r="40" spans="1:11" ht="14.1" customHeight="1" x14ac:dyDescent="0.2">
      <c r="A40" s="306" t="s">
        <v>259</v>
      </c>
      <c r="B40" s="307" t="s">
        <v>260</v>
      </c>
      <c r="C40" s="308"/>
      <c r="D40" s="113">
        <v>6.1713020617130203</v>
      </c>
      <c r="E40" s="115">
        <v>892</v>
      </c>
      <c r="F40" s="114">
        <v>930</v>
      </c>
      <c r="G40" s="114">
        <v>922</v>
      </c>
      <c r="H40" s="114">
        <v>824</v>
      </c>
      <c r="I40" s="140">
        <v>927</v>
      </c>
      <c r="J40" s="115">
        <v>-35</v>
      </c>
      <c r="K40" s="116">
        <v>-3.7756202804746493</v>
      </c>
    </row>
    <row r="41" spans="1:11" ht="14.1" customHeight="1" x14ac:dyDescent="0.2">
      <c r="A41" s="306"/>
      <c r="B41" s="307" t="s">
        <v>261</v>
      </c>
      <c r="C41" s="308"/>
      <c r="D41" s="113">
        <v>4.8498685484986854</v>
      </c>
      <c r="E41" s="115">
        <v>701</v>
      </c>
      <c r="F41" s="114">
        <v>764</v>
      </c>
      <c r="G41" s="114">
        <v>729</v>
      </c>
      <c r="H41" s="114">
        <v>666</v>
      </c>
      <c r="I41" s="140">
        <v>761</v>
      </c>
      <c r="J41" s="115">
        <v>-60</v>
      </c>
      <c r="K41" s="116">
        <v>-7.8843626806833118</v>
      </c>
    </row>
    <row r="42" spans="1:11" ht="14.1" customHeight="1" x14ac:dyDescent="0.2">
      <c r="A42" s="306">
        <v>52</v>
      </c>
      <c r="B42" s="307" t="s">
        <v>262</v>
      </c>
      <c r="C42" s="308"/>
      <c r="D42" s="113">
        <v>5.8115400581154004</v>
      </c>
      <c r="E42" s="115">
        <v>840</v>
      </c>
      <c r="F42" s="114">
        <v>712</v>
      </c>
      <c r="G42" s="114">
        <v>552</v>
      </c>
      <c r="H42" s="114">
        <v>605</v>
      </c>
      <c r="I42" s="140">
        <v>775</v>
      </c>
      <c r="J42" s="115">
        <v>65</v>
      </c>
      <c r="K42" s="116">
        <v>8.387096774193548</v>
      </c>
    </row>
    <row r="43" spans="1:11" ht="14.1" customHeight="1" x14ac:dyDescent="0.2">
      <c r="A43" s="306" t="s">
        <v>263</v>
      </c>
      <c r="B43" s="307" t="s">
        <v>264</v>
      </c>
      <c r="C43" s="308"/>
      <c r="D43" s="113">
        <v>4.7945205479452051</v>
      </c>
      <c r="E43" s="115">
        <v>693</v>
      </c>
      <c r="F43" s="114">
        <v>590</v>
      </c>
      <c r="G43" s="114">
        <v>468</v>
      </c>
      <c r="H43" s="114">
        <v>534</v>
      </c>
      <c r="I43" s="140">
        <v>622</v>
      </c>
      <c r="J43" s="115">
        <v>71</v>
      </c>
      <c r="K43" s="116">
        <v>11.414790996784566</v>
      </c>
    </row>
    <row r="44" spans="1:11" ht="14.1" customHeight="1" x14ac:dyDescent="0.2">
      <c r="A44" s="306">
        <v>53</v>
      </c>
      <c r="B44" s="307" t="s">
        <v>265</v>
      </c>
      <c r="C44" s="308"/>
      <c r="D44" s="113">
        <v>0.62958350629583504</v>
      </c>
      <c r="E44" s="115">
        <v>91</v>
      </c>
      <c r="F44" s="114">
        <v>77</v>
      </c>
      <c r="G44" s="114">
        <v>130</v>
      </c>
      <c r="H44" s="114">
        <v>86</v>
      </c>
      <c r="I44" s="140">
        <v>114</v>
      </c>
      <c r="J44" s="115">
        <v>-23</v>
      </c>
      <c r="K44" s="116">
        <v>-20.17543859649123</v>
      </c>
    </row>
    <row r="45" spans="1:11" ht="14.1" customHeight="1" x14ac:dyDescent="0.2">
      <c r="A45" s="306" t="s">
        <v>266</v>
      </c>
      <c r="B45" s="307" t="s">
        <v>267</v>
      </c>
      <c r="C45" s="308"/>
      <c r="D45" s="113">
        <v>0.58807250588072502</v>
      </c>
      <c r="E45" s="115">
        <v>85</v>
      </c>
      <c r="F45" s="114">
        <v>77</v>
      </c>
      <c r="G45" s="114">
        <v>126</v>
      </c>
      <c r="H45" s="114">
        <v>85</v>
      </c>
      <c r="I45" s="140">
        <v>105</v>
      </c>
      <c r="J45" s="115">
        <v>-20</v>
      </c>
      <c r="K45" s="116">
        <v>-19.047619047619047</v>
      </c>
    </row>
    <row r="46" spans="1:11" ht="14.1" customHeight="1" x14ac:dyDescent="0.2">
      <c r="A46" s="306">
        <v>54</v>
      </c>
      <c r="B46" s="307" t="s">
        <v>268</v>
      </c>
      <c r="C46" s="308"/>
      <c r="D46" s="113">
        <v>3.1963470319634704</v>
      </c>
      <c r="E46" s="115">
        <v>462</v>
      </c>
      <c r="F46" s="114">
        <v>476</v>
      </c>
      <c r="G46" s="114">
        <v>503</v>
      </c>
      <c r="H46" s="114">
        <v>412</v>
      </c>
      <c r="I46" s="140">
        <v>483</v>
      </c>
      <c r="J46" s="115">
        <v>-21</v>
      </c>
      <c r="K46" s="116">
        <v>-4.3478260869565215</v>
      </c>
    </row>
    <row r="47" spans="1:11" ht="14.1" customHeight="1" x14ac:dyDescent="0.2">
      <c r="A47" s="306">
        <v>61</v>
      </c>
      <c r="B47" s="307" t="s">
        <v>269</v>
      </c>
      <c r="C47" s="308"/>
      <c r="D47" s="113">
        <v>2.2900235229002353</v>
      </c>
      <c r="E47" s="115">
        <v>331</v>
      </c>
      <c r="F47" s="114">
        <v>234</v>
      </c>
      <c r="G47" s="114">
        <v>318</v>
      </c>
      <c r="H47" s="114">
        <v>249</v>
      </c>
      <c r="I47" s="140">
        <v>305</v>
      </c>
      <c r="J47" s="115">
        <v>26</v>
      </c>
      <c r="K47" s="116">
        <v>8.5245901639344268</v>
      </c>
    </row>
    <row r="48" spans="1:11" ht="14.1" customHeight="1" x14ac:dyDescent="0.2">
      <c r="A48" s="306">
        <v>62</v>
      </c>
      <c r="B48" s="307" t="s">
        <v>270</v>
      </c>
      <c r="C48" s="308"/>
      <c r="D48" s="113">
        <v>8.0116230801162303</v>
      </c>
      <c r="E48" s="115">
        <v>1158</v>
      </c>
      <c r="F48" s="114">
        <v>1077</v>
      </c>
      <c r="G48" s="114">
        <v>1414</v>
      </c>
      <c r="H48" s="114">
        <v>1034</v>
      </c>
      <c r="I48" s="140">
        <v>1282</v>
      </c>
      <c r="J48" s="115">
        <v>-124</v>
      </c>
      <c r="K48" s="116">
        <v>-9.6723868954758192</v>
      </c>
    </row>
    <row r="49" spans="1:11" ht="14.1" customHeight="1" x14ac:dyDescent="0.2">
      <c r="A49" s="306">
        <v>63</v>
      </c>
      <c r="B49" s="307" t="s">
        <v>271</v>
      </c>
      <c r="C49" s="308"/>
      <c r="D49" s="113">
        <v>3.6322125363221254</v>
      </c>
      <c r="E49" s="115">
        <v>525</v>
      </c>
      <c r="F49" s="114">
        <v>588</v>
      </c>
      <c r="G49" s="114">
        <v>543</v>
      </c>
      <c r="H49" s="114">
        <v>422</v>
      </c>
      <c r="I49" s="140">
        <v>480</v>
      </c>
      <c r="J49" s="115">
        <v>45</v>
      </c>
      <c r="K49" s="116">
        <v>9.375</v>
      </c>
    </row>
    <row r="50" spans="1:11" ht="14.1" customHeight="1" x14ac:dyDescent="0.2">
      <c r="A50" s="306" t="s">
        <v>272</v>
      </c>
      <c r="B50" s="307" t="s">
        <v>273</v>
      </c>
      <c r="C50" s="308"/>
      <c r="D50" s="113">
        <v>0.61574650615746507</v>
      </c>
      <c r="E50" s="115">
        <v>89</v>
      </c>
      <c r="F50" s="114">
        <v>117</v>
      </c>
      <c r="G50" s="114">
        <v>133</v>
      </c>
      <c r="H50" s="114">
        <v>74</v>
      </c>
      <c r="I50" s="140">
        <v>108</v>
      </c>
      <c r="J50" s="115">
        <v>-19</v>
      </c>
      <c r="K50" s="116">
        <v>-17.592592592592592</v>
      </c>
    </row>
    <row r="51" spans="1:11" ht="14.1" customHeight="1" x14ac:dyDescent="0.2">
      <c r="A51" s="306" t="s">
        <v>274</v>
      </c>
      <c r="B51" s="307" t="s">
        <v>275</v>
      </c>
      <c r="C51" s="308"/>
      <c r="D51" s="113">
        <v>2.7328075273280752</v>
      </c>
      <c r="E51" s="115">
        <v>395</v>
      </c>
      <c r="F51" s="114">
        <v>403</v>
      </c>
      <c r="G51" s="114">
        <v>378</v>
      </c>
      <c r="H51" s="114">
        <v>320</v>
      </c>
      <c r="I51" s="140">
        <v>330</v>
      </c>
      <c r="J51" s="115">
        <v>65</v>
      </c>
      <c r="K51" s="116">
        <v>19.696969696969695</v>
      </c>
    </row>
    <row r="52" spans="1:11" ht="14.1" customHeight="1" x14ac:dyDescent="0.2">
      <c r="A52" s="306">
        <v>71</v>
      </c>
      <c r="B52" s="307" t="s">
        <v>276</v>
      </c>
      <c r="C52" s="308"/>
      <c r="D52" s="113">
        <v>9.7827590978275918</v>
      </c>
      <c r="E52" s="115">
        <v>1414</v>
      </c>
      <c r="F52" s="114">
        <v>950</v>
      </c>
      <c r="G52" s="114">
        <v>1242</v>
      </c>
      <c r="H52" s="114">
        <v>854</v>
      </c>
      <c r="I52" s="140">
        <v>1335</v>
      </c>
      <c r="J52" s="115">
        <v>79</v>
      </c>
      <c r="K52" s="116">
        <v>5.9176029962546819</v>
      </c>
    </row>
    <row r="53" spans="1:11" ht="14.1" customHeight="1" x14ac:dyDescent="0.2">
      <c r="A53" s="306" t="s">
        <v>277</v>
      </c>
      <c r="B53" s="307" t="s">
        <v>278</v>
      </c>
      <c r="C53" s="308"/>
      <c r="D53" s="113">
        <v>4.4416770444167701</v>
      </c>
      <c r="E53" s="115">
        <v>642</v>
      </c>
      <c r="F53" s="114">
        <v>387</v>
      </c>
      <c r="G53" s="114">
        <v>521</v>
      </c>
      <c r="H53" s="114">
        <v>325</v>
      </c>
      <c r="I53" s="140">
        <v>582</v>
      </c>
      <c r="J53" s="115">
        <v>60</v>
      </c>
      <c r="K53" s="116">
        <v>10.309278350515465</v>
      </c>
    </row>
    <row r="54" spans="1:11" ht="14.1" customHeight="1" x14ac:dyDescent="0.2">
      <c r="A54" s="306" t="s">
        <v>279</v>
      </c>
      <c r="B54" s="307" t="s">
        <v>280</v>
      </c>
      <c r="C54" s="308"/>
      <c r="D54" s="113">
        <v>4.4970250449702505</v>
      </c>
      <c r="E54" s="115">
        <v>650</v>
      </c>
      <c r="F54" s="114">
        <v>479</v>
      </c>
      <c r="G54" s="114">
        <v>627</v>
      </c>
      <c r="H54" s="114">
        <v>450</v>
      </c>
      <c r="I54" s="140">
        <v>665</v>
      </c>
      <c r="J54" s="115">
        <v>-15</v>
      </c>
      <c r="K54" s="116">
        <v>-2.255639097744361</v>
      </c>
    </row>
    <row r="55" spans="1:11" ht="14.1" customHeight="1" x14ac:dyDescent="0.2">
      <c r="A55" s="306">
        <v>72</v>
      </c>
      <c r="B55" s="307" t="s">
        <v>281</v>
      </c>
      <c r="C55" s="308"/>
      <c r="D55" s="113">
        <v>2.0132835201328354</v>
      </c>
      <c r="E55" s="115">
        <v>291</v>
      </c>
      <c r="F55" s="114">
        <v>213</v>
      </c>
      <c r="G55" s="114">
        <v>319</v>
      </c>
      <c r="H55" s="114">
        <v>189</v>
      </c>
      <c r="I55" s="140">
        <v>364</v>
      </c>
      <c r="J55" s="115">
        <v>-73</v>
      </c>
      <c r="K55" s="116">
        <v>-20.054945054945055</v>
      </c>
    </row>
    <row r="56" spans="1:11" ht="14.1" customHeight="1" x14ac:dyDescent="0.2">
      <c r="A56" s="306" t="s">
        <v>282</v>
      </c>
      <c r="B56" s="307" t="s">
        <v>283</v>
      </c>
      <c r="C56" s="308"/>
      <c r="D56" s="113">
        <v>0.8855680088556801</v>
      </c>
      <c r="E56" s="115">
        <v>128</v>
      </c>
      <c r="F56" s="114">
        <v>88</v>
      </c>
      <c r="G56" s="114">
        <v>171</v>
      </c>
      <c r="H56" s="114">
        <v>86</v>
      </c>
      <c r="I56" s="140">
        <v>184</v>
      </c>
      <c r="J56" s="115">
        <v>-56</v>
      </c>
      <c r="K56" s="116">
        <v>-30.434782608695652</v>
      </c>
    </row>
    <row r="57" spans="1:11" ht="14.1" customHeight="1" x14ac:dyDescent="0.2">
      <c r="A57" s="306" t="s">
        <v>284</v>
      </c>
      <c r="B57" s="307" t="s">
        <v>285</v>
      </c>
      <c r="C57" s="308"/>
      <c r="D57" s="113">
        <v>0.73336100733361009</v>
      </c>
      <c r="E57" s="115">
        <v>106</v>
      </c>
      <c r="F57" s="114">
        <v>97</v>
      </c>
      <c r="G57" s="114">
        <v>83</v>
      </c>
      <c r="H57" s="114">
        <v>76</v>
      </c>
      <c r="I57" s="140">
        <v>103</v>
      </c>
      <c r="J57" s="115">
        <v>3</v>
      </c>
      <c r="K57" s="116">
        <v>2.912621359223301</v>
      </c>
    </row>
    <row r="58" spans="1:11" ht="14.1" customHeight="1" x14ac:dyDescent="0.2">
      <c r="A58" s="306">
        <v>73</v>
      </c>
      <c r="B58" s="307" t="s">
        <v>286</v>
      </c>
      <c r="C58" s="308"/>
      <c r="D58" s="113">
        <v>1.2176560121765601</v>
      </c>
      <c r="E58" s="115">
        <v>176</v>
      </c>
      <c r="F58" s="114">
        <v>143</v>
      </c>
      <c r="G58" s="114">
        <v>236</v>
      </c>
      <c r="H58" s="114">
        <v>164</v>
      </c>
      <c r="I58" s="140">
        <v>194</v>
      </c>
      <c r="J58" s="115">
        <v>-18</v>
      </c>
      <c r="K58" s="116">
        <v>-9.2783505154639183</v>
      </c>
    </row>
    <row r="59" spans="1:11" ht="14.1" customHeight="1" x14ac:dyDescent="0.2">
      <c r="A59" s="306" t="s">
        <v>287</v>
      </c>
      <c r="B59" s="307" t="s">
        <v>288</v>
      </c>
      <c r="C59" s="308"/>
      <c r="D59" s="113">
        <v>0.94091600940916009</v>
      </c>
      <c r="E59" s="115">
        <v>136</v>
      </c>
      <c r="F59" s="114">
        <v>103</v>
      </c>
      <c r="G59" s="114">
        <v>173</v>
      </c>
      <c r="H59" s="114">
        <v>118</v>
      </c>
      <c r="I59" s="140">
        <v>144</v>
      </c>
      <c r="J59" s="115">
        <v>-8</v>
      </c>
      <c r="K59" s="116">
        <v>-5.5555555555555554</v>
      </c>
    </row>
    <row r="60" spans="1:11" ht="14.1" customHeight="1" x14ac:dyDescent="0.2">
      <c r="A60" s="306">
        <v>81</v>
      </c>
      <c r="B60" s="307" t="s">
        <v>289</v>
      </c>
      <c r="C60" s="308"/>
      <c r="D60" s="113">
        <v>7.4719800747198004</v>
      </c>
      <c r="E60" s="115">
        <v>1080</v>
      </c>
      <c r="F60" s="114">
        <v>892</v>
      </c>
      <c r="G60" s="114">
        <v>1019</v>
      </c>
      <c r="H60" s="114">
        <v>647</v>
      </c>
      <c r="I60" s="140">
        <v>912</v>
      </c>
      <c r="J60" s="115">
        <v>168</v>
      </c>
      <c r="K60" s="116">
        <v>18.421052631578949</v>
      </c>
    </row>
    <row r="61" spans="1:11" ht="14.1" customHeight="1" x14ac:dyDescent="0.2">
      <c r="A61" s="306" t="s">
        <v>290</v>
      </c>
      <c r="B61" s="307" t="s">
        <v>291</v>
      </c>
      <c r="C61" s="308"/>
      <c r="D61" s="113">
        <v>2.2415940224159403</v>
      </c>
      <c r="E61" s="115">
        <v>324</v>
      </c>
      <c r="F61" s="114">
        <v>266</v>
      </c>
      <c r="G61" s="114">
        <v>392</v>
      </c>
      <c r="H61" s="114">
        <v>209</v>
      </c>
      <c r="I61" s="140">
        <v>316</v>
      </c>
      <c r="J61" s="115">
        <v>8</v>
      </c>
      <c r="K61" s="116">
        <v>2.5316455696202533</v>
      </c>
    </row>
    <row r="62" spans="1:11" ht="14.1" customHeight="1" x14ac:dyDescent="0.2">
      <c r="A62" s="306" t="s">
        <v>292</v>
      </c>
      <c r="B62" s="307" t="s">
        <v>293</v>
      </c>
      <c r="C62" s="308"/>
      <c r="D62" s="113">
        <v>3.0510585305105855</v>
      </c>
      <c r="E62" s="115">
        <v>441</v>
      </c>
      <c r="F62" s="114">
        <v>407</v>
      </c>
      <c r="G62" s="114">
        <v>347</v>
      </c>
      <c r="H62" s="114">
        <v>224</v>
      </c>
      <c r="I62" s="140">
        <v>275</v>
      </c>
      <c r="J62" s="115">
        <v>166</v>
      </c>
      <c r="K62" s="116">
        <v>60.363636363636367</v>
      </c>
    </row>
    <row r="63" spans="1:11" ht="14.1" customHeight="1" x14ac:dyDescent="0.2">
      <c r="A63" s="306"/>
      <c r="B63" s="307" t="s">
        <v>294</v>
      </c>
      <c r="C63" s="308"/>
      <c r="D63" s="113">
        <v>2.8296665282966651</v>
      </c>
      <c r="E63" s="115">
        <v>409</v>
      </c>
      <c r="F63" s="114">
        <v>361</v>
      </c>
      <c r="G63" s="114">
        <v>312</v>
      </c>
      <c r="H63" s="114">
        <v>202</v>
      </c>
      <c r="I63" s="140">
        <v>253</v>
      </c>
      <c r="J63" s="115">
        <v>156</v>
      </c>
      <c r="K63" s="116">
        <v>61.660079051383399</v>
      </c>
    </row>
    <row r="64" spans="1:11" ht="14.1" customHeight="1" x14ac:dyDescent="0.2">
      <c r="A64" s="306" t="s">
        <v>295</v>
      </c>
      <c r="B64" s="307" t="s">
        <v>296</v>
      </c>
      <c r="C64" s="308"/>
      <c r="D64" s="113">
        <v>0.76103500761035003</v>
      </c>
      <c r="E64" s="115">
        <v>110</v>
      </c>
      <c r="F64" s="114">
        <v>73</v>
      </c>
      <c r="G64" s="114">
        <v>102</v>
      </c>
      <c r="H64" s="114">
        <v>71</v>
      </c>
      <c r="I64" s="140">
        <v>110</v>
      </c>
      <c r="J64" s="115">
        <v>0</v>
      </c>
      <c r="K64" s="116">
        <v>0</v>
      </c>
    </row>
    <row r="65" spans="1:11" ht="14.1" customHeight="1" x14ac:dyDescent="0.2">
      <c r="A65" s="306" t="s">
        <v>297</v>
      </c>
      <c r="B65" s="307" t="s">
        <v>298</v>
      </c>
      <c r="C65" s="308"/>
      <c r="D65" s="113">
        <v>0.63650200636502008</v>
      </c>
      <c r="E65" s="115">
        <v>92</v>
      </c>
      <c r="F65" s="114">
        <v>74</v>
      </c>
      <c r="G65" s="114">
        <v>79</v>
      </c>
      <c r="H65" s="114">
        <v>69</v>
      </c>
      <c r="I65" s="140">
        <v>84</v>
      </c>
      <c r="J65" s="115">
        <v>8</v>
      </c>
      <c r="K65" s="116">
        <v>9.5238095238095237</v>
      </c>
    </row>
    <row r="66" spans="1:11" ht="14.1" customHeight="1" x14ac:dyDescent="0.2">
      <c r="A66" s="306">
        <v>82</v>
      </c>
      <c r="B66" s="307" t="s">
        <v>299</v>
      </c>
      <c r="C66" s="308"/>
      <c r="D66" s="113">
        <v>3.5076795350767953</v>
      </c>
      <c r="E66" s="115">
        <v>507</v>
      </c>
      <c r="F66" s="114">
        <v>367</v>
      </c>
      <c r="G66" s="114">
        <v>625</v>
      </c>
      <c r="H66" s="114">
        <v>461</v>
      </c>
      <c r="I66" s="140">
        <v>465</v>
      </c>
      <c r="J66" s="115">
        <v>42</v>
      </c>
      <c r="K66" s="116">
        <v>9.0322580645161299</v>
      </c>
    </row>
    <row r="67" spans="1:11" ht="14.1" customHeight="1" x14ac:dyDescent="0.2">
      <c r="A67" s="306" t="s">
        <v>300</v>
      </c>
      <c r="B67" s="307" t="s">
        <v>301</v>
      </c>
      <c r="C67" s="308"/>
      <c r="D67" s="113">
        <v>2.3246160232461603</v>
      </c>
      <c r="E67" s="115">
        <v>336</v>
      </c>
      <c r="F67" s="114">
        <v>252</v>
      </c>
      <c r="G67" s="114">
        <v>426</v>
      </c>
      <c r="H67" s="114">
        <v>340</v>
      </c>
      <c r="I67" s="140">
        <v>303</v>
      </c>
      <c r="J67" s="115">
        <v>33</v>
      </c>
      <c r="K67" s="116">
        <v>10.891089108910892</v>
      </c>
    </row>
    <row r="68" spans="1:11" ht="14.1" customHeight="1" x14ac:dyDescent="0.2">
      <c r="A68" s="306" t="s">
        <v>302</v>
      </c>
      <c r="B68" s="307" t="s">
        <v>303</v>
      </c>
      <c r="C68" s="308"/>
      <c r="D68" s="113">
        <v>0.80254600802546006</v>
      </c>
      <c r="E68" s="115">
        <v>116</v>
      </c>
      <c r="F68" s="114">
        <v>60</v>
      </c>
      <c r="G68" s="114">
        <v>129</v>
      </c>
      <c r="H68" s="114">
        <v>67</v>
      </c>
      <c r="I68" s="140">
        <v>78</v>
      </c>
      <c r="J68" s="115">
        <v>38</v>
      </c>
      <c r="K68" s="116">
        <v>48.717948717948715</v>
      </c>
    </row>
    <row r="69" spans="1:11" ht="14.1" customHeight="1" x14ac:dyDescent="0.2">
      <c r="A69" s="306">
        <v>83</v>
      </c>
      <c r="B69" s="307" t="s">
        <v>304</v>
      </c>
      <c r="C69" s="308"/>
      <c r="D69" s="113">
        <v>3.4315760343157602</v>
      </c>
      <c r="E69" s="115">
        <v>496</v>
      </c>
      <c r="F69" s="114">
        <v>330</v>
      </c>
      <c r="G69" s="114">
        <v>1032</v>
      </c>
      <c r="H69" s="114">
        <v>345</v>
      </c>
      <c r="I69" s="140">
        <v>444</v>
      </c>
      <c r="J69" s="115">
        <v>52</v>
      </c>
      <c r="K69" s="116">
        <v>11.711711711711711</v>
      </c>
    </row>
    <row r="70" spans="1:11" ht="14.1" customHeight="1" x14ac:dyDescent="0.2">
      <c r="A70" s="306" t="s">
        <v>305</v>
      </c>
      <c r="B70" s="307" t="s">
        <v>306</v>
      </c>
      <c r="C70" s="308"/>
      <c r="D70" s="113">
        <v>2.5321710253217105</v>
      </c>
      <c r="E70" s="115">
        <v>366</v>
      </c>
      <c r="F70" s="114">
        <v>241</v>
      </c>
      <c r="G70" s="114">
        <v>895</v>
      </c>
      <c r="H70" s="114">
        <v>236</v>
      </c>
      <c r="I70" s="140">
        <v>347</v>
      </c>
      <c r="J70" s="115">
        <v>19</v>
      </c>
      <c r="K70" s="116">
        <v>5.4755043227665707</v>
      </c>
    </row>
    <row r="71" spans="1:11" ht="14.1" customHeight="1" x14ac:dyDescent="0.2">
      <c r="A71" s="306"/>
      <c r="B71" s="307" t="s">
        <v>307</v>
      </c>
      <c r="C71" s="308"/>
      <c r="D71" s="113">
        <v>1.5082330150823302</v>
      </c>
      <c r="E71" s="115">
        <v>218</v>
      </c>
      <c r="F71" s="114">
        <v>147</v>
      </c>
      <c r="G71" s="114">
        <v>664</v>
      </c>
      <c r="H71" s="114">
        <v>145</v>
      </c>
      <c r="I71" s="140">
        <v>200</v>
      </c>
      <c r="J71" s="115">
        <v>18</v>
      </c>
      <c r="K71" s="116">
        <v>9</v>
      </c>
    </row>
    <row r="72" spans="1:11" ht="14.1" customHeight="1" x14ac:dyDescent="0.2">
      <c r="A72" s="306">
        <v>84</v>
      </c>
      <c r="B72" s="307" t="s">
        <v>308</v>
      </c>
      <c r="C72" s="308"/>
      <c r="D72" s="113">
        <v>2.3938010239380101</v>
      </c>
      <c r="E72" s="115">
        <v>346</v>
      </c>
      <c r="F72" s="114">
        <v>251</v>
      </c>
      <c r="G72" s="114">
        <v>498</v>
      </c>
      <c r="H72" s="114">
        <v>243</v>
      </c>
      <c r="I72" s="140">
        <v>320</v>
      </c>
      <c r="J72" s="115">
        <v>26</v>
      </c>
      <c r="K72" s="116">
        <v>8.125</v>
      </c>
    </row>
    <row r="73" spans="1:11" ht="14.1" customHeight="1" x14ac:dyDescent="0.2">
      <c r="A73" s="306" t="s">
        <v>309</v>
      </c>
      <c r="B73" s="307" t="s">
        <v>310</v>
      </c>
      <c r="C73" s="308"/>
      <c r="D73" s="113">
        <v>0.15220700152207001</v>
      </c>
      <c r="E73" s="115">
        <v>22</v>
      </c>
      <c r="F73" s="114">
        <v>12</v>
      </c>
      <c r="G73" s="114">
        <v>190</v>
      </c>
      <c r="H73" s="114">
        <v>14</v>
      </c>
      <c r="I73" s="140">
        <v>35</v>
      </c>
      <c r="J73" s="115">
        <v>-13</v>
      </c>
      <c r="K73" s="116">
        <v>-37.142857142857146</v>
      </c>
    </row>
    <row r="74" spans="1:11" ht="14.1" customHeight="1" x14ac:dyDescent="0.2">
      <c r="A74" s="306" t="s">
        <v>311</v>
      </c>
      <c r="B74" s="307" t="s">
        <v>312</v>
      </c>
      <c r="C74" s="308"/>
      <c r="D74" s="113">
        <v>0.17296250172962502</v>
      </c>
      <c r="E74" s="115">
        <v>25</v>
      </c>
      <c r="F74" s="114">
        <v>16</v>
      </c>
      <c r="G74" s="114">
        <v>47</v>
      </c>
      <c r="H74" s="114">
        <v>11</v>
      </c>
      <c r="I74" s="140">
        <v>24</v>
      </c>
      <c r="J74" s="115">
        <v>1</v>
      </c>
      <c r="K74" s="116">
        <v>4.166666666666667</v>
      </c>
    </row>
    <row r="75" spans="1:11" ht="14.1" customHeight="1" x14ac:dyDescent="0.2">
      <c r="A75" s="306" t="s">
        <v>313</v>
      </c>
      <c r="B75" s="307" t="s">
        <v>314</v>
      </c>
      <c r="C75" s="308"/>
      <c r="D75" s="113">
        <v>1.7365435173654351</v>
      </c>
      <c r="E75" s="115">
        <v>251</v>
      </c>
      <c r="F75" s="114">
        <v>186</v>
      </c>
      <c r="G75" s="114">
        <v>191</v>
      </c>
      <c r="H75" s="114">
        <v>183</v>
      </c>
      <c r="I75" s="140">
        <v>224</v>
      </c>
      <c r="J75" s="115">
        <v>27</v>
      </c>
      <c r="K75" s="116">
        <v>12.053571428571429</v>
      </c>
    </row>
    <row r="76" spans="1:11" ht="14.1" customHeight="1" x14ac:dyDescent="0.2">
      <c r="A76" s="306">
        <v>91</v>
      </c>
      <c r="B76" s="307" t="s">
        <v>315</v>
      </c>
      <c r="C76" s="308"/>
      <c r="D76" s="113">
        <v>8.3022000830220002E-2</v>
      </c>
      <c r="E76" s="115">
        <v>12</v>
      </c>
      <c r="F76" s="114">
        <v>5</v>
      </c>
      <c r="G76" s="114">
        <v>19</v>
      </c>
      <c r="H76" s="114">
        <v>9</v>
      </c>
      <c r="I76" s="140">
        <v>11</v>
      </c>
      <c r="J76" s="115">
        <v>1</v>
      </c>
      <c r="K76" s="116">
        <v>9.0909090909090917</v>
      </c>
    </row>
    <row r="77" spans="1:11" ht="14.1" customHeight="1" x14ac:dyDescent="0.2">
      <c r="A77" s="306">
        <v>92</v>
      </c>
      <c r="B77" s="307" t="s">
        <v>316</v>
      </c>
      <c r="C77" s="308"/>
      <c r="D77" s="113">
        <v>1.32835201328352</v>
      </c>
      <c r="E77" s="115">
        <v>192</v>
      </c>
      <c r="F77" s="114">
        <v>332</v>
      </c>
      <c r="G77" s="114">
        <v>216</v>
      </c>
      <c r="H77" s="114">
        <v>177</v>
      </c>
      <c r="I77" s="140">
        <v>194</v>
      </c>
      <c r="J77" s="115">
        <v>-2</v>
      </c>
      <c r="K77" s="116">
        <v>-1.0309278350515463</v>
      </c>
    </row>
    <row r="78" spans="1:11" ht="14.1" customHeight="1" x14ac:dyDescent="0.2">
      <c r="A78" s="306">
        <v>93</v>
      </c>
      <c r="B78" s="307" t="s">
        <v>317</v>
      </c>
      <c r="C78" s="308"/>
      <c r="D78" s="113">
        <v>0.26982150269821503</v>
      </c>
      <c r="E78" s="115">
        <v>39</v>
      </c>
      <c r="F78" s="114">
        <v>45</v>
      </c>
      <c r="G78" s="114">
        <v>50</v>
      </c>
      <c r="H78" s="114">
        <v>43</v>
      </c>
      <c r="I78" s="140">
        <v>62</v>
      </c>
      <c r="J78" s="115">
        <v>-23</v>
      </c>
      <c r="K78" s="116">
        <v>-37.096774193548384</v>
      </c>
    </row>
    <row r="79" spans="1:11" ht="14.1" customHeight="1" x14ac:dyDescent="0.2">
      <c r="A79" s="306">
        <v>94</v>
      </c>
      <c r="B79" s="307" t="s">
        <v>318</v>
      </c>
      <c r="C79" s="308"/>
      <c r="D79" s="113">
        <v>0.56731700567317001</v>
      </c>
      <c r="E79" s="115">
        <v>82</v>
      </c>
      <c r="F79" s="114">
        <v>94</v>
      </c>
      <c r="G79" s="114">
        <v>317</v>
      </c>
      <c r="H79" s="114">
        <v>76</v>
      </c>
      <c r="I79" s="140">
        <v>48</v>
      </c>
      <c r="J79" s="115">
        <v>34</v>
      </c>
      <c r="K79" s="116">
        <v>70.833333333333329</v>
      </c>
    </row>
    <row r="80" spans="1:11" ht="14.1" customHeight="1" x14ac:dyDescent="0.2">
      <c r="A80" s="306" t="s">
        <v>319</v>
      </c>
      <c r="B80" s="307" t="s">
        <v>320</v>
      </c>
      <c r="C80" s="308"/>
      <c r="D80" s="113">
        <v>5.5348000553480006E-2</v>
      </c>
      <c r="E80" s="115">
        <v>8</v>
      </c>
      <c r="F80" s="114">
        <v>32</v>
      </c>
      <c r="G80" s="114">
        <v>17</v>
      </c>
      <c r="H80" s="114">
        <v>18</v>
      </c>
      <c r="I80" s="140">
        <v>10</v>
      </c>
      <c r="J80" s="115">
        <v>-2</v>
      </c>
      <c r="K80" s="116">
        <v>-20</v>
      </c>
    </row>
    <row r="81" spans="1:11" ht="14.1" customHeight="1" x14ac:dyDescent="0.2">
      <c r="A81" s="310" t="s">
        <v>321</v>
      </c>
      <c r="B81" s="311" t="s">
        <v>334</v>
      </c>
      <c r="C81" s="312"/>
      <c r="D81" s="125">
        <v>0.31825100318251004</v>
      </c>
      <c r="E81" s="143">
        <v>46</v>
      </c>
      <c r="F81" s="144">
        <v>28</v>
      </c>
      <c r="G81" s="144">
        <v>165</v>
      </c>
      <c r="H81" s="144">
        <v>33</v>
      </c>
      <c r="I81" s="145">
        <v>35</v>
      </c>
      <c r="J81" s="143">
        <v>11</v>
      </c>
      <c r="K81" s="146">
        <v>31.428571428571427</v>
      </c>
    </row>
    <row r="82" spans="1:11" s="269" customFormat="1" ht="11.25" customHeight="1" x14ac:dyDescent="0.15">
      <c r="A82" s="214" t="s">
        <v>122</v>
      </c>
      <c r="B82" s="271"/>
      <c r="C82" s="271"/>
      <c r="D82" s="272"/>
      <c r="E82" s="272"/>
      <c r="F82" s="272"/>
      <c r="G82" s="272"/>
      <c r="H82" s="272"/>
      <c r="I82" s="272"/>
      <c r="J82" s="150"/>
      <c r="K82" s="269" t="s">
        <v>45</v>
      </c>
    </row>
    <row r="83" spans="1:11" s="151" customFormat="1" ht="12.75" customHeight="1" x14ac:dyDescent="0.2">
      <c r="A83" s="277" t="s">
        <v>322</v>
      </c>
      <c r="B83" s="97"/>
      <c r="C83" s="97"/>
      <c r="D83" s="155"/>
      <c r="E83" s="156"/>
      <c r="F83" s="156"/>
      <c r="G83" s="156"/>
      <c r="H83" s="156"/>
      <c r="I83" s="156"/>
      <c r="J83" s="156"/>
      <c r="K83" s="157"/>
    </row>
    <row r="84" spans="1:11" ht="21.75" customHeight="1" x14ac:dyDescent="0.2">
      <c r="A84" s="654" t="s">
        <v>372</v>
      </c>
      <c r="B84" s="654"/>
      <c r="C84" s="654"/>
      <c r="D84" s="654"/>
      <c r="E84" s="654"/>
      <c r="F84" s="654"/>
      <c r="G84" s="654"/>
      <c r="H84" s="654"/>
      <c r="I84" s="654"/>
      <c r="J84" s="654"/>
      <c r="K84" s="654"/>
    </row>
    <row r="85" spans="1:11" s="406" customFormat="1" ht="21" customHeight="1" x14ac:dyDescent="0.2">
      <c r="A85" s="618" t="s">
        <v>323</v>
      </c>
      <c r="B85" s="618"/>
      <c r="C85" s="618"/>
      <c r="D85" s="618"/>
      <c r="E85" s="618"/>
      <c r="F85" s="618"/>
      <c r="G85" s="618"/>
      <c r="H85" s="618"/>
      <c r="I85" s="618"/>
      <c r="J85" s="618"/>
      <c r="K85" s="618"/>
    </row>
    <row r="86" spans="1:11" ht="11.25" x14ac:dyDescent="0.2">
      <c r="A86" s="618" t="s">
        <v>366</v>
      </c>
      <c r="B86" s="618"/>
      <c r="C86" s="618"/>
      <c r="D86" s="618"/>
      <c r="E86" s="618"/>
      <c r="F86" s="618"/>
      <c r="G86" s="618"/>
      <c r="H86" s="618"/>
      <c r="I86" s="618"/>
      <c r="J86" s="618"/>
      <c r="K86" s="618"/>
    </row>
    <row r="87" spans="1:11" ht="18" customHeight="1" x14ac:dyDescent="0.2">
      <c r="A87" s="655"/>
      <c r="B87" s="618"/>
      <c r="C87" s="618"/>
      <c r="D87" s="618"/>
      <c r="E87" s="618"/>
      <c r="F87" s="618"/>
      <c r="G87" s="618"/>
      <c r="H87" s="618"/>
      <c r="I87" s="618"/>
      <c r="J87" s="618"/>
      <c r="K87" s="618"/>
    </row>
    <row r="88" spans="1:11" ht="15.95" customHeight="1" x14ac:dyDescent="0.2">
      <c r="B88" s="110"/>
      <c r="C88" s="110"/>
    </row>
  </sheetData>
  <mergeCells count="16">
    <mergeCell ref="A87:K87"/>
    <mergeCell ref="A3:K3"/>
    <mergeCell ref="A4:K4"/>
    <mergeCell ref="A5:E5"/>
    <mergeCell ref="A7:C10"/>
    <mergeCell ref="D7:D10"/>
    <mergeCell ref="E7:I7"/>
    <mergeCell ref="J7:K8"/>
    <mergeCell ref="E8:E9"/>
    <mergeCell ref="F8:F9"/>
    <mergeCell ref="G8:G9"/>
    <mergeCell ref="H8:H9"/>
    <mergeCell ref="I8:I9"/>
    <mergeCell ref="A84:K84"/>
    <mergeCell ref="A85:K85"/>
    <mergeCell ref="A86:K86"/>
  </mergeCells>
  <printOptions horizontalCentered="1"/>
  <pageMargins left="0.70866141732283461" right="0.31496062992125984" top="0.74803149606299213" bottom="0.74803149606299213" header="0.31496062992125984" footer="0.31496062992125984"/>
  <pageSetup paperSize="9" scale="77" fitToHeight="2" orientation="portrait" r:id="rId1"/>
  <headerFooter alignWithMargins="0"/>
  <rowBreaks count="1" manualBreakCount="1">
    <brk id="64" max="10" man="1"/>
  </rowBreaks>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Tabelle32">
    <pageSetUpPr fitToPage="1"/>
  </sheetPr>
  <dimension ref="N64"/>
  <sheetViews>
    <sheetView showGridLines="0" tabSelected="1" zoomScaleNormal="100" workbookViewId="0"/>
  </sheetViews>
  <sheetFormatPr baseColWidth="10" defaultRowHeight="14.25" x14ac:dyDescent="0.2"/>
  <cols>
    <col min="1" max="7" width="11" style="12"/>
    <col min="8" max="8" width="23.5" style="12" customWidth="1"/>
    <col min="9" max="16384" width="11" style="12"/>
  </cols>
  <sheetData>
    <row r="64" spans="14:14" x14ac:dyDescent="0.2">
      <c r="N64" s="11" t="s">
        <v>5</v>
      </c>
    </row>
  </sheetData>
  <dataConsolidate/>
  <pageMargins left="0" right="0" top="0" bottom="0" header="0.16" footer="0"/>
  <pageSetup paperSize="9" scale="96" orientation="portrait" r:id="rId1"/>
  <drawing r:id="rId2"/>
  <legacyDrawing r:id="rId3"/>
  <controls>
    <mc:AlternateContent xmlns:mc="http://schemas.openxmlformats.org/markup-compatibility/2006">
      <mc:Choice Requires="x14">
        <control shapeId="2055" r:id="rId4" name="ComboBox3">
          <controlPr autoLine="0" r:id="rId5">
            <anchor moveWithCells="1">
              <from>
                <xdr:col>0</xdr:col>
                <xdr:colOff>533400</xdr:colOff>
                <xdr:row>52</xdr:row>
                <xdr:rowOff>57150</xdr:rowOff>
              </from>
              <to>
                <xdr:col>2</xdr:col>
                <xdr:colOff>552450</xdr:colOff>
                <xdr:row>53</xdr:row>
                <xdr:rowOff>104775</xdr:rowOff>
              </to>
            </anchor>
          </controlPr>
        </control>
      </mc:Choice>
      <mc:Fallback>
        <control shapeId="2055" r:id="rId4" name="ComboBox3"/>
      </mc:Fallback>
    </mc:AlternateContent>
  </controls>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8">
    <pageSetUpPr fitToPage="1"/>
  </sheetPr>
  <dimension ref="A1:Q88"/>
  <sheetViews>
    <sheetView showGridLines="0" zoomScaleNormal="100" workbookViewId="0">
      <selection activeCell="A2" sqref="A2"/>
    </sheetView>
  </sheetViews>
  <sheetFormatPr baseColWidth="10" defaultColWidth="7.75" defaultRowHeight="15.95" customHeight="1" x14ac:dyDescent="0.2"/>
  <cols>
    <col min="1" max="1" width="14.75" style="97" customWidth="1"/>
    <col min="2" max="2" width="8.5" style="155" customWidth="1"/>
    <col min="3" max="9" width="8.5" style="156" customWidth="1"/>
    <col min="10" max="10" width="8.5" style="157" customWidth="1"/>
    <col min="11" max="11" width="8.5" style="97" customWidth="1"/>
    <col min="12" max="12" width="8.5" style="156" customWidth="1"/>
    <col min="13" max="13" width="8.5" style="97" customWidth="1"/>
    <col min="14" max="16384" width="7.75" style="97"/>
  </cols>
  <sheetData>
    <row r="1" spans="1:13" s="91" customFormat="1" ht="36.75" customHeight="1" x14ac:dyDescent="0.2">
      <c r="A1" s="89" t="s">
        <v>78</v>
      </c>
      <c r="B1" s="89"/>
      <c r="C1" s="90"/>
      <c r="D1" s="90"/>
      <c r="E1" s="90"/>
      <c r="F1" s="90"/>
      <c r="G1" s="90"/>
      <c r="H1" s="89"/>
      <c r="I1" s="89"/>
      <c r="J1" s="89"/>
      <c r="K1" s="409"/>
      <c r="L1" s="89"/>
      <c r="M1" s="15" t="s">
        <v>6</v>
      </c>
    </row>
    <row r="2" spans="1:13" s="91" customFormat="1" ht="11.25" customHeight="1" x14ac:dyDescent="0.2">
      <c r="A2" s="93"/>
      <c r="B2" s="93"/>
      <c r="C2" s="93"/>
      <c r="D2" s="93"/>
      <c r="E2" s="93"/>
      <c r="F2" s="93"/>
      <c r="G2" s="93"/>
      <c r="H2" s="93"/>
      <c r="I2" s="93"/>
      <c r="J2" s="93"/>
      <c r="K2" s="93"/>
      <c r="L2" s="93"/>
      <c r="M2" s="93"/>
    </row>
    <row r="3" spans="1:13" s="94" customFormat="1" ht="24.95" customHeight="1" x14ac:dyDescent="0.2">
      <c r="A3" s="570" t="s">
        <v>373</v>
      </c>
      <c r="B3" s="571"/>
      <c r="C3" s="571"/>
      <c r="D3" s="571"/>
      <c r="E3" s="571"/>
      <c r="F3" s="571"/>
      <c r="G3" s="571"/>
      <c r="H3" s="571"/>
      <c r="I3" s="571"/>
      <c r="J3" s="571"/>
      <c r="K3" s="571"/>
    </row>
    <row r="4" spans="1:13" s="94" customFormat="1" ht="12" customHeight="1" x14ac:dyDescent="0.2">
      <c r="A4" s="410" t="s">
        <v>374</v>
      </c>
      <c r="B4" s="411"/>
      <c r="C4" s="411"/>
      <c r="D4" s="411"/>
      <c r="E4" s="411"/>
      <c r="F4" s="411"/>
      <c r="G4" s="411"/>
      <c r="H4" s="411"/>
      <c r="I4" s="411"/>
      <c r="J4" s="411"/>
      <c r="K4" s="411"/>
      <c r="L4" s="411"/>
      <c r="M4" s="411"/>
    </row>
    <row r="5" spans="1:13" s="94" customFormat="1" ht="12" customHeight="1" x14ac:dyDescent="0.2">
      <c r="A5" s="667" t="s">
        <v>375</v>
      </c>
      <c r="B5" s="667"/>
      <c r="C5" s="412"/>
      <c r="D5" s="412"/>
      <c r="E5" s="412"/>
      <c r="F5" s="413"/>
      <c r="G5" s="413"/>
      <c r="H5" s="413"/>
      <c r="I5" s="413"/>
      <c r="J5" s="413"/>
      <c r="K5" s="413"/>
      <c r="L5" s="413"/>
      <c r="M5" s="413"/>
    </row>
    <row r="6" spans="1:13" s="94" customFormat="1" ht="11.25" customHeight="1" x14ac:dyDescent="0.2">
      <c r="A6" s="227"/>
      <c r="B6" s="228"/>
      <c r="C6" s="228"/>
      <c r="D6" s="228"/>
      <c r="E6" s="228"/>
      <c r="F6" s="228"/>
      <c r="G6" s="228"/>
      <c r="H6" s="228"/>
      <c r="I6" s="228"/>
      <c r="J6" s="228"/>
      <c r="L6" s="228"/>
    </row>
    <row r="7" spans="1:13" s="91" customFormat="1" ht="33.950000000000003" customHeight="1" x14ac:dyDescent="0.2">
      <c r="A7" s="582" t="s">
        <v>376</v>
      </c>
      <c r="B7" s="668" t="s">
        <v>377</v>
      </c>
      <c r="C7" s="668"/>
      <c r="D7" s="668"/>
      <c r="E7" s="668"/>
      <c r="F7" s="668"/>
      <c r="G7" s="668"/>
      <c r="H7" s="669"/>
      <c r="I7" s="668" t="s">
        <v>378</v>
      </c>
      <c r="J7" s="668"/>
      <c r="K7" s="669"/>
      <c r="L7" s="670" t="s">
        <v>379</v>
      </c>
      <c r="M7" s="671"/>
    </row>
    <row r="8" spans="1:13" ht="23.85" customHeight="1" x14ac:dyDescent="0.2">
      <c r="A8" s="583"/>
      <c r="B8" s="414" t="s">
        <v>104</v>
      </c>
      <c r="C8" s="415" t="s">
        <v>106</v>
      </c>
      <c r="D8" s="415" t="s">
        <v>107</v>
      </c>
      <c r="E8" s="415" t="s">
        <v>380</v>
      </c>
      <c r="F8" s="415" t="s">
        <v>381</v>
      </c>
      <c r="G8" s="415" t="s">
        <v>108</v>
      </c>
      <c r="H8" s="416" t="s">
        <v>382</v>
      </c>
      <c r="I8" s="414" t="s">
        <v>104</v>
      </c>
      <c r="J8" s="414" t="s">
        <v>383</v>
      </c>
      <c r="K8" s="417" t="s">
        <v>384</v>
      </c>
      <c r="L8" s="418" t="s">
        <v>385</v>
      </c>
      <c r="M8" s="419" t="s">
        <v>386</v>
      </c>
    </row>
    <row r="9" spans="1:13" ht="12" customHeight="1" x14ac:dyDescent="0.2">
      <c r="A9" s="584"/>
      <c r="B9" s="100">
        <v>1</v>
      </c>
      <c r="C9" s="100">
        <v>2</v>
      </c>
      <c r="D9" s="100">
        <v>3</v>
      </c>
      <c r="E9" s="100">
        <v>4</v>
      </c>
      <c r="F9" s="100">
        <v>5</v>
      </c>
      <c r="G9" s="100">
        <v>6</v>
      </c>
      <c r="H9" s="100">
        <v>7</v>
      </c>
      <c r="I9" s="100">
        <v>8</v>
      </c>
      <c r="J9" s="100">
        <v>9</v>
      </c>
      <c r="K9" s="420">
        <v>10</v>
      </c>
      <c r="L9" s="421">
        <v>11</v>
      </c>
      <c r="M9" s="421">
        <v>12</v>
      </c>
    </row>
    <row r="10" spans="1:13" ht="15" customHeight="1" x14ac:dyDescent="0.2">
      <c r="A10" s="422" t="s">
        <v>387</v>
      </c>
      <c r="B10" s="115">
        <v>166020</v>
      </c>
      <c r="C10" s="114">
        <v>85986</v>
      </c>
      <c r="D10" s="114">
        <v>80034</v>
      </c>
      <c r="E10" s="114">
        <v>124361</v>
      </c>
      <c r="F10" s="114">
        <v>39774</v>
      </c>
      <c r="G10" s="114">
        <v>21764</v>
      </c>
      <c r="H10" s="114">
        <v>43327</v>
      </c>
      <c r="I10" s="115">
        <v>37029</v>
      </c>
      <c r="J10" s="114">
        <v>26151</v>
      </c>
      <c r="K10" s="114">
        <v>10878</v>
      </c>
      <c r="L10" s="423">
        <v>11522</v>
      </c>
      <c r="M10" s="424">
        <v>12076</v>
      </c>
    </row>
    <row r="11" spans="1:13" ht="11.1" customHeight="1" x14ac:dyDescent="0.2">
      <c r="A11" s="422" t="s">
        <v>388</v>
      </c>
      <c r="B11" s="115">
        <v>169816</v>
      </c>
      <c r="C11" s="114">
        <v>89202</v>
      </c>
      <c r="D11" s="114">
        <v>80614</v>
      </c>
      <c r="E11" s="114">
        <v>127685</v>
      </c>
      <c r="F11" s="114">
        <v>40279</v>
      </c>
      <c r="G11" s="114">
        <v>21528</v>
      </c>
      <c r="H11" s="114">
        <v>45084</v>
      </c>
      <c r="I11" s="115">
        <v>37744</v>
      </c>
      <c r="J11" s="114">
        <v>26394</v>
      </c>
      <c r="K11" s="114">
        <v>11350</v>
      </c>
      <c r="L11" s="423">
        <v>12553</v>
      </c>
      <c r="M11" s="424">
        <v>9018</v>
      </c>
    </row>
    <row r="12" spans="1:13" ht="11.1" customHeight="1" x14ac:dyDescent="0.2">
      <c r="A12" s="422" t="s">
        <v>389</v>
      </c>
      <c r="B12" s="115">
        <v>172619</v>
      </c>
      <c r="C12" s="114">
        <v>91045</v>
      </c>
      <c r="D12" s="114">
        <v>81574</v>
      </c>
      <c r="E12" s="114">
        <v>129921</v>
      </c>
      <c r="F12" s="114">
        <v>40816</v>
      </c>
      <c r="G12" s="114">
        <v>23354</v>
      </c>
      <c r="H12" s="114">
        <v>45977</v>
      </c>
      <c r="I12" s="115">
        <v>37535</v>
      </c>
      <c r="J12" s="114">
        <v>25933</v>
      </c>
      <c r="K12" s="114">
        <v>11602</v>
      </c>
      <c r="L12" s="423">
        <v>15980</v>
      </c>
      <c r="M12" s="424">
        <v>13674</v>
      </c>
    </row>
    <row r="13" spans="1:13" s="110" customFormat="1" ht="11.1" customHeight="1" x14ac:dyDescent="0.2">
      <c r="A13" s="422" t="s">
        <v>390</v>
      </c>
      <c r="B13" s="115">
        <v>170587</v>
      </c>
      <c r="C13" s="114">
        <v>88971</v>
      </c>
      <c r="D13" s="114">
        <v>81616</v>
      </c>
      <c r="E13" s="114">
        <v>127489</v>
      </c>
      <c r="F13" s="114">
        <v>41209</v>
      </c>
      <c r="G13" s="114">
        <v>22704</v>
      </c>
      <c r="H13" s="114">
        <v>45996</v>
      </c>
      <c r="I13" s="115">
        <v>37725</v>
      </c>
      <c r="J13" s="114">
        <v>26254</v>
      </c>
      <c r="K13" s="114">
        <v>11471</v>
      </c>
      <c r="L13" s="423">
        <v>9393</v>
      </c>
      <c r="M13" s="424">
        <v>12037</v>
      </c>
    </row>
    <row r="14" spans="1:13" ht="15" customHeight="1" x14ac:dyDescent="0.2">
      <c r="A14" s="422" t="s">
        <v>391</v>
      </c>
      <c r="B14" s="115">
        <v>171380</v>
      </c>
      <c r="C14" s="114">
        <v>89684</v>
      </c>
      <c r="D14" s="114">
        <v>81696</v>
      </c>
      <c r="E14" s="114">
        <v>125089</v>
      </c>
      <c r="F14" s="114">
        <v>44691</v>
      </c>
      <c r="G14" s="114">
        <v>22106</v>
      </c>
      <c r="H14" s="114">
        <v>46809</v>
      </c>
      <c r="I14" s="115">
        <v>37166</v>
      </c>
      <c r="J14" s="114">
        <v>25632</v>
      </c>
      <c r="K14" s="114">
        <v>11534</v>
      </c>
      <c r="L14" s="423">
        <v>14401</v>
      </c>
      <c r="M14" s="424">
        <v>13890</v>
      </c>
    </row>
    <row r="15" spans="1:13" ht="11.1" customHeight="1" x14ac:dyDescent="0.2">
      <c r="A15" s="422" t="s">
        <v>388</v>
      </c>
      <c r="B15" s="115">
        <v>174325</v>
      </c>
      <c r="C15" s="114">
        <v>91916</v>
      </c>
      <c r="D15" s="114">
        <v>82409</v>
      </c>
      <c r="E15" s="114">
        <v>126941</v>
      </c>
      <c r="F15" s="114">
        <v>45789</v>
      </c>
      <c r="G15" s="114">
        <v>21916</v>
      </c>
      <c r="H15" s="114">
        <v>48426</v>
      </c>
      <c r="I15" s="115">
        <v>38308</v>
      </c>
      <c r="J15" s="114">
        <v>26443</v>
      </c>
      <c r="K15" s="114">
        <v>11865</v>
      </c>
      <c r="L15" s="423">
        <v>11776</v>
      </c>
      <c r="M15" s="424">
        <v>9125</v>
      </c>
    </row>
    <row r="16" spans="1:13" ht="11.1" customHeight="1" x14ac:dyDescent="0.2">
      <c r="A16" s="422" t="s">
        <v>389</v>
      </c>
      <c r="B16" s="115">
        <v>177263</v>
      </c>
      <c r="C16" s="114">
        <v>93694</v>
      </c>
      <c r="D16" s="114">
        <v>83569</v>
      </c>
      <c r="E16" s="114">
        <v>129378</v>
      </c>
      <c r="F16" s="114">
        <v>46358</v>
      </c>
      <c r="G16" s="114">
        <v>23917</v>
      </c>
      <c r="H16" s="114">
        <v>49283</v>
      </c>
      <c r="I16" s="115">
        <v>38033</v>
      </c>
      <c r="J16" s="114">
        <v>25656</v>
      </c>
      <c r="K16" s="114">
        <v>12377</v>
      </c>
      <c r="L16" s="423">
        <v>16826</v>
      </c>
      <c r="M16" s="424">
        <v>14314</v>
      </c>
    </row>
    <row r="17" spans="1:13" s="110" customFormat="1" ht="11.1" customHeight="1" x14ac:dyDescent="0.2">
      <c r="A17" s="422" t="s">
        <v>390</v>
      </c>
      <c r="B17" s="115">
        <v>175052</v>
      </c>
      <c r="C17" s="114">
        <v>91425</v>
      </c>
      <c r="D17" s="114">
        <v>83627</v>
      </c>
      <c r="E17" s="114">
        <v>128565</v>
      </c>
      <c r="F17" s="114">
        <v>46383</v>
      </c>
      <c r="G17" s="114">
        <v>23253</v>
      </c>
      <c r="H17" s="114">
        <v>49315</v>
      </c>
      <c r="I17" s="115">
        <v>38282</v>
      </c>
      <c r="J17" s="114">
        <v>26077</v>
      </c>
      <c r="K17" s="114">
        <v>12205</v>
      </c>
      <c r="L17" s="423">
        <v>9435</v>
      </c>
      <c r="M17" s="424">
        <v>11928</v>
      </c>
    </row>
    <row r="18" spans="1:13" ht="15" customHeight="1" x14ac:dyDescent="0.2">
      <c r="A18" s="422" t="s">
        <v>392</v>
      </c>
      <c r="B18" s="115">
        <v>175041</v>
      </c>
      <c r="C18" s="114">
        <v>91406</v>
      </c>
      <c r="D18" s="114">
        <v>83635</v>
      </c>
      <c r="E18" s="114">
        <v>127794</v>
      </c>
      <c r="F18" s="114">
        <v>47083</v>
      </c>
      <c r="G18" s="114">
        <v>22444</v>
      </c>
      <c r="H18" s="114">
        <v>49970</v>
      </c>
      <c r="I18" s="115">
        <v>37581</v>
      </c>
      <c r="J18" s="114">
        <v>25565</v>
      </c>
      <c r="K18" s="114">
        <v>12016</v>
      </c>
      <c r="L18" s="423">
        <v>13063</v>
      </c>
      <c r="M18" s="424">
        <v>13524</v>
      </c>
    </row>
    <row r="19" spans="1:13" ht="11.1" customHeight="1" x14ac:dyDescent="0.2">
      <c r="A19" s="422" t="s">
        <v>388</v>
      </c>
      <c r="B19" s="115">
        <v>177237</v>
      </c>
      <c r="C19" s="114">
        <v>93226</v>
      </c>
      <c r="D19" s="114">
        <v>84011</v>
      </c>
      <c r="E19" s="114">
        <v>129334</v>
      </c>
      <c r="F19" s="114">
        <v>47749</v>
      </c>
      <c r="G19" s="114">
        <v>22002</v>
      </c>
      <c r="H19" s="114">
        <v>51415</v>
      </c>
      <c r="I19" s="115">
        <v>38517</v>
      </c>
      <c r="J19" s="114">
        <v>26132</v>
      </c>
      <c r="K19" s="114">
        <v>12385</v>
      </c>
      <c r="L19" s="423">
        <v>11621</v>
      </c>
      <c r="M19" s="424">
        <v>9460</v>
      </c>
    </row>
    <row r="20" spans="1:13" ht="11.1" customHeight="1" x14ac:dyDescent="0.2">
      <c r="A20" s="422" t="s">
        <v>389</v>
      </c>
      <c r="B20" s="115">
        <v>178733</v>
      </c>
      <c r="C20" s="114">
        <v>93952</v>
      </c>
      <c r="D20" s="114">
        <v>84781</v>
      </c>
      <c r="E20" s="114">
        <v>130451</v>
      </c>
      <c r="F20" s="114">
        <v>47993</v>
      </c>
      <c r="G20" s="114">
        <v>23480</v>
      </c>
      <c r="H20" s="114">
        <v>51972</v>
      </c>
      <c r="I20" s="115">
        <v>38550</v>
      </c>
      <c r="J20" s="114">
        <v>25669</v>
      </c>
      <c r="K20" s="114">
        <v>12881</v>
      </c>
      <c r="L20" s="423">
        <v>16597</v>
      </c>
      <c r="M20" s="424">
        <v>15328</v>
      </c>
    </row>
    <row r="21" spans="1:13" s="110" customFormat="1" ht="11.1" customHeight="1" x14ac:dyDescent="0.2">
      <c r="A21" s="422" t="s">
        <v>390</v>
      </c>
      <c r="B21" s="115">
        <v>175486</v>
      </c>
      <c r="C21" s="114">
        <v>90980</v>
      </c>
      <c r="D21" s="114">
        <v>84506</v>
      </c>
      <c r="E21" s="114">
        <v>127991</v>
      </c>
      <c r="F21" s="114">
        <v>47443</v>
      </c>
      <c r="G21" s="114">
        <v>22645</v>
      </c>
      <c r="H21" s="114">
        <v>51604</v>
      </c>
      <c r="I21" s="115">
        <v>39107</v>
      </c>
      <c r="J21" s="114">
        <v>26303</v>
      </c>
      <c r="K21" s="114">
        <v>12804</v>
      </c>
      <c r="L21" s="423">
        <v>8378</v>
      </c>
      <c r="M21" s="424">
        <v>11864</v>
      </c>
    </row>
    <row r="22" spans="1:13" ht="15" customHeight="1" x14ac:dyDescent="0.2">
      <c r="A22" s="422" t="s">
        <v>393</v>
      </c>
      <c r="B22" s="115">
        <v>174808</v>
      </c>
      <c r="C22" s="114">
        <v>90359</v>
      </c>
      <c r="D22" s="114">
        <v>84449</v>
      </c>
      <c r="E22" s="114">
        <v>127098</v>
      </c>
      <c r="F22" s="114">
        <v>47393</v>
      </c>
      <c r="G22" s="114">
        <v>21771</v>
      </c>
      <c r="H22" s="114">
        <v>52121</v>
      </c>
      <c r="I22" s="115">
        <v>38708</v>
      </c>
      <c r="J22" s="114">
        <v>26021</v>
      </c>
      <c r="K22" s="114">
        <v>12687</v>
      </c>
      <c r="L22" s="423">
        <v>11467</v>
      </c>
      <c r="M22" s="424">
        <v>12393</v>
      </c>
    </row>
    <row r="23" spans="1:13" ht="11.1" customHeight="1" x14ac:dyDescent="0.2">
      <c r="A23" s="422" t="s">
        <v>388</v>
      </c>
      <c r="B23" s="115">
        <v>177515</v>
      </c>
      <c r="C23" s="114">
        <v>92776</v>
      </c>
      <c r="D23" s="114">
        <v>84739</v>
      </c>
      <c r="E23" s="114">
        <v>129130</v>
      </c>
      <c r="F23" s="114">
        <v>47960</v>
      </c>
      <c r="G23" s="114">
        <v>21403</v>
      </c>
      <c r="H23" s="114">
        <v>53803</v>
      </c>
      <c r="I23" s="115">
        <v>39935</v>
      </c>
      <c r="J23" s="114">
        <v>26759</v>
      </c>
      <c r="K23" s="114">
        <v>13176</v>
      </c>
      <c r="L23" s="423">
        <v>12228</v>
      </c>
      <c r="M23" s="424">
        <v>9687</v>
      </c>
    </row>
    <row r="24" spans="1:13" ht="11.1" customHeight="1" x14ac:dyDescent="0.2">
      <c r="A24" s="422" t="s">
        <v>389</v>
      </c>
      <c r="B24" s="115">
        <v>179866</v>
      </c>
      <c r="C24" s="114">
        <v>94028</v>
      </c>
      <c r="D24" s="114">
        <v>85838</v>
      </c>
      <c r="E24" s="114">
        <v>129465</v>
      </c>
      <c r="F24" s="114">
        <v>48395</v>
      </c>
      <c r="G24" s="114">
        <v>22915</v>
      </c>
      <c r="H24" s="114">
        <v>54556</v>
      </c>
      <c r="I24" s="115">
        <v>39935</v>
      </c>
      <c r="J24" s="114">
        <v>26316</v>
      </c>
      <c r="K24" s="114">
        <v>13619</v>
      </c>
      <c r="L24" s="423">
        <v>16863</v>
      </c>
      <c r="M24" s="424">
        <v>15229</v>
      </c>
    </row>
    <row r="25" spans="1:13" s="110" customFormat="1" ht="11.1" customHeight="1" x14ac:dyDescent="0.2">
      <c r="A25" s="422" t="s">
        <v>390</v>
      </c>
      <c r="B25" s="115">
        <v>176702</v>
      </c>
      <c r="C25" s="114">
        <v>91146</v>
      </c>
      <c r="D25" s="114">
        <v>85556</v>
      </c>
      <c r="E25" s="114">
        <v>126217</v>
      </c>
      <c r="F25" s="114">
        <v>48482</v>
      </c>
      <c r="G25" s="114">
        <v>21939</v>
      </c>
      <c r="H25" s="114">
        <v>54250</v>
      </c>
      <c r="I25" s="115">
        <v>40499</v>
      </c>
      <c r="J25" s="114">
        <v>26970</v>
      </c>
      <c r="K25" s="114">
        <v>13529</v>
      </c>
      <c r="L25" s="423">
        <v>8608</v>
      </c>
      <c r="M25" s="424">
        <v>11859</v>
      </c>
    </row>
    <row r="26" spans="1:13" ht="15" customHeight="1" x14ac:dyDescent="0.2">
      <c r="A26" s="422" t="s">
        <v>394</v>
      </c>
      <c r="B26" s="115">
        <v>176826</v>
      </c>
      <c r="C26" s="114">
        <v>91556</v>
      </c>
      <c r="D26" s="114">
        <v>85270</v>
      </c>
      <c r="E26" s="114">
        <v>126375</v>
      </c>
      <c r="F26" s="114">
        <v>48469</v>
      </c>
      <c r="G26" s="114">
        <v>21274</v>
      </c>
      <c r="H26" s="114">
        <v>55006</v>
      </c>
      <c r="I26" s="115">
        <v>39850</v>
      </c>
      <c r="J26" s="114">
        <v>26397</v>
      </c>
      <c r="K26" s="114">
        <v>13453</v>
      </c>
      <c r="L26" s="423">
        <v>12996</v>
      </c>
      <c r="M26" s="424">
        <v>12870</v>
      </c>
    </row>
    <row r="27" spans="1:13" ht="11.1" customHeight="1" x14ac:dyDescent="0.2">
      <c r="A27" s="422" t="s">
        <v>388</v>
      </c>
      <c r="B27" s="115">
        <v>178737</v>
      </c>
      <c r="C27" s="114">
        <v>93157</v>
      </c>
      <c r="D27" s="114">
        <v>85580</v>
      </c>
      <c r="E27" s="114">
        <v>127753</v>
      </c>
      <c r="F27" s="114">
        <v>49013</v>
      </c>
      <c r="G27" s="114">
        <v>20868</v>
      </c>
      <c r="H27" s="114">
        <v>56470</v>
      </c>
      <c r="I27" s="115">
        <v>40840</v>
      </c>
      <c r="J27" s="114">
        <v>27009</v>
      </c>
      <c r="K27" s="114">
        <v>13831</v>
      </c>
      <c r="L27" s="423">
        <v>10541</v>
      </c>
      <c r="M27" s="424">
        <v>8602</v>
      </c>
    </row>
    <row r="28" spans="1:13" ht="11.1" customHeight="1" x14ac:dyDescent="0.2">
      <c r="A28" s="422" t="s">
        <v>389</v>
      </c>
      <c r="B28" s="115">
        <v>181096</v>
      </c>
      <c r="C28" s="114">
        <v>94357</v>
      </c>
      <c r="D28" s="114">
        <v>86739</v>
      </c>
      <c r="E28" s="114">
        <v>130375</v>
      </c>
      <c r="F28" s="114">
        <v>50002</v>
      </c>
      <c r="G28" s="114">
        <v>22652</v>
      </c>
      <c r="H28" s="114">
        <v>56939</v>
      </c>
      <c r="I28" s="115">
        <v>40474</v>
      </c>
      <c r="J28" s="114">
        <v>26313</v>
      </c>
      <c r="K28" s="114">
        <v>14161</v>
      </c>
      <c r="L28" s="423">
        <v>15520</v>
      </c>
      <c r="M28" s="424">
        <v>13748</v>
      </c>
    </row>
    <row r="29" spans="1:13" s="110" customFormat="1" ht="11.1" customHeight="1" x14ac:dyDescent="0.2">
      <c r="A29" s="422" t="s">
        <v>390</v>
      </c>
      <c r="B29" s="115">
        <v>178136</v>
      </c>
      <c r="C29" s="114">
        <v>91579</v>
      </c>
      <c r="D29" s="114">
        <v>86557</v>
      </c>
      <c r="E29" s="114">
        <v>127701</v>
      </c>
      <c r="F29" s="114">
        <v>50366</v>
      </c>
      <c r="G29" s="114">
        <v>21917</v>
      </c>
      <c r="H29" s="114">
        <v>56422</v>
      </c>
      <c r="I29" s="115">
        <v>40892</v>
      </c>
      <c r="J29" s="114">
        <v>27013</v>
      </c>
      <c r="K29" s="114">
        <v>13879</v>
      </c>
      <c r="L29" s="423">
        <v>8541</v>
      </c>
      <c r="M29" s="424">
        <v>11632</v>
      </c>
    </row>
    <row r="30" spans="1:13" ht="15" customHeight="1" x14ac:dyDescent="0.2">
      <c r="A30" s="422" t="s">
        <v>395</v>
      </c>
      <c r="B30" s="115">
        <v>178676</v>
      </c>
      <c r="C30" s="114">
        <v>91740</v>
      </c>
      <c r="D30" s="114">
        <v>86936</v>
      </c>
      <c r="E30" s="114">
        <v>127411</v>
      </c>
      <c r="F30" s="114">
        <v>51228</v>
      </c>
      <c r="G30" s="114">
        <v>21127</v>
      </c>
      <c r="H30" s="114">
        <v>57091</v>
      </c>
      <c r="I30" s="115">
        <v>39437</v>
      </c>
      <c r="J30" s="114">
        <v>25846</v>
      </c>
      <c r="K30" s="114">
        <v>13591</v>
      </c>
      <c r="L30" s="423">
        <v>13573</v>
      </c>
      <c r="M30" s="424">
        <v>13043</v>
      </c>
    </row>
    <row r="31" spans="1:13" ht="11.1" customHeight="1" x14ac:dyDescent="0.2">
      <c r="A31" s="422" t="s">
        <v>388</v>
      </c>
      <c r="B31" s="115">
        <v>181194</v>
      </c>
      <c r="C31" s="114">
        <v>93665</v>
      </c>
      <c r="D31" s="114">
        <v>87529</v>
      </c>
      <c r="E31" s="114">
        <v>129045</v>
      </c>
      <c r="F31" s="114">
        <v>52118</v>
      </c>
      <c r="G31" s="114">
        <v>20798</v>
      </c>
      <c r="H31" s="114">
        <v>58564</v>
      </c>
      <c r="I31" s="115">
        <v>40328</v>
      </c>
      <c r="J31" s="114">
        <v>26344</v>
      </c>
      <c r="K31" s="114">
        <v>13984</v>
      </c>
      <c r="L31" s="423">
        <v>11491</v>
      </c>
      <c r="M31" s="424">
        <v>8896</v>
      </c>
    </row>
    <row r="32" spans="1:13" ht="11.1" customHeight="1" x14ac:dyDescent="0.2">
      <c r="A32" s="422" t="s">
        <v>389</v>
      </c>
      <c r="B32" s="115">
        <v>184442</v>
      </c>
      <c r="C32" s="114">
        <v>95608</v>
      </c>
      <c r="D32" s="114">
        <v>88834</v>
      </c>
      <c r="E32" s="114">
        <v>131932</v>
      </c>
      <c r="F32" s="114">
        <v>52489</v>
      </c>
      <c r="G32" s="114">
        <v>22513</v>
      </c>
      <c r="H32" s="114">
        <v>59366</v>
      </c>
      <c r="I32" s="115">
        <v>40007</v>
      </c>
      <c r="J32" s="114">
        <v>25458</v>
      </c>
      <c r="K32" s="114">
        <v>14549</v>
      </c>
      <c r="L32" s="423">
        <v>17153</v>
      </c>
      <c r="M32" s="424">
        <v>14660</v>
      </c>
    </row>
    <row r="33" spans="1:13" s="110" customFormat="1" ht="11.1" customHeight="1" x14ac:dyDescent="0.2">
      <c r="A33" s="422" t="s">
        <v>390</v>
      </c>
      <c r="B33" s="115">
        <v>181897</v>
      </c>
      <c r="C33" s="114">
        <v>93349</v>
      </c>
      <c r="D33" s="114">
        <v>88548</v>
      </c>
      <c r="E33" s="114">
        <v>129350</v>
      </c>
      <c r="F33" s="114">
        <v>52535</v>
      </c>
      <c r="G33" s="114">
        <v>21697</v>
      </c>
      <c r="H33" s="114">
        <v>58950</v>
      </c>
      <c r="I33" s="115">
        <v>40486</v>
      </c>
      <c r="J33" s="114">
        <v>26109</v>
      </c>
      <c r="K33" s="114">
        <v>14377</v>
      </c>
      <c r="L33" s="423">
        <v>9431</v>
      </c>
      <c r="M33" s="424">
        <v>12121</v>
      </c>
    </row>
    <row r="34" spans="1:13" ht="15" customHeight="1" x14ac:dyDescent="0.2">
      <c r="A34" s="422" t="s">
        <v>396</v>
      </c>
      <c r="B34" s="115">
        <v>182073</v>
      </c>
      <c r="C34" s="114">
        <v>93590</v>
      </c>
      <c r="D34" s="114">
        <v>88483</v>
      </c>
      <c r="E34" s="114">
        <v>129160</v>
      </c>
      <c r="F34" s="114">
        <v>52904</v>
      </c>
      <c r="G34" s="114">
        <v>20877</v>
      </c>
      <c r="H34" s="114">
        <v>59826</v>
      </c>
      <c r="I34" s="115">
        <v>39961</v>
      </c>
      <c r="J34" s="114">
        <v>25553</v>
      </c>
      <c r="K34" s="114">
        <v>14408</v>
      </c>
      <c r="L34" s="423">
        <v>13126</v>
      </c>
      <c r="M34" s="424">
        <v>12969</v>
      </c>
    </row>
    <row r="35" spans="1:13" ht="11.1" customHeight="1" x14ac:dyDescent="0.2">
      <c r="A35" s="422" t="s">
        <v>388</v>
      </c>
      <c r="B35" s="115">
        <v>184538</v>
      </c>
      <c r="C35" s="114">
        <v>95612</v>
      </c>
      <c r="D35" s="114">
        <v>88926</v>
      </c>
      <c r="E35" s="114">
        <v>131071</v>
      </c>
      <c r="F35" s="114">
        <v>53463</v>
      </c>
      <c r="G35" s="114">
        <v>20510</v>
      </c>
      <c r="H35" s="114">
        <v>61285</v>
      </c>
      <c r="I35" s="115">
        <v>40760</v>
      </c>
      <c r="J35" s="114">
        <v>25948</v>
      </c>
      <c r="K35" s="114">
        <v>14812</v>
      </c>
      <c r="L35" s="423">
        <v>11879</v>
      </c>
      <c r="M35" s="424">
        <v>9422</v>
      </c>
    </row>
    <row r="36" spans="1:13" ht="11.1" customHeight="1" x14ac:dyDescent="0.2">
      <c r="A36" s="422" t="s">
        <v>389</v>
      </c>
      <c r="B36" s="115">
        <v>187098</v>
      </c>
      <c r="C36" s="114">
        <v>97180</v>
      </c>
      <c r="D36" s="114">
        <v>89918</v>
      </c>
      <c r="E36" s="114">
        <v>133258</v>
      </c>
      <c r="F36" s="114">
        <v>53838</v>
      </c>
      <c r="G36" s="114">
        <v>22317</v>
      </c>
      <c r="H36" s="114">
        <v>61887</v>
      </c>
      <c r="I36" s="115">
        <v>40488</v>
      </c>
      <c r="J36" s="114">
        <v>25201</v>
      </c>
      <c r="K36" s="114">
        <v>15287</v>
      </c>
      <c r="L36" s="423">
        <v>16646</v>
      </c>
      <c r="M36" s="424">
        <v>14337</v>
      </c>
    </row>
    <row r="37" spans="1:13" s="110" customFormat="1" ht="11.1" customHeight="1" x14ac:dyDescent="0.2">
      <c r="A37" s="422" t="s">
        <v>390</v>
      </c>
      <c r="B37" s="115">
        <v>184984</v>
      </c>
      <c r="C37" s="114">
        <v>95064</v>
      </c>
      <c r="D37" s="114">
        <v>89920</v>
      </c>
      <c r="E37" s="114">
        <v>130917</v>
      </c>
      <c r="F37" s="114">
        <v>54067</v>
      </c>
      <c r="G37" s="114">
        <v>21706</v>
      </c>
      <c r="H37" s="114">
        <v>61685</v>
      </c>
      <c r="I37" s="115">
        <v>41013</v>
      </c>
      <c r="J37" s="114">
        <v>25976</v>
      </c>
      <c r="K37" s="114">
        <v>15037</v>
      </c>
      <c r="L37" s="423">
        <v>9480</v>
      </c>
      <c r="M37" s="424">
        <v>11924</v>
      </c>
    </row>
    <row r="38" spans="1:13" ht="15" customHeight="1" x14ac:dyDescent="0.2">
      <c r="A38" s="425" t="s">
        <v>397</v>
      </c>
      <c r="B38" s="115">
        <v>185795</v>
      </c>
      <c r="C38" s="114">
        <v>95783</v>
      </c>
      <c r="D38" s="114">
        <v>90012</v>
      </c>
      <c r="E38" s="114">
        <v>131312</v>
      </c>
      <c r="F38" s="114">
        <v>54483</v>
      </c>
      <c r="G38" s="114">
        <v>21129</v>
      </c>
      <c r="H38" s="114">
        <v>62437</v>
      </c>
      <c r="I38" s="115">
        <v>40323</v>
      </c>
      <c r="J38" s="114">
        <v>25301</v>
      </c>
      <c r="K38" s="114">
        <v>15022</v>
      </c>
      <c r="L38" s="423">
        <v>14475</v>
      </c>
      <c r="M38" s="424">
        <v>13937</v>
      </c>
    </row>
    <row r="39" spans="1:13" ht="11.1" customHeight="1" x14ac:dyDescent="0.2">
      <c r="A39" s="422" t="s">
        <v>388</v>
      </c>
      <c r="B39" s="115">
        <v>188471</v>
      </c>
      <c r="C39" s="114">
        <v>97771</v>
      </c>
      <c r="D39" s="114">
        <v>90700</v>
      </c>
      <c r="E39" s="114">
        <v>133132</v>
      </c>
      <c r="F39" s="114">
        <v>55339</v>
      </c>
      <c r="G39" s="114">
        <v>20818</v>
      </c>
      <c r="H39" s="114">
        <v>63959</v>
      </c>
      <c r="I39" s="115">
        <v>41345</v>
      </c>
      <c r="J39" s="114">
        <v>25848</v>
      </c>
      <c r="K39" s="114">
        <v>15497</v>
      </c>
      <c r="L39" s="423">
        <v>12677</v>
      </c>
      <c r="M39" s="424">
        <v>10118</v>
      </c>
    </row>
    <row r="40" spans="1:13" ht="11.1" customHeight="1" x14ac:dyDescent="0.2">
      <c r="A40" s="425" t="s">
        <v>389</v>
      </c>
      <c r="B40" s="115">
        <v>191905</v>
      </c>
      <c r="C40" s="114">
        <v>99613</v>
      </c>
      <c r="D40" s="114">
        <v>92292</v>
      </c>
      <c r="E40" s="114">
        <v>136158</v>
      </c>
      <c r="F40" s="114">
        <v>55747</v>
      </c>
      <c r="G40" s="114">
        <v>22825</v>
      </c>
      <c r="H40" s="114">
        <v>64642</v>
      </c>
      <c r="I40" s="115">
        <v>40673</v>
      </c>
      <c r="J40" s="114">
        <v>24857</v>
      </c>
      <c r="K40" s="114">
        <v>15816</v>
      </c>
      <c r="L40" s="423">
        <v>18640</v>
      </c>
      <c r="M40" s="424">
        <v>16082</v>
      </c>
    </row>
    <row r="41" spans="1:13" s="110" customFormat="1" ht="11.1" customHeight="1" x14ac:dyDescent="0.2">
      <c r="A41" s="422" t="s">
        <v>390</v>
      </c>
      <c r="B41" s="115">
        <v>189488</v>
      </c>
      <c r="C41" s="114">
        <v>97682</v>
      </c>
      <c r="D41" s="114">
        <v>91806</v>
      </c>
      <c r="E41" s="114">
        <v>133644</v>
      </c>
      <c r="F41" s="114">
        <v>55844</v>
      </c>
      <c r="G41" s="114">
        <v>22160</v>
      </c>
      <c r="H41" s="114">
        <v>64278</v>
      </c>
      <c r="I41" s="115">
        <v>41257</v>
      </c>
      <c r="J41" s="114">
        <v>25593</v>
      </c>
      <c r="K41" s="114">
        <v>15664</v>
      </c>
      <c r="L41" s="423">
        <v>10346</v>
      </c>
      <c r="M41" s="424">
        <v>12423</v>
      </c>
    </row>
    <row r="42" spans="1:13" ht="15" customHeight="1" x14ac:dyDescent="0.2">
      <c r="A42" s="422" t="s">
        <v>398</v>
      </c>
      <c r="B42" s="115">
        <v>189610</v>
      </c>
      <c r="C42" s="114">
        <v>98008</v>
      </c>
      <c r="D42" s="114">
        <v>91602</v>
      </c>
      <c r="E42" s="114">
        <v>133547</v>
      </c>
      <c r="F42" s="114">
        <v>56063</v>
      </c>
      <c r="G42" s="114">
        <v>21571</v>
      </c>
      <c r="H42" s="114">
        <v>64911</v>
      </c>
      <c r="I42" s="115">
        <v>40772</v>
      </c>
      <c r="J42" s="114">
        <v>25144</v>
      </c>
      <c r="K42" s="114">
        <v>15628</v>
      </c>
      <c r="L42" s="423">
        <v>14005</v>
      </c>
      <c r="M42" s="424">
        <v>14010</v>
      </c>
    </row>
    <row r="43" spans="1:13" ht="11.1" customHeight="1" x14ac:dyDescent="0.2">
      <c r="A43" s="422" t="s">
        <v>388</v>
      </c>
      <c r="B43" s="115">
        <v>191576</v>
      </c>
      <c r="C43" s="114">
        <v>99618</v>
      </c>
      <c r="D43" s="114">
        <v>91958</v>
      </c>
      <c r="E43" s="114">
        <v>134962</v>
      </c>
      <c r="F43" s="114">
        <v>56614</v>
      </c>
      <c r="G43" s="114">
        <v>21178</v>
      </c>
      <c r="H43" s="114">
        <v>66374</v>
      </c>
      <c r="I43" s="115">
        <v>41870</v>
      </c>
      <c r="J43" s="114">
        <v>25668</v>
      </c>
      <c r="K43" s="114">
        <v>16202</v>
      </c>
      <c r="L43" s="423">
        <v>12809</v>
      </c>
      <c r="M43" s="424">
        <v>10903</v>
      </c>
    </row>
    <row r="44" spans="1:13" ht="11.1" customHeight="1" x14ac:dyDescent="0.2">
      <c r="A44" s="422" t="s">
        <v>389</v>
      </c>
      <c r="B44" s="115">
        <v>194566</v>
      </c>
      <c r="C44" s="114">
        <v>101409</v>
      </c>
      <c r="D44" s="114">
        <v>93157</v>
      </c>
      <c r="E44" s="114">
        <v>137571</v>
      </c>
      <c r="F44" s="114">
        <v>56995</v>
      </c>
      <c r="G44" s="114">
        <v>23048</v>
      </c>
      <c r="H44" s="114">
        <v>67126</v>
      </c>
      <c r="I44" s="115">
        <v>41230</v>
      </c>
      <c r="J44" s="114">
        <v>24614</v>
      </c>
      <c r="K44" s="114">
        <v>16616</v>
      </c>
      <c r="L44" s="423">
        <v>18483</v>
      </c>
      <c r="M44" s="424">
        <v>16238</v>
      </c>
    </row>
    <row r="45" spans="1:13" s="110" customFormat="1" ht="11.1" customHeight="1" x14ac:dyDescent="0.2">
      <c r="A45" s="422" t="s">
        <v>390</v>
      </c>
      <c r="B45" s="115">
        <v>192548</v>
      </c>
      <c r="C45" s="114">
        <v>99503</v>
      </c>
      <c r="D45" s="114">
        <v>93045</v>
      </c>
      <c r="E45" s="114">
        <v>135479</v>
      </c>
      <c r="F45" s="114">
        <v>57069</v>
      </c>
      <c r="G45" s="114">
        <v>22370</v>
      </c>
      <c r="H45" s="114">
        <v>66829</v>
      </c>
      <c r="I45" s="115">
        <v>41721</v>
      </c>
      <c r="J45" s="114">
        <v>25242</v>
      </c>
      <c r="K45" s="114">
        <v>16479</v>
      </c>
      <c r="L45" s="423">
        <v>10312</v>
      </c>
      <c r="M45" s="424">
        <v>12547</v>
      </c>
    </row>
    <row r="46" spans="1:13" ht="15" customHeight="1" x14ac:dyDescent="0.2">
      <c r="A46" s="422" t="s">
        <v>399</v>
      </c>
      <c r="B46" s="115">
        <v>192043</v>
      </c>
      <c r="C46" s="114">
        <v>99483</v>
      </c>
      <c r="D46" s="114">
        <v>92560</v>
      </c>
      <c r="E46" s="114">
        <v>135212</v>
      </c>
      <c r="F46" s="114">
        <v>56831</v>
      </c>
      <c r="G46" s="114">
        <v>21600</v>
      </c>
      <c r="H46" s="114">
        <v>67191</v>
      </c>
      <c r="I46" s="115">
        <v>41089</v>
      </c>
      <c r="J46" s="114">
        <v>24649</v>
      </c>
      <c r="K46" s="114">
        <v>16440</v>
      </c>
      <c r="L46" s="423">
        <v>13848</v>
      </c>
      <c r="M46" s="424">
        <v>14190</v>
      </c>
    </row>
    <row r="47" spans="1:13" ht="11.1" customHeight="1" x14ac:dyDescent="0.2">
      <c r="A47" s="422" t="s">
        <v>388</v>
      </c>
      <c r="B47" s="115">
        <v>193192</v>
      </c>
      <c r="C47" s="114">
        <v>100418</v>
      </c>
      <c r="D47" s="114">
        <v>92774</v>
      </c>
      <c r="E47" s="114">
        <v>135742</v>
      </c>
      <c r="F47" s="114">
        <v>57450</v>
      </c>
      <c r="G47" s="114">
        <v>21224</v>
      </c>
      <c r="H47" s="114">
        <v>68213</v>
      </c>
      <c r="I47" s="115">
        <v>41616</v>
      </c>
      <c r="J47" s="114">
        <v>24906</v>
      </c>
      <c r="K47" s="114">
        <v>16710</v>
      </c>
      <c r="L47" s="423">
        <v>11609</v>
      </c>
      <c r="M47" s="424">
        <v>10641</v>
      </c>
    </row>
    <row r="48" spans="1:13" ht="11.1" customHeight="1" x14ac:dyDescent="0.2">
      <c r="A48" s="422" t="s">
        <v>389</v>
      </c>
      <c r="B48" s="115">
        <v>194281</v>
      </c>
      <c r="C48" s="114">
        <v>101642</v>
      </c>
      <c r="D48" s="114">
        <v>92639</v>
      </c>
      <c r="E48" s="114">
        <v>137227</v>
      </c>
      <c r="F48" s="114">
        <v>57054</v>
      </c>
      <c r="G48" s="114">
        <v>22543</v>
      </c>
      <c r="H48" s="114">
        <v>68659</v>
      </c>
      <c r="I48" s="115">
        <v>40908</v>
      </c>
      <c r="J48" s="114">
        <v>23754</v>
      </c>
      <c r="K48" s="114">
        <v>17154</v>
      </c>
      <c r="L48" s="423">
        <v>16955</v>
      </c>
      <c r="M48" s="424">
        <v>15079</v>
      </c>
    </row>
    <row r="49" spans="1:17" s="110" customFormat="1" ht="11.1" customHeight="1" x14ac:dyDescent="0.2">
      <c r="A49" s="422" t="s">
        <v>390</v>
      </c>
      <c r="B49" s="115">
        <v>191901</v>
      </c>
      <c r="C49" s="114">
        <v>99629</v>
      </c>
      <c r="D49" s="114">
        <v>92272</v>
      </c>
      <c r="E49" s="114">
        <v>134858</v>
      </c>
      <c r="F49" s="114">
        <v>57043</v>
      </c>
      <c r="G49" s="114">
        <v>21972</v>
      </c>
      <c r="H49" s="114">
        <v>68114</v>
      </c>
      <c r="I49" s="115">
        <v>41108</v>
      </c>
      <c r="J49" s="114">
        <v>24157</v>
      </c>
      <c r="K49" s="114">
        <v>16951</v>
      </c>
      <c r="L49" s="423">
        <v>10933</v>
      </c>
      <c r="M49" s="424">
        <v>13305</v>
      </c>
    </row>
    <row r="50" spans="1:17" ht="15" customHeight="1" x14ac:dyDescent="0.2">
      <c r="A50" s="422" t="s">
        <v>400</v>
      </c>
      <c r="B50" s="143">
        <v>191287</v>
      </c>
      <c r="C50" s="144">
        <v>99398</v>
      </c>
      <c r="D50" s="144">
        <v>91889</v>
      </c>
      <c r="E50" s="144">
        <v>134242</v>
      </c>
      <c r="F50" s="144">
        <v>57045</v>
      </c>
      <c r="G50" s="144">
        <v>21149</v>
      </c>
      <c r="H50" s="144">
        <v>68401</v>
      </c>
      <c r="I50" s="143">
        <v>39453</v>
      </c>
      <c r="J50" s="144">
        <v>23101</v>
      </c>
      <c r="K50" s="144">
        <v>16352</v>
      </c>
      <c r="L50" s="426">
        <v>13737</v>
      </c>
      <c r="M50" s="427">
        <v>14454</v>
      </c>
    </row>
    <row r="51" spans="1:17" ht="11.25" customHeight="1" x14ac:dyDescent="0.2">
      <c r="A51" s="428"/>
      <c r="B51" s="429"/>
      <c r="C51" s="430"/>
      <c r="D51" s="430"/>
      <c r="E51" s="430"/>
      <c r="F51" s="430"/>
      <c r="G51" s="430"/>
      <c r="H51" s="430"/>
      <c r="I51" s="430"/>
      <c r="J51" s="431"/>
      <c r="K51" s="269"/>
      <c r="L51" s="430"/>
      <c r="M51" s="432" t="s">
        <v>45</v>
      </c>
    </row>
    <row r="52" spans="1:17" ht="18" customHeight="1" x14ac:dyDescent="0.2">
      <c r="A52" s="659" t="s">
        <v>401</v>
      </c>
      <c r="B52" s="659"/>
      <c r="C52" s="659"/>
      <c r="D52" s="659"/>
      <c r="E52" s="659"/>
      <c r="F52" s="659"/>
      <c r="G52" s="659"/>
      <c r="H52" s="659"/>
      <c r="I52" s="659"/>
      <c r="J52" s="659"/>
      <c r="K52" s="659"/>
      <c r="L52" s="659"/>
      <c r="M52" s="659"/>
    </row>
    <row r="53" spans="1:17" ht="38.1" customHeight="1" x14ac:dyDescent="0.2">
      <c r="A53" s="660" t="s">
        <v>402</v>
      </c>
      <c r="B53" s="660"/>
      <c r="C53" s="660"/>
      <c r="D53" s="660"/>
      <c r="E53" s="660"/>
      <c r="F53" s="660"/>
      <c r="G53" s="660"/>
      <c r="H53" s="660"/>
      <c r="I53" s="660"/>
      <c r="J53" s="660"/>
      <c r="K53" s="660"/>
      <c r="L53" s="660"/>
      <c r="M53" s="660"/>
    </row>
    <row r="54" spans="1:17" s="151" customFormat="1" ht="9" x14ac:dyDescent="0.15">
      <c r="A54" s="661" t="s">
        <v>323</v>
      </c>
      <c r="B54" s="661"/>
      <c r="C54" s="661"/>
      <c r="D54" s="661"/>
      <c r="E54" s="661"/>
      <c r="F54" s="661"/>
      <c r="G54" s="661"/>
      <c r="H54" s="661"/>
      <c r="I54" s="661"/>
      <c r="J54" s="661"/>
      <c r="K54" s="661"/>
      <c r="L54" s="661"/>
      <c r="M54" s="661"/>
    </row>
    <row r="55" spans="1:17" s="151" customFormat="1" ht="20.25" customHeight="1" x14ac:dyDescent="0.15">
      <c r="A55" s="662"/>
      <c r="B55" s="663"/>
      <c r="C55" s="663"/>
      <c r="D55" s="663"/>
      <c r="E55" s="663"/>
      <c r="F55" s="663"/>
      <c r="G55" s="663"/>
      <c r="H55" s="663"/>
      <c r="I55" s="663"/>
      <c r="J55" s="663"/>
      <c r="K55" s="663"/>
      <c r="L55" s="221"/>
      <c r="M55" s="221"/>
    </row>
    <row r="56" spans="1:17" s="151" customFormat="1" ht="18" customHeight="1" x14ac:dyDescent="0.2">
      <c r="A56" s="664" t="s">
        <v>520</v>
      </c>
      <c r="B56" s="665"/>
      <c r="C56" s="665"/>
      <c r="D56" s="665"/>
      <c r="E56" s="665"/>
      <c r="F56" s="665"/>
      <c r="G56" s="665"/>
      <c r="H56" s="665"/>
      <c r="I56" s="665"/>
      <c r="J56" s="665"/>
      <c r="K56" s="665"/>
    </row>
    <row r="57" spans="1:17" s="151" customFormat="1" ht="11.25" customHeight="1" x14ac:dyDescent="0.2">
      <c r="A57" s="666"/>
      <c r="B57" s="666"/>
      <c r="C57" s="666"/>
      <c r="D57" s="666"/>
      <c r="E57" s="666"/>
      <c r="F57" s="666"/>
      <c r="G57" s="666"/>
      <c r="H57" s="666"/>
      <c r="I57" s="666"/>
      <c r="J57" s="666"/>
      <c r="L57" s="219"/>
      <c r="N57" s="219"/>
      <c r="O57" s="219"/>
      <c r="P57" s="219"/>
      <c r="Q57" s="219"/>
    </row>
    <row r="58" spans="1:17" ht="12.75" customHeight="1" x14ac:dyDescent="0.2">
      <c r="A58" s="433"/>
      <c r="B58" s="434"/>
      <c r="C58" s="435"/>
      <c r="D58" s="435"/>
      <c r="E58" s="435"/>
      <c r="F58" s="435"/>
      <c r="G58" s="435"/>
      <c r="H58" s="435"/>
      <c r="I58" s="435"/>
      <c r="J58" s="436"/>
      <c r="L58" s="435"/>
      <c r="N58" s="226"/>
      <c r="O58" s="226"/>
      <c r="P58" s="226"/>
      <c r="Q58" s="226"/>
    </row>
    <row r="59" spans="1:17" ht="12.75" customHeight="1" x14ac:dyDescent="0.2">
      <c r="A59" s="437"/>
      <c r="B59" s="434"/>
      <c r="C59" s="435"/>
      <c r="D59" s="435"/>
      <c r="E59" s="435"/>
      <c r="F59" s="435"/>
      <c r="G59" s="435"/>
      <c r="H59" s="435"/>
      <c r="I59" s="435"/>
      <c r="J59" s="436"/>
      <c r="L59" s="435"/>
    </row>
    <row r="60" spans="1:17" ht="12.75" customHeight="1" x14ac:dyDescent="0.2">
      <c r="A60" s="438"/>
      <c r="B60" s="245"/>
      <c r="C60" s="246"/>
      <c r="D60" s="246"/>
      <c r="E60" s="246"/>
      <c r="F60" s="246"/>
      <c r="G60" s="246"/>
      <c r="H60" s="246"/>
      <c r="I60" s="246"/>
      <c r="J60" s="247"/>
      <c r="L60" s="246"/>
    </row>
    <row r="61" spans="1:17" ht="12.75" customHeight="1" x14ac:dyDescent="0.2">
      <c r="A61" s="244"/>
      <c r="B61" s="245"/>
      <c r="C61" s="246"/>
      <c r="D61" s="246"/>
      <c r="E61" s="246"/>
      <c r="F61" s="246"/>
      <c r="G61" s="246"/>
      <c r="H61" s="246"/>
      <c r="I61" s="246"/>
      <c r="J61" s="247"/>
      <c r="L61" s="246"/>
    </row>
    <row r="62" spans="1:17" ht="12.75" customHeight="1" x14ac:dyDescent="0.2">
      <c r="A62" s="244"/>
      <c r="B62" s="245"/>
      <c r="C62" s="246"/>
      <c r="D62" s="246"/>
      <c r="E62" s="246"/>
      <c r="F62" s="246"/>
      <c r="G62" s="246"/>
      <c r="H62" s="246"/>
      <c r="I62" s="246"/>
      <c r="J62" s="247"/>
      <c r="L62" s="246"/>
    </row>
    <row r="63" spans="1:17" ht="12.75" customHeight="1" x14ac:dyDescent="0.2">
      <c r="A63" s="244"/>
      <c r="B63" s="245"/>
      <c r="C63" s="246"/>
      <c r="D63" s="246"/>
      <c r="E63" s="246"/>
      <c r="F63" s="246"/>
      <c r="G63" s="246"/>
      <c r="H63" s="246"/>
      <c r="I63" s="246"/>
      <c r="J63" s="247"/>
      <c r="L63" s="246"/>
    </row>
    <row r="64" spans="1:17" ht="15.95" customHeight="1" x14ac:dyDescent="0.2">
      <c r="A64" s="439"/>
    </row>
    <row r="68" spans="1:13" ht="15.95" customHeight="1" x14ac:dyDescent="0.2">
      <c r="A68" s="439"/>
    </row>
    <row r="70" spans="1:13" ht="15.95" customHeight="1" x14ac:dyDescent="0.2">
      <c r="K70" s="440"/>
      <c r="M70" s="440"/>
    </row>
    <row r="71" spans="1:13" ht="15.95" customHeight="1" x14ac:dyDescent="0.2">
      <c r="K71" s="440"/>
      <c r="M71" s="440"/>
    </row>
    <row r="72" spans="1:13" ht="15.95" customHeight="1" x14ac:dyDescent="0.2">
      <c r="A72" s="439"/>
      <c r="K72" s="440"/>
      <c r="M72" s="440"/>
    </row>
    <row r="76" spans="1:13" ht="15.95" customHeight="1" x14ac:dyDescent="0.2">
      <c r="A76" s="439"/>
    </row>
    <row r="80" spans="1:13" ht="15.95" customHeight="1" x14ac:dyDescent="0.2">
      <c r="A80" s="439"/>
    </row>
    <row r="84" spans="1:1" ht="15.95" customHeight="1" x14ac:dyDescent="0.2">
      <c r="A84" s="439"/>
    </row>
    <row r="88" spans="1:1" ht="15.95" customHeight="1" x14ac:dyDescent="0.2">
      <c r="A88" s="439"/>
    </row>
  </sheetData>
  <mergeCells count="12">
    <mergeCell ref="L7:M7"/>
    <mergeCell ref="A57:J57"/>
    <mergeCell ref="A3:K3"/>
    <mergeCell ref="A5:B5"/>
    <mergeCell ref="A7:A9"/>
    <mergeCell ref="B7:H7"/>
    <mergeCell ref="I7:K7"/>
    <mergeCell ref="A52:M52"/>
    <mergeCell ref="A53:M53"/>
    <mergeCell ref="A54:M54"/>
    <mergeCell ref="A55:K55"/>
    <mergeCell ref="A56:K56"/>
  </mergeCells>
  <printOptions horizontalCentered="1"/>
  <pageMargins left="0.7" right="0.7" top="0.75" bottom="0.75" header="0.3" footer="0.3"/>
  <pageSetup paperSize="9" scale="69" fitToHeight="0" orientation="portrait" r:id="rId1"/>
  <headerFooter alignWithMargins="0"/>
  <drawing r:id="rId2"/>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
  <dimension ref="A1:B20"/>
  <sheetViews>
    <sheetView zoomScaleNormal="100" zoomScaleSheetLayoutView="100" workbookViewId="0"/>
  </sheetViews>
  <sheetFormatPr baseColWidth="10" defaultRowHeight="12" x14ac:dyDescent="0.2"/>
  <cols>
    <col min="1" max="1" width="2" style="446" customWidth="1"/>
    <col min="2" max="2" width="78" style="446" customWidth="1"/>
    <col min="3" max="6" width="102.75" style="446" customWidth="1"/>
    <col min="7" max="256" width="11" style="446"/>
    <col min="257" max="257" width="2" style="446" customWidth="1"/>
    <col min="258" max="258" width="78" style="446" customWidth="1"/>
    <col min="259" max="262" width="102.75" style="446" customWidth="1"/>
    <col min="263" max="512" width="11" style="446"/>
    <col min="513" max="513" width="2" style="446" customWidth="1"/>
    <col min="514" max="514" width="78" style="446" customWidth="1"/>
    <col min="515" max="518" width="102.75" style="446" customWidth="1"/>
    <col min="519" max="768" width="11" style="446"/>
    <col min="769" max="769" width="2" style="446" customWidth="1"/>
    <col min="770" max="770" width="78" style="446" customWidth="1"/>
    <col min="771" max="774" width="102.75" style="446" customWidth="1"/>
    <col min="775" max="1024" width="11" style="446"/>
    <col min="1025" max="1025" width="2" style="446" customWidth="1"/>
    <col min="1026" max="1026" width="78" style="446" customWidth="1"/>
    <col min="1027" max="1030" width="102.75" style="446" customWidth="1"/>
    <col min="1031" max="1280" width="11" style="446"/>
    <col min="1281" max="1281" width="2" style="446" customWidth="1"/>
    <col min="1282" max="1282" width="78" style="446" customWidth="1"/>
    <col min="1283" max="1286" width="102.75" style="446" customWidth="1"/>
    <col min="1287" max="1536" width="11" style="446"/>
    <col min="1537" max="1537" width="2" style="446" customWidth="1"/>
    <col min="1538" max="1538" width="78" style="446" customWidth="1"/>
    <col min="1539" max="1542" width="102.75" style="446" customWidth="1"/>
    <col min="1543" max="1792" width="11" style="446"/>
    <col min="1793" max="1793" width="2" style="446" customWidth="1"/>
    <col min="1794" max="1794" width="78" style="446" customWidth="1"/>
    <col min="1795" max="1798" width="102.75" style="446" customWidth="1"/>
    <col min="1799" max="2048" width="11" style="446"/>
    <col min="2049" max="2049" width="2" style="446" customWidth="1"/>
    <col min="2050" max="2050" width="78" style="446" customWidth="1"/>
    <col min="2051" max="2054" width="102.75" style="446" customWidth="1"/>
    <col min="2055" max="2304" width="11" style="446"/>
    <col min="2305" max="2305" width="2" style="446" customWidth="1"/>
    <col min="2306" max="2306" width="78" style="446" customWidth="1"/>
    <col min="2307" max="2310" width="102.75" style="446" customWidth="1"/>
    <col min="2311" max="2560" width="11" style="446"/>
    <col min="2561" max="2561" width="2" style="446" customWidth="1"/>
    <col min="2562" max="2562" width="78" style="446" customWidth="1"/>
    <col min="2563" max="2566" width="102.75" style="446" customWidth="1"/>
    <col min="2567" max="2816" width="11" style="446"/>
    <col min="2817" max="2817" width="2" style="446" customWidth="1"/>
    <col min="2818" max="2818" width="78" style="446" customWidth="1"/>
    <col min="2819" max="2822" width="102.75" style="446" customWidth="1"/>
    <col min="2823" max="3072" width="11" style="446"/>
    <col min="3073" max="3073" width="2" style="446" customWidth="1"/>
    <col min="3074" max="3074" width="78" style="446" customWidth="1"/>
    <col min="3075" max="3078" width="102.75" style="446" customWidth="1"/>
    <col min="3079" max="3328" width="11" style="446"/>
    <col min="3329" max="3329" width="2" style="446" customWidth="1"/>
    <col min="3330" max="3330" width="78" style="446" customWidth="1"/>
    <col min="3331" max="3334" width="102.75" style="446" customWidth="1"/>
    <col min="3335" max="3584" width="11" style="446"/>
    <col min="3585" max="3585" width="2" style="446" customWidth="1"/>
    <col min="3586" max="3586" width="78" style="446" customWidth="1"/>
    <col min="3587" max="3590" width="102.75" style="446" customWidth="1"/>
    <col min="3591" max="3840" width="11" style="446"/>
    <col min="3841" max="3841" width="2" style="446" customWidth="1"/>
    <col min="3842" max="3842" width="78" style="446" customWidth="1"/>
    <col min="3843" max="3846" width="102.75" style="446" customWidth="1"/>
    <col min="3847" max="4096" width="11" style="446"/>
    <col min="4097" max="4097" width="2" style="446" customWidth="1"/>
    <col min="4098" max="4098" width="78" style="446" customWidth="1"/>
    <col min="4099" max="4102" width="102.75" style="446" customWidth="1"/>
    <col min="4103" max="4352" width="11" style="446"/>
    <col min="4353" max="4353" width="2" style="446" customWidth="1"/>
    <col min="4354" max="4354" width="78" style="446" customWidth="1"/>
    <col min="4355" max="4358" width="102.75" style="446" customWidth="1"/>
    <col min="4359" max="4608" width="11" style="446"/>
    <col min="4609" max="4609" width="2" style="446" customWidth="1"/>
    <col min="4610" max="4610" width="78" style="446" customWidth="1"/>
    <col min="4611" max="4614" width="102.75" style="446" customWidth="1"/>
    <col min="4615" max="4864" width="11" style="446"/>
    <col min="4865" max="4865" width="2" style="446" customWidth="1"/>
    <col min="4866" max="4866" width="78" style="446" customWidth="1"/>
    <col min="4867" max="4870" width="102.75" style="446" customWidth="1"/>
    <col min="4871" max="5120" width="11" style="446"/>
    <col min="5121" max="5121" width="2" style="446" customWidth="1"/>
    <col min="5122" max="5122" width="78" style="446" customWidth="1"/>
    <col min="5123" max="5126" width="102.75" style="446" customWidth="1"/>
    <col min="5127" max="5376" width="11" style="446"/>
    <col min="5377" max="5377" width="2" style="446" customWidth="1"/>
    <col min="5378" max="5378" width="78" style="446" customWidth="1"/>
    <col min="5379" max="5382" width="102.75" style="446" customWidth="1"/>
    <col min="5383" max="5632" width="11" style="446"/>
    <col min="5633" max="5633" width="2" style="446" customWidth="1"/>
    <col min="5634" max="5634" width="78" style="446" customWidth="1"/>
    <col min="5635" max="5638" width="102.75" style="446" customWidth="1"/>
    <col min="5639" max="5888" width="11" style="446"/>
    <col min="5889" max="5889" width="2" style="446" customWidth="1"/>
    <col min="5890" max="5890" width="78" style="446" customWidth="1"/>
    <col min="5891" max="5894" width="102.75" style="446" customWidth="1"/>
    <col min="5895" max="6144" width="11" style="446"/>
    <col min="6145" max="6145" width="2" style="446" customWidth="1"/>
    <col min="6146" max="6146" width="78" style="446" customWidth="1"/>
    <col min="6147" max="6150" width="102.75" style="446" customWidth="1"/>
    <col min="6151" max="6400" width="11" style="446"/>
    <col min="6401" max="6401" width="2" style="446" customWidth="1"/>
    <col min="6402" max="6402" width="78" style="446" customWidth="1"/>
    <col min="6403" max="6406" width="102.75" style="446" customWidth="1"/>
    <col min="6407" max="6656" width="11" style="446"/>
    <col min="6657" max="6657" width="2" style="446" customWidth="1"/>
    <col min="6658" max="6658" width="78" style="446" customWidth="1"/>
    <col min="6659" max="6662" width="102.75" style="446" customWidth="1"/>
    <col min="6663" max="6912" width="11" style="446"/>
    <col min="6913" max="6913" width="2" style="446" customWidth="1"/>
    <col min="6914" max="6914" width="78" style="446" customWidth="1"/>
    <col min="6915" max="6918" width="102.75" style="446" customWidth="1"/>
    <col min="6919" max="7168" width="11" style="446"/>
    <col min="7169" max="7169" width="2" style="446" customWidth="1"/>
    <col min="7170" max="7170" width="78" style="446" customWidth="1"/>
    <col min="7171" max="7174" width="102.75" style="446" customWidth="1"/>
    <col min="7175" max="7424" width="11" style="446"/>
    <col min="7425" max="7425" width="2" style="446" customWidth="1"/>
    <col min="7426" max="7426" width="78" style="446" customWidth="1"/>
    <col min="7427" max="7430" width="102.75" style="446" customWidth="1"/>
    <col min="7431" max="7680" width="11" style="446"/>
    <col min="7681" max="7681" width="2" style="446" customWidth="1"/>
    <col min="7682" max="7682" width="78" style="446" customWidth="1"/>
    <col min="7683" max="7686" width="102.75" style="446" customWidth="1"/>
    <col min="7687" max="7936" width="11" style="446"/>
    <col min="7937" max="7937" width="2" style="446" customWidth="1"/>
    <col min="7938" max="7938" width="78" style="446" customWidth="1"/>
    <col min="7939" max="7942" width="102.75" style="446" customWidth="1"/>
    <col min="7943" max="8192" width="11" style="446"/>
    <col min="8193" max="8193" width="2" style="446" customWidth="1"/>
    <col min="8194" max="8194" width="78" style="446" customWidth="1"/>
    <col min="8195" max="8198" width="102.75" style="446" customWidth="1"/>
    <col min="8199" max="8448" width="11" style="446"/>
    <col min="8449" max="8449" width="2" style="446" customWidth="1"/>
    <col min="8450" max="8450" width="78" style="446" customWidth="1"/>
    <col min="8451" max="8454" width="102.75" style="446" customWidth="1"/>
    <col min="8455" max="8704" width="11" style="446"/>
    <col min="8705" max="8705" width="2" style="446" customWidth="1"/>
    <col min="8706" max="8706" width="78" style="446" customWidth="1"/>
    <col min="8707" max="8710" width="102.75" style="446" customWidth="1"/>
    <col min="8711" max="8960" width="11" style="446"/>
    <col min="8961" max="8961" width="2" style="446" customWidth="1"/>
    <col min="8962" max="8962" width="78" style="446" customWidth="1"/>
    <col min="8963" max="8966" width="102.75" style="446" customWidth="1"/>
    <col min="8967" max="9216" width="11" style="446"/>
    <col min="9217" max="9217" width="2" style="446" customWidth="1"/>
    <col min="9218" max="9218" width="78" style="446" customWidth="1"/>
    <col min="9219" max="9222" width="102.75" style="446" customWidth="1"/>
    <col min="9223" max="9472" width="11" style="446"/>
    <col min="9473" max="9473" width="2" style="446" customWidth="1"/>
    <col min="9474" max="9474" width="78" style="446" customWidth="1"/>
    <col min="9475" max="9478" width="102.75" style="446" customWidth="1"/>
    <col min="9479" max="9728" width="11" style="446"/>
    <col min="9729" max="9729" width="2" style="446" customWidth="1"/>
    <col min="9730" max="9730" width="78" style="446" customWidth="1"/>
    <col min="9731" max="9734" width="102.75" style="446" customWidth="1"/>
    <col min="9735" max="9984" width="11" style="446"/>
    <col min="9985" max="9985" width="2" style="446" customWidth="1"/>
    <col min="9986" max="9986" width="78" style="446" customWidth="1"/>
    <col min="9987" max="9990" width="102.75" style="446" customWidth="1"/>
    <col min="9991" max="10240" width="11" style="446"/>
    <col min="10241" max="10241" width="2" style="446" customWidth="1"/>
    <col min="10242" max="10242" width="78" style="446" customWidth="1"/>
    <col min="10243" max="10246" width="102.75" style="446" customWidth="1"/>
    <col min="10247" max="10496" width="11" style="446"/>
    <col min="10497" max="10497" width="2" style="446" customWidth="1"/>
    <col min="10498" max="10498" width="78" style="446" customWidth="1"/>
    <col min="10499" max="10502" width="102.75" style="446" customWidth="1"/>
    <col min="10503" max="10752" width="11" style="446"/>
    <col min="10753" max="10753" width="2" style="446" customWidth="1"/>
    <col min="10754" max="10754" width="78" style="446" customWidth="1"/>
    <col min="10755" max="10758" width="102.75" style="446" customWidth="1"/>
    <col min="10759" max="11008" width="11" style="446"/>
    <col min="11009" max="11009" width="2" style="446" customWidth="1"/>
    <col min="11010" max="11010" width="78" style="446" customWidth="1"/>
    <col min="11011" max="11014" width="102.75" style="446" customWidth="1"/>
    <col min="11015" max="11264" width="11" style="446"/>
    <col min="11265" max="11265" width="2" style="446" customWidth="1"/>
    <col min="11266" max="11266" width="78" style="446" customWidth="1"/>
    <col min="11267" max="11270" width="102.75" style="446" customWidth="1"/>
    <col min="11271" max="11520" width="11" style="446"/>
    <col min="11521" max="11521" width="2" style="446" customWidth="1"/>
    <col min="11522" max="11522" width="78" style="446" customWidth="1"/>
    <col min="11523" max="11526" width="102.75" style="446" customWidth="1"/>
    <col min="11527" max="11776" width="11" style="446"/>
    <col min="11777" max="11777" width="2" style="446" customWidth="1"/>
    <col min="11778" max="11778" width="78" style="446" customWidth="1"/>
    <col min="11779" max="11782" width="102.75" style="446" customWidth="1"/>
    <col min="11783" max="12032" width="11" style="446"/>
    <col min="12033" max="12033" width="2" style="446" customWidth="1"/>
    <col min="12034" max="12034" width="78" style="446" customWidth="1"/>
    <col min="12035" max="12038" width="102.75" style="446" customWidth="1"/>
    <col min="12039" max="12288" width="11" style="446"/>
    <col min="12289" max="12289" width="2" style="446" customWidth="1"/>
    <col min="12290" max="12290" width="78" style="446" customWidth="1"/>
    <col min="12291" max="12294" width="102.75" style="446" customWidth="1"/>
    <col min="12295" max="12544" width="11" style="446"/>
    <col min="12545" max="12545" width="2" style="446" customWidth="1"/>
    <col min="12546" max="12546" width="78" style="446" customWidth="1"/>
    <col min="12547" max="12550" width="102.75" style="446" customWidth="1"/>
    <col min="12551" max="12800" width="11" style="446"/>
    <col min="12801" max="12801" width="2" style="446" customWidth="1"/>
    <col min="12802" max="12802" width="78" style="446" customWidth="1"/>
    <col min="12803" max="12806" width="102.75" style="446" customWidth="1"/>
    <col min="12807" max="13056" width="11" style="446"/>
    <col min="13057" max="13057" width="2" style="446" customWidth="1"/>
    <col min="13058" max="13058" width="78" style="446" customWidth="1"/>
    <col min="13059" max="13062" width="102.75" style="446" customWidth="1"/>
    <col min="13063" max="13312" width="11" style="446"/>
    <col min="13313" max="13313" width="2" style="446" customWidth="1"/>
    <col min="13314" max="13314" width="78" style="446" customWidth="1"/>
    <col min="13315" max="13318" width="102.75" style="446" customWidth="1"/>
    <col min="13319" max="13568" width="11" style="446"/>
    <col min="13569" max="13569" width="2" style="446" customWidth="1"/>
    <col min="13570" max="13570" width="78" style="446" customWidth="1"/>
    <col min="13571" max="13574" width="102.75" style="446" customWidth="1"/>
    <col min="13575" max="13824" width="11" style="446"/>
    <col min="13825" max="13825" width="2" style="446" customWidth="1"/>
    <col min="13826" max="13826" width="78" style="446" customWidth="1"/>
    <col min="13827" max="13830" width="102.75" style="446" customWidth="1"/>
    <col min="13831" max="14080" width="11" style="446"/>
    <col min="14081" max="14081" width="2" style="446" customWidth="1"/>
    <col min="14082" max="14082" width="78" style="446" customWidth="1"/>
    <col min="14083" max="14086" width="102.75" style="446" customWidth="1"/>
    <col min="14087" max="14336" width="11" style="446"/>
    <col min="14337" max="14337" width="2" style="446" customWidth="1"/>
    <col min="14338" max="14338" width="78" style="446" customWidth="1"/>
    <col min="14339" max="14342" width="102.75" style="446" customWidth="1"/>
    <col min="14343" max="14592" width="11" style="446"/>
    <col min="14593" max="14593" width="2" style="446" customWidth="1"/>
    <col min="14594" max="14594" width="78" style="446" customWidth="1"/>
    <col min="14595" max="14598" width="102.75" style="446" customWidth="1"/>
    <col min="14599" max="14848" width="11" style="446"/>
    <col min="14849" max="14849" width="2" style="446" customWidth="1"/>
    <col min="14850" max="14850" width="78" style="446" customWidth="1"/>
    <col min="14851" max="14854" width="102.75" style="446" customWidth="1"/>
    <col min="14855" max="15104" width="11" style="446"/>
    <col min="15105" max="15105" width="2" style="446" customWidth="1"/>
    <col min="15106" max="15106" width="78" style="446" customWidth="1"/>
    <col min="15107" max="15110" width="102.75" style="446" customWidth="1"/>
    <col min="15111" max="15360" width="11" style="446"/>
    <col min="15361" max="15361" width="2" style="446" customWidth="1"/>
    <col min="15362" max="15362" width="78" style="446" customWidth="1"/>
    <col min="15363" max="15366" width="102.75" style="446" customWidth="1"/>
    <col min="15367" max="15616" width="11" style="446"/>
    <col min="15617" max="15617" width="2" style="446" customWidth="1"/>
    <col min="15618" max="15618" width="78" style="446" customWidth="1"/>
    <col min="15619" max="15622" width="102.75" style="446" customWidth="1"/>
    <col min="15623" max="15872" width="11" style="446"/>
    <col min="15873" max="15873" width="2" style="446" customWidth="1"/>
    <col min="15874" max="15874" width="78" style="446" customWidth="1"/>
    <col min="15875" max="15878" width="102.75" style="446" customWidth="1"/>
    <col min="15879" max="16128" width="11" style="446"/>
    <col min="16129" max="16129" width="2" style="446" customWidth="1"/>
    <col min="16130" max="16130" width="78" style="446" customWidth="1"/>
    <col min="16131" max="16134" width="102.75" style="446" customWidth="1"/>
    <col min="16135" max="16384" width="11" style="446"/>
  </cols>
  <sheetData>
    <row r="1" spans="1:2" s="443" customFormat="1" ht="36.75" customHeight="1" x14ac:dyDescent="0.2">
      <c r="A1" s="441"/>
      <c r="B1" s="442" t="s">
        <v>6</v>
      </c>
    </row>
    <row r="2" spans="1:2" s="444" customFormat="1" ht="19.5" customHeight="1" x14ac:dyDescent="0.2">
      <c r="B2" s="445" t="s">
        <v>403</v>
      </c>
    </row>
    <row r="3" spans="1:2" ht="15" x14ac:dyDescent="0.25">
      <c r="B3" s="447" t="s">
        <v>404</v>
      </c>
    </row>
    <row r="5" spans="1:2" ht="29.25" customHeight="1" x14ac:dyDescent="0.2">
      <c r="B5" s="448" t="s">
        <v>405</v>
      </c>
    </row>
    <row r="6" spans="1:2" ht="9.9499999999999993" customHeight="1" x14ac:dyDescent="0.2">
      <c r="B6" s="448"/>
    </row>
    <row r="7" spans="1:2" ht="73.5" customHeight="1" x14ac:dyDescent="0.2">
      <c r="B7" s="448" t="s">
        <v>406</v>
      </c>
    </row>
    <row r="8" spans="1:2" ht="9.9499999999999993" customHeight="1" x14ac:dyDescent="0.2">
      <c r="B8" s="448"/>
    </row>
    <row r="9" spans="1:2" ht="50.25" customHeight="1" x14ac:dyDescent="0.2">
      <c r="B9" s="448" t="s">
        <v>407</v>
      </c>
    </row>
    <row r="10" spans="1:2" ht="9.9499999999999993" customHeight="1" x14ac:dyDescent="0.2">
      <c r="B10" s="448"/>
    </row>
    <row r="11" spans="1:2" ht="79.5" customHeight="1" x14ac:dyDescent="0.2">
      <c r="B11" s="448" t="s">
        <v>408</v>
      </c>
    </row>
    <row r="12" spans="1:2" ht="9.9499999999999993" customHeight="1" x14ac:dyDescent="0.2">
      <c r="B12" s="448"/>
    </row>
    <row r="13" spans="1:2" ht="48.75" customHeight="1" x14ac:dyDescent="0.2">
      <c r="B13" s="448" t="s">
        <v>409</v>
      </c>
    </row>
    <row r="14" spans="1:2" ht="9.9499999999999993" customHeight="1" x14ac:dyDescent="0.2">
      <c r="B14" s="448"/>
    </row>
    <row r="15" spans="1:2" ht="33" customHeight="1" x14ac:dyDescent="0.2">
      <c r="B15" s="448" t="s">
        <v>410</v>
      </c>
    </row>
    <row r="16" spans="1:2" ht="9.9499999999999993" customHeight="1" x14ac:dyDescent="0.2">
      <c r="B16" s="448"/>
    </row>
    <row r="17" spans="2:2" ht="105" customHeight="1" x14ac:dyDescent="0.2">
      <c r="B17" s="448" t="s">
        <v>411</v>
      </c>
    </row>
    <row r="18" spans="2:2" ht="9.9499999999999993" customHeight="1" x14ac:dyDescent="0.2">
      <c r="B18" s="448"/>
    </row>
    <row r="19" spans="2:2" ht="13.5" customHeight="1" x14ac:dyDescent="0.2">
      <c r="B19" s="449" t="s">
        <v>412</v>
      </c>
    </row>
    <row r="20" spans="2:2" ht="40.5" customHeight="1" x14ac:dyDescent="0.2">
      <c r="B20" s="450" t="s">
        <v>413</v>
      </c>
    </row>
  </sheetData>
  <hyperlinks>
    <hyperlink ref="B20" r:id="rId1"/>
  </hyperlinks>
  <pageMargins left="0.7" right="0.7" top="0.78740157499999996" bottom="0.78740157499999996" header="0.3" footer="0.3"/>
  <pageSetup paperSize="9" orientation="portrait" r:id="rId2"/>
  <drawing r:id="rId3"/>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
    <pageSetUpPr fitToPage="1"/>
  </sheetPr>
  <dimension ref="A1:J289"/>
  <sheetViews>
    <sheetView showGridLines="0" zoomScaleNormal="100" workbookViewId="0"/>
  </sheetViews>
  <sheetFormatPr baseColWidth="10" defaultRowHeight="12.75" x14ac:dyDescent="0.2"/>
  <cols>
    <col min="1" max="1" width="1.875" style="453" customWidth="1"/>
    <col min="2" max="2" width="78" style="453" customWidth="1"/>
    <col min="3" max="6" width="11" style="453"/>
    <col min="7" max="7" width="4.125" style="453" customWidth="1"/>
    <col min="8" max="256" width="11" style="453"/>
    <col min="257" max="257" width="1.875" style="453" customWidth="1"/>
    <col min="258" max="258" width="78" style="453" customWidth="1"/>
    <col min="259" max="262" width="11" style="453"/>
    <col min="263" max="263" width="4.125" style="453" customWidth="1"/>
    <col min="264" max="512" width="11" style="453"/>
    <col min="513" max="513" width="1.875" style="453" customWidth="1"/>
    <col min="514" max="514" width="78" style="453" customWidth="1"/>
    <col min="515" max="518" width="11" style="453"/>
    <col min="519" max="519" width="4.125" style="453" customWidth="1"/>
    <col min="520" max="768" width="11" style="453"/>
    <col min="769" max="769" width="1.875" style="453" customWidth="1"/>
    <col min="770" max="770" width="78" style="453" customWidth="1"/>
    <col min="771" max="774" width="11" style="453"/>
    <col min="775" max="775" width="4.125" style="453" customWidth="1"/>
    <col min="776" max="1024" width="11" style="453"/>
    <col min="1025" max="1025" width="1.875" style="453" customWidth="1"/>
    <col min="1026" max="1026" width="78" style="453" customWidth="1"/>
    <col min="1027" max="1030" width="11" style="453"/>
    <col min="1031" max="1031" width="4.125" style="453" customWidth="1"/>
    <col min="1032" max="1280" width="11" style="453"/>
    <col min="1281" max="1281" width="1.875" style="453" customWidth="1"/>
    <col min="1282" max="1282" width="78" style="453" customWidth="1"/>
    <col min="1283" max="1286" width="11" style="453"/>
    <col min="1287" max="1287" width="4.125" style="453" customWidth="1"/>
    <col min="1288" max="1536" width="11" style="453"/>
    <col min="1537" max="1537" width="1.875" style="453" customWidth="1"/>
    <col min="1538" max="1538" width="78" style="453" customWidth="1"/>
    <col min="1539" max="1542" width="11" style="453"/>
    <col min="1543" max="1543" width="4.125" style="453" customWidth="1"/>
    <col min="1544" max="1792" width="11" style="453"/>
    <col min="1793" max="1793" width="1.875" style="453" customWidth="1"/>
    <col min="1794" max="1794" width="78" style="453" customWidth="1"/>
    <col min="1795" max="1798" width="11" style="453"/>
    <col min="1799" max="1799" width="4.125" style="453" customWidth="1"/>
    <col min="1800" max="2048" width="11" style="453"/>
    <col min="2049" max="2049" width="1.875" style="453" customWidth="1"/>
    <col min="2050" max="2050" width="78" style="453" customWidth="1"/>
    <col min="2051" max="2054" width="11" style="453"/>
    <col min="2055" max="2055" width="4.125" style="453" customWidth="1"/>
    <col min="2056" max="2304" width="11" style="453"/>
    <col min="2305" max="2305" width="1.875" style="453" customWidth="1"/>
    <col min="2306" max="2306" width="78" style="453" customWidth="1"/>
    <col min="2307" max="2310" width="11" style="453"/>
    <col min="2311" max="2311" width="4.125" style="453" customWidth="1"/>
    <col min="2312" max="2560" width="11" style="453"/>
    <col min="2561" max="2561" width="1.875" style="453" customWidth="1"/>
    <col min="2562" max="2562" width="78" style="453" customWidth="1"/>
    <col min="2563" max="2566" width="11" style="453"/>
    <col min="2567" max="2567" width="4.125" style="453" customWidth="1"/>
    <col min="2568" max="2816" width="11" style="453"/>
    <col min="2817" max="2817" width="1.875" style="453" customWidth="1"/>
    <col min="2818" max="2818" width="78" style="453" customWidth="1"/>
    <col min="2819" max="2822" width="11" style="453"/>
    <col min="2823" max="2823" width="4.125" style="453" customWidth="1"/>
    <col min="2824" max="3072" width="11" style="453"/>
    <col min="3073" max="3073" width="1.875" style="453" customWidth="1"/>
    <col min="3074" max="3074" width="78" style="453" customWidth="1"/>
    <col min="3075" max="3078" width="11" style="453"/>
    <col min="3079" max="3079" width="4.125" style="453" customWidth="1"/>
    <col min="3080" max="3328" width="11" style="453"/>
    <col min="3329" max="3329" width="1.875" style="453" customWidth="1"/>
    <col min="3330" max="3330" width="78" style="453" customWidth="1"/>
    <col min="3331" max="3334" width="11" style="453"/>
    <col min="3335" max="3335" width="4.125" style="453" customWidth="1"/>
    <col min="3336" max="3584" width="11" style="453"/>
    <col min="3585" max="3585" width="1.875" style="453" customWidth="1"/>
    <col min="3586" max="3586" width="78" style="453" customWidth="1"/>
    <col min="3587" max="3590" width="11" style="453"/>
    <col min="3591" max="3591" width="4.125" style="453" customWidth="1"/>
    <col min="3592" max="3840" width="11" style="453"/>
    <col min="3841" max="3841" width="1.875" style="453" customWidth="1"/>
    <col min="3842" max="3842" width="78" style="453" customWidth="1"/>
    <col min="3843" max="3846" width="11" style="453"/>
    <col min="3847" max="3847" width="4.125" style="453" customWidth="1"/>
    <col min="3848" max="4096" width="11" style="453"/>
    <col min="4097" max="4097" width="1.875" style="453" customWidth="1"/>
    <col min="4098" max="4098" width="78" style="453" customWidth="1"/>
    <col min="4099" max="4102" width="11" style="453"/>
    <col min="4103" max="4103" width="4.125" style="453" customWidth="1"/>
    <col min="4104" max="4352" width="11" style="453"/>
    <col min="4353" max="4353" width="1.875" style="453" customWidth="1"/>
    <col min="4354" max="4354" width="78" style="453" customWidth="1"/>
    <col min="4355" max="4358" width="11" style="453"/>
    <col min="4359" max="4359" width="4.125" style="453" customWidth="1"/>
    <col min="4360" max="4608" width="11" style="453"/>
    <col min="4609" max="4609" width="1.875" style="453" customWidth="1"/>
    <col min="4610" max="4610" width="78" style="453" customWidth="1"/>
    <col min="4611" max="4614" width="11" style="453"/>
    <col min="4615" max="4615" width="4.125" style="453" customWidth="1"/>
    <col min="4616" max="4864" width="11" style="453"/>
    <col min="4865" max="4865" width="1.875" style="453" customWidth="1"/>
    <col min="4866" max="4866" width="78" style="453" customWidth="1"/>
    <col min="4867" max="4870" width="11" style="453"/>
    <col min="4871" max="4871" width="4.125" style="453" customWidth="1"/>
    <col min="4872" max="5120" width="11" style="453"/>
    <col min="5121" max="5121" width="1.875" style="453" customWidth="1"/>
    <col min="5122" max="5122" width="78" style="453" customWidth="1"/>
    <col min="5123" max="5126" width="11" style="453"/>
    <col min="5127" max="5127" width="4.125" style="453" customWidth="1"/>
    <col min="5128" max="5376" width="11" style="453"/>
    <col min="5377" max="5377" width="1.875" style="453" customWidth="1"/>
    <col min="5378" max="5378" width="78" style="453" customWidth="1"/>
    <col min="5379" max="5382" width="11" style="453"/>
    <col min="5383" max="5383" width="4.125" style="453" customWidth="1"/>
    <col min="5384" max="5632" width="11" style="453"/>
    <col min="5633" max="5633" width="1.875" style="453" customWidth="1"/>
    <col min="5634" max="5634" width="78" style="453" customWidth="1"/>
    <col min="5635" max="5638" width="11" style="453"/>
    <col min="5639" max="5639" width="4.125" style="453" customWidth="1"/>
    <col min="5640" max="5888" width="11" style="453"/>
    <col min="5889" max="5889" width="1.875" style="453" customWidth="1"/>
    <col min="5890" max="5890" width="78" style="453" customWidth="1"/>
    <col min="5891" max="5894" width="11" style="453"/>
    <col min="5895" max="5895" width="4.125" style="453" customWidth="1"/>
    <col min="5896" max="6144" width="11" style="453"/>
    <col min="6145" max="6145" width="1.875" style="453" customWidth="1"/>
    <col min="6146" max="6146" width="78" style="453" customWidth="1"/>
    <col min="6147" max="6150" width="11" style="453"/>
    <col min="6151" max="6151" width="4.125" style="453" customWidth="1"/>
    <col min="6152" max="6400" width="11" style="453"/>
    <col min="6401" max="6401" width="1.875" style="453" customWidth="1"/>
    <col min="6402" max="6402" width="78" style="453" customWidth="1"/>
    <col min="6403" max="6406" width="11" style="453"/>
    <col min="6407" max="6407" width="4.125" style="453" customWidth="1"/>
    <col min="6408" max="6656" width="11" style="453"/>
    <col min="6657" max="6657" width="1.875" style="453" customWidth="1"/>
    <col min="6658" max="6658" width="78" style="453" customWidth="1"/>
    <col min="6659" max="6662" width="11" style="453"/>
    <col min="6663" max="6663" width="4.125" style="453" customWidth="1"/>
    <col min="6664" max="6912" width="11" style="453"/>
    <col min="6913" max="6913" width="1.875" style="453" customWidth="1"/>
    <col min="6914" max="6914" width="78" style="453" customWidth="1"/>
    <col min="6915" max="6918" width="11" style="453"/>
    <col min="6919" max="6919" width="4.125" style="453" customWidth="1"/>
    <col min="6920" max="7168" width="11" style="453"/>
    <col min="7169" max="7169" width="1.875" style="453" customWidth="1"/>
    <col min="7170" max="7170" width="78" style="453" customWidth="1"/>
    <col min="7171" max="7174" width="11" style="453"/>
    <col min="7175" max="7175" width="4.125" style="453" customWidth="1"/>
    <col min="7176" max="7424" width="11" style="453"/>
    <col min="7425" max="7425" width="1.875" style="453" customWidth="1"/>
    <col min="7426" max="7426" width="78" style="453" customWidth="1"/>
    <col min="7427" max="7430" width="11" style="453"/>
    <col min="7431" max="7431" width="4.125" style="453" customWidth="1"/>
    <col min="7432" max="7680" width="11" style="453"/>
    <col min="7681" max="7681" width="1.875" style="453" customWidth="1"/>
    <col min="7682" max="7682" width="78" style="453" customWidth="1"/>
    <col min="7683" max="7686" width="11" style="453"/>
    <col min="7687" max="7687" width="4.125" style="453" customWidth="1"/>
    <col min="7688" max="7936" width="11" style="453"/>
    <col min="7937" max="7937" width="1.875" style="453" customWidth="1"/>
    <col min="7938" max="7938" width="78" style="453" customWidth="1"/>
    <col min="7939" max="7942" width="11" style="453"/>
    <col min="7943" max="7943" width="4.125" style="453" customWidth="1"/>
    <col min="7944" max="8192" width="11" style="453"/>
    <col min="8193" max="8193" width="1.875" style="453" customWidth="1"/>
    <col min="8194" max="8194" width="78" style="453" customWidth="1"/>
    <col min="8195" max="8198" width="11" style="453"/>
    <col min="8199" max="8199" width="4.125" style="453" customWidth="1"/>
    <col min="8200" max="8448" width="11" style="453"/>
    <col min="8449" max="8449" width="1.875" style="453" customWidth="1"/>
    <col min="8450" max="8450" width="78" style="453" customWidth="1"/>
    <col min="8451" max="8454" width="11" style="453"/>
    <col min="8455" max="8455" width="4.125" style="453" customWidth="1"/>
    <col min="8456" max="8704" width="11" style="453"/>
    <col min="8705" max="8705" width="1.875" style="453" customWidth="1"/>
    <col min="8706" max="8706" width="78" style="453" customWidth="1"/>
    <col min="8707" max="8710" width="11" style="453"/>
    <col min="8711" max="8711" width="4.125" style="453" customWidth="1"/>
    <col min="8712" max="8960" width="11" style="453"/>
    <col min="8961" max="8961" width="1.875" style="453" customWidth="1"/>
    <col min="8962" max="8962" width="78" style="453" customWidth="1"/>
    <col min="8963" max="8966" width="11" style="453"/>
    <col min="8967" max="8967" width="4.125" style="453" customWidth="1"/>
    <col min="8968" max="9216" width="11" style="453"/>
    <col min="9217" max="9217" width="1.875" style="453" customWidth="1"/>
    <col min="9218" max="9218" width="78" style="453" customWidth="1"/>
    <col min="9219" max="9222" width="11" style="453"/>
    <col min="9223" max="9223" width="4.125" style="453" customWidth="1"/>
    <col min="9224" max="9472" width="11" style="453"/>
    <col min="9473" max="9473" width="1.875" style="453" customWidth="1"/>
    <col min="9474" max="9474" width="78" style="453" customWidth="1"/>
    <col min="9475" max="9478" width="11" style="453"/>
    <col min="9479" max="9479" width="4.125" style="453" customWidth="1"/>
    <col min="9480" max="9728" width="11" style="453"/>
    <col min="9729" max="9729" width="1.875" style="453" customWidth="1"/>
    <col min="9730" max="9730" width="78" style="453" customWidth="1"/>
    <col min="9731" max="9734" width="11" style="453"/>
    <col min="9735" max="9735" width="4.125" style="453" customWidth="1"/>
    <col min="9736" max="9984" width="11" style="453"/>
    <col min="9985" max="9985" width="1.875" style="453" customWidth="1"/>
    <col min="9986" max="9986" width="78" style="453" customWidth="1"/>
    <col min="9987" max="9990" width="11" style="453"/>
    <col min="9991" max="9991" width="4.125" style="453" customWidth="1"/>
    <col min="9992" max="10240" width="11" style="453"/>
    <col min="10241" max="10241" width="1.875" style="453" customWidth="1"/>
    <col min="10242" max="10242" width="78" style="453" customWidth="1"/>
    <col min="10243" max="10246" width="11" style="453"/>
    <col min="10247" max="10247" width="4.125" style="453" customWidth="1"/>
    <col min="10248" max="10496" width="11" style="453"/>
    <col min="10497" max="10497" width="1.875" style="453" customWidth="1"/>
    <col min="10498" max="10498" width="78" style="453" customWidth="1"/>
    <col min="10499" max="10502" width="11" style="453"/>
    <col min="10503" max="10503" width="4.125" style="453" customWidth="1"/>
    <col min="10504" max="10752" width="11" style="453"/>
    <col min="10753" max="10753" width="1.875" style="453" customWidth="1"/>
    <col min="10754" max="10754" width="78" style="453" customWidth="1"/>
    <col min="10755" max="10758" width="11" style="453"/>
    <col min="10759" max="10759" width="4.125" style="453" customWidth="1"/>
    <col min="10760" max="11008" width="11" style="453"/>
    <col min="11009" max="11009" width="1.875" style="453" customWidth="1"/>
    <col min="11010" max="11010" width="78" style="453" customWidth="1"/>
    <col min="11011" max="11014" width="11" style="453"/>
    <col min="11015" max="11015" width="4.125" style="453" customWidth="1"/>
    <col min="11016" max="11264" width="11" style="453"/>
    <col min="11265" max="11265" width="1.875" style="453" customWidth="1"/>
    <col min="11266" max="11266" width="78" style="453" customWidth="1"/>
    <col min="11267" max="11270" width="11" style="453"/>
    <col min="11271" max="11271" width="4.125" style="453" customWidth="1"/>
    <col min="11272" max="11520" width="11" style="453"/>
    <col min="11521" max="11521" width="1.875" style="453" customWidth="1"/>
    <col min="11522" max="11522" width="78" style="453" customWidth="1"/>
    <col min="11523" max="11526" width="11" style="453"/>
    <col min="11527" max="11527" width="4.125" style="453" customWidth="1"/>
    <col min="11528" max="11776" width="11" style="453"/>
    <col min="11777" max="11777" width="1.875" style="453" customWidth="1"/>
    <col min="11778" max="11778" width="78" style="453" customWidth="1"/>
    <col min="11779" max="11782" width="11" style="453"/>
    <col min="11783" max="11783" width="4.125" style="453" customWidth="1"/>
    <col min="11784" max="12032" width="11" style="453"/>
    <col min="12033" max="12033" width="1.875" style="453" customWidth="1"/>
    <col min="12034" max="12034" width="78" style="453" customWidth="1"/>
    <col min="12035" max="12038" width="11" style="453"/>
    <col min="12039" max="12039" width="4.125" style="453" customWidth="1"/>
    <col min="12040" max="12288" width="11" style="453"/>
    <col min="12289" max="12289" width="1.875" style="453" customWidth="1"/>
    <col min="12290" max="12290" width="78" style="453" customWidth="1"/>
    <col min="12291" max="12294" width="11" style="453"/>
    <col min="12295" max="12295" width="4.125" style="453" customWidth="1"/>
    <col min="12296" max="12544" width="11" style="453"/>
    <col min="12545" max="12545" width="1.875" style="453" customWidth="1"/>
    <col min="12546" max="12546" width="78" style="453" customWidth="1"/>
    <col min="12547" max="12550" width="11" style="453"/>
    <col min="12551" max="12551" width="4.125" style="453" customWidth="1"/>
    <col min="12552" max="12800" width="11" style="453"/>
    <col min="12801" max="12801" width="1.875" style="453" customWidth="1"/>
    <col min="12802" max="12802" width="78" style="453" customWidth="1"/>
    <col min="12803" max="12806" width="11" style="453"/>
    <col min="12807" max="12807" width="4.125" style="453" customWidth="1"/>
    <col min="12808" max="13056" width="11" style="453"/>
    <col min="13057" max="13057" width="1.875" style="453" customWidth="1"/>
    <col min="13058" max="13058" width="78" style="453" customWidth="1"/>
    <col min="13059" max="13062" width="11" style="453"/>
    <col min="13063" max="13063" width="4.125" style="453" customWidth="1"/>
    <col min="13064" max="13312" width="11" style="453"/>
    <col min="13313" max="13313" width="1.875" style="453" customWidth="1"/>
    <col min="13314" max="13314" width="78" style="453" customWidth="1"/>
    <col min="13315" max="13318" width="11" style="453"/>
    <col min="13319" max="13319" width="4.125" style="453" customWidth="1"/>
    <col min="13320" max="13568" width="11" style="453"/>
    <col min="13569" max="13569" width="1.875" style="453" customWidth="1"/>
    <col min="13570" max="13570" width="78" style="453" customWidth="1"/>
    <col min="13571" max="13574" width="11" style="453"/>
    <col min="13575" max="13575" width="4.125" style="453" customWidth="1"/>
    <col min="13576" max="13824" width="11" style="453"/>
    <col min="13825" max="13825" width="1.875" style="453" customWidth="1"/>
    <col min="13826" max="13826" width="78" style="453" customWidth="1"/>
    <col min="13827" max="13830" width="11" style="453"/>
    <col min="13831" max="13831" width="4.125" style="453" customWidth="1"/>
    <col min="13832" max="14080" width="11" style="453"/>
    <col min="14081" max="14081" width="1.875" style="453" customWidth="1"/>
    <col min="14082" max="14082" width="78" style="453" customWidth="1"/>
    <col min="14083" max="14086" width="11" style="453"/>
    <col min="14087" max="14087" width="4.125" style="453" customWidth="1"/>
    <col min="14088" max="14336" width="11" style="453"/>
    <col min="14337" max="14337" width="1.875" style="453" customWidth="1"/>
    <col min="14338" max="14338" width="78" style="453" customWidth="1"/>
    <col min="14339" max="14342" width="11" style="453"/>
    <col min="14343" max="14343" width="4.125" style="453" customWidth="1"/>
    <col min="14344" max="14592" width="11" style="453"/>
    <col min="14593" max="14593" width="1.875" style="453" customWidth="1"/>
    <col min="14594" max="14594" width="78" style="453" customWidth="1"/>
    <col min="14595" max="14598" width="11" style="453"/>
    <col min="14599" max="14599" width="4.125" style="453" customWidth="1"/>
    <col min="14600" max="14848" width="11" style="453"/>
    <col min="14849" max="14849" width="1.875" style="453" customWidth="1"/>
    <col min="14850" max="14850" width="78" style="453" customWidth="1"/>
    <col min="14851" max="14854" width="11" style="453"/>
    <col min="14855" max="14855" width="4.125" style="453" customWidth="1"/>
    <col min="14856" max="15104" width="11" style="453"/>
    <col min="15105" max="15105" width="1.875" style="453" customWidth="1"/>
    <col min="15106" max="15106" width="78" style="453" customWidth="1"/>
    <col min="15107" max="15110" width="11" style="453"/>
    <col min="15111" max="15111" width="4.125" style="453" customWidth="1"/>
    <col min="15112" max="15360" width="11" style="453"/>
    <col min="15361" max="15361" width="1.875" style="453" customWidth="1"/>
    <col min="15362" max="15362" width="78" style="453" customWidth="1"/>
    <col min="15363" max="15366" width="11" style="453"/>
    <col min="15367" max="15367" width="4.125" style="453" customWidth="1"/>
    <col min="15368" max="15616" width="11" style="453"/>
    <col min="15617" max="15617" width="1.875" style="453" customWidth="1"/>
    <col min="15618" max="15618" width="78" style="453" customWidth="1"/>
    <col min="15619" max="15622" width="11" style="453"/>
    <col min="15623" max="15623" width="4.125" style="453" customWidth="1"/>
    <col min="15624" max="15872" width="11" style="453"/>
    <col min="15873" max="15873" width="1.875" style="453" customWidth="1"/>
    <col min="15874" max="15874" width="78" style="453" customWidth="1"/>
    <col min="15875" max="15878" width="11" style="453"/>
    <col min="15879" max="15879" width="4.125" style="453" customWidth="1"/>
    <col min="15880" max="16128" width="11" style="453"/>
    <col min="16129" max="16129" width="1.875" style="453" customWidth="1"/>
    <col min="16130" max="16130" width="78" style="453" customWidth="1"/>
    <col min="16131" max="16134" width="11" style="453"/>
    <col min="16135" max="16135" width="4.125" style="453" customWidth="1"/>
    <col min="16136" max="16384" width="11" style="453"/>
  </cols>
  <sheetData>
    <row r="1" spans="1:2" ht="39.75" customHeight="1" x14ac:dyDescent="0.2">
      <c r="A1" s="451"/>
      <c r="B1" s="452" t="s">
        <v>6</v>
      </c>
    </row>
    <row r="2" spans="1:2" ht="25.5" customHeight="1" x14ac:dyDescent="0.2">
      <c r="B2" s="454" t="s">
        <v>403</v>
      </c>
    </row>
    <row r="3" spans="1:2" ht="24.95" customHeight="1" x14ac:dyDescent="0.2">
      <c r="A3" s="455"/>
      <c r="B3" s="456" t="s">
        <v>414</v>
      </c>
    </row>
    <row r="4" spans="1:2" s="446" customFormat="1" ht="12" x14ac:dyDescent="0.2"/>
    <row r="5" spans="1:2" s="446" customFormat="1" ht="139.5" customHeight="1" x14ac:dyDescent="0.2">
      <c r="B5" s="448" t="s">
        <v>415</v>
      </c>
    </row>
    <row r="6" spans="1:2" s="446" customFormat="1" ht="9.9499999999999993" customHeight="1" x14ac:dyDescent="0.2">
      <c r="B6" s="448"/>
    </row>
    <row r="7" spans="1:2" s="446" customFormat="1" ht="222.75" customHeight="1" x14ac:dyDescent="0.2">
      <c r="B7" s="448" t="s">
        <v>416</v>
      </c>
    </row>
    <row r="8" spans="1:2" s="446" customFormat="1" ht="9.9499999999999993" customHeight="1" x14ac:dyDescent="0.2">
      <c r="B8" s="448"/>
    </row>
    <row r="9" spans="1:2" s="446" customFormat="1" ht="61.5" customHeight="1" x14ac:dyDescent="0.2">
      <c r="B9" s="457" t="s">
        <v>417</v>
      </c>
    </row>
    <row r="10" spans="1:2" s="446" customFormat="1" ht="9.9499999999999993" customHeight="1" x14ac:dyDescent="0.2">
      <c r="B10" s="448"/>
    </row>
    <row r="11" spans="1:2" s="446" customFormat="1" ht="152.25" customHeight="1" x14ac:dyDescent="0.2">
      <c r="B11" s="448" t="s">
        <v>418</v>
      </c>
    </row>
    <row r="12" spans="1:2" s="446" customFormat="1" ht="9.9499999999999993" customHeight="1" x14ac:dyDescent="0.2">
      <c r="B12" s="448"/>
    </row>
    <row r="13" spans="1:2" s="446" customFormat="1" ht="96" customHeight="1" x14ac:dyDescent="0.2">
      <c r="B13" s="448" t="s">
        <v>419</v>
      </c>
    </row>
    <row r="14" spans="1:2" s="446" customFormat="1" ht="9.9499999999999993" customHeight="1" x14ac:dyDescent="0.2">
      <c r="B14" s="448"/>
    </row>
    <row r="15" spans="1:2" s="446" customFormat="1" ht="176.25" customHeight="1" x14ac:dyDescent="0.2">
      <c r="B15" s="457" t="s">
        <v>420</v>
      </c>
    </row>
    <row r="16" spans="1:2" s="446" customFormat="1" ht="9.9499999999999993" customHeight="1" x14ac:dyDescent="0.2">
      <c r="B16" s="448"/>
    </row>
    <row r="17" spans="1:6" s="446" customFormat="1" ht="26.25" customHeight="1" x14ac:dyDescent="0.2">
      <c r="B17" s="449" t="s">
        <v>421</v>
      </c>
    </row>
    <row r="18" spans="1:6" s="446" customFormat="1" ht="37.5" customHeight="1" x14ac:dyDescent="0.2">
      <c r="B18" s="450" t="s">
        <v>422</v>
      </c>
    </row>
    <row r="19" spans="1:6" s="446" customFormat="1" ht="12" x14ac:dyDescent="0.2"/>
    <row r="20" spans="1:6" s="446" customFormat="1" ht="12" x14ac:dyDescent="0.2"/>
    <row r="21" spans="1:6" s="446" customFormat="1" ht="12" x14ac:dyDescent="0.2"/>
    <row r="22" spans="1:6" x14ac:dyDescent="0.2">
      <c r="A22" s="455"/>
      <c r="B22" s="455"/>
      <c r="C22" s="455"/>
      <c r="D22" s="455"/>
      <c r="E22" s="455"/>
      <c r="F22" s="455"/>
    </row>
    <row r="23" spans="1:6" x14ac:dyDescent="0.2">
      <c r="A23" s="455"/>
      <c r="B23" s="455"/>
      <c r="C23" s="455"/>
      <c r="D23" s="455"/>
      <c r="E23" s="455"/>
      <c r="F23" s="455"/>
    </row>
    <row r="24" spans="1:6" x14ac:dyDescent="0.2">
      <c r="A24" s="458"/>
      <c r="B24" s="455"/>
      <c r="C24" s="455"/>
      <c r="D24" s="455"/>
      <c r="E24" s="455"/>
      <c r="F24" s="455"/>
    </row>
    <row r="25" spans="1:6" x14ac:dyDescent="0.2">
      <c r="A25" s="459"/>
      <c r="B25" s="455"/>
      <c r="C25" s="455"/>
      <c r="D25" s="455"/>
      <c r="E25" s="455"/>
      <c r="F25" s="455"/>
    </row>
    <row r="26" spans="1:6" x14ac:dyDescent="0.2">
      <c r="A26" s="455"/>
      <c r="B26" s="455"/>
      <c r="C26" s="455"/>
      <c r="D26" s="455"/>
      <c r="E26" s="455"/>
      <c r="F26" s="455"/>
    </row>
    <row r="27" spans="1:6" x14ac:dyDescent="0.2">
      <c r="A27" s="455"/>
      <c r="B27" s="455"/>
      <c r="C27" s="455"/>
      <c r="D27" s="455"/>
      <c r="E27" s="455"/>
      <c r="F27" s="455"/>
    </row>
    <row r="28" spans="1:6" x14ac:dyDescent="0.2">
      <c r="A28" s="455"/>
      <c r="B28" s="455"/>
      <c r="C28" s="455"/>
      <c r="D28" s="455"/>
      <c r="E28" s="455"/>
      <c r="F28" s="455"/>
    </row>
    <row r="29" spans="1:6" x14ac:dyDescent="0.2">
      <c r="A29" s="455"/>
      <c r="B29" s="455"/>
      <c r="C29" s="455"/>
      <c r="D29" s="455"/>
      <c r="E29" s="455"/>
      <c r="F29" s="455"/>
    </row>
    <row r="30" spans="1:6" x14ac:dyDescent="0.2">
      <c r="A30" s="455"/>
      <c r="B30" s="455"/>
      <c r="C30" s="455"/>
      <c r="D30" s="455"/>
      <c r="E30" s="455"/>
      <c r="F30" s="455"/>
    </row>
    <row r="31" spans="1:6" x14ac:dyDescent="0.2">
      <c r="A31" s="455"/>
      <c r="B31" s="455"/>
      <c r="C31" s="455"/>
      <c r="D31" s="455"/>
      <c r="E31" s="455"/>
      <c r="F31" s="455"/>
    </row>
    <row r="32" spans="1:6" x14ac:dyDescent="0.2">
      <c r="A32" s="455"/>
      <c r="B32" s="455"/>
      <c r="C32" s="455"/>
      <c r="D32" s="455"/>
      <c r="E32" s="455"/>
      <c r="F32" s="455"/>
    </row>
    <row r="33" spans="1:10" x14ac:dyDescent="0.2">
      <c r="A33" s="460"/>
      <c r="B33" s="460"/>
      <c r="C33" s="460"/>
      <c r="D33" s="460"/>
      <c r="E33" s="460"/>
      <c r="F33" s="460"/>
    </row>
    <row r="34" spans="1:10" x14ac:dyDescent="0.2">
      <c r="A34" s="455"/>
      <c r="B34" s="455"/>
      <c r="C34" s="455"/>
      <c r="D34" s="455"/>
      <c r="E34" s="455"/>
      <c r="F34" s="455"/>
    </row>
    <row r="35" spans="1:10" x14ac:dyDescent="0.2">
      <c r="A35" s="455"/>
      <c r="B35" s="455"/>
      <c r="C35" s="455"/>
      <c r="D35" s="455"/>
      <c r="E35" s="455"/>
      <c r="F35" s="455"/>
    </row>
    <row r="36" spans="1:10" ht="8.1" customHeight="1" x14ac:dyDescent="0.2">
      <c r="A36" s="455"/>
      <c r="B36" s="455"/>
      <c r="C36" s="455"/>
      <c r="D36" s="455"/>
      <c r="E36" s="455"/>
      <c r="F36" s="455"/>
    </row>
    <row r="37" spans="1:10" ht="13.5" customHeight="1" x14ac:dyDescent="0.2">
      <c r="A37" s="455"/>
      <c r="B37" s="455"/>
      <c r="C37" s="455"/>
      <c r="D37" s="455"/>
      <c r="E37" s="455"/>
      <c r="F37" s="455"/>
    </row>
    <row r="38" spans="1:10" x14ac:dyDescent="0.2">
      <c r="A38" s="455"/>
      <c r="B38" s="455"/>
      <c r="C38" s="455"/>
      <c r="D38" s="455"/>
      <c r="E38" s="455"/>
      <c r="F38" s="455"/>
    </row>
    <row r="39" spans="1:10" x14ac:dyDescent="0.2">
      <c r="A39" s="455"/>
      <c r="B39" s="455"/>
      <c r="C39" s="455"/>
      <c r="D39" s="455"/>
      <c r="E39" s="455"/>
      <c r="F39" s="455"/>
      <c r="J39" s="461"/>
    </row>
    <row r="40" spans="1:10" x14ac:dyDescent="0.2">
      <c r="A40" s="455"/>
      <c r="B40" s="455"/>
      <c r="C40" s="455"/>
      <c r="D40" s="455"/>
      <c r="E40" s="455"/>
      <c r="F40" s="455"/>
    </row>
    <row r="41" spans="1:10" x14ac:dyDescent="0.2">
      <c r="A41" s="455"/>
      <c r="B41" s="455"/>
      <c r="C41" s="455"/>
      <c r="D41" s="455"/>
      <c r="E41" s="455"/>
      <c r="F41" s="455"/>
    </row>
    <row r="42" spans="1:10" x14ac:dyDescent="0.2">
      <c r="A42" s="455"/>
      <c r="B42" s="455"/>
      <c r="C42" s="455"/>
      <c r="D42" s="455"/>
      <c r="E42" s="455"/>
      <c r="F42" s="455"/>
    </row>
    <row r="43" spans="1:10" ht="33" customHeight="1" x14ac:dyDescent="0.2">
      <c r="A43" s="455"/>
      <c r="B43" s="455"/>
      <c r="C43" s="455"/>
      <c r="D43" s="455"/>
      <c r="E43" s="455"/>
      <c r="F43" s="455"/>
    </row>
    <row r="44" spans="1:10" ht="16.5" customHeight="1" x14ac:dyDescent="0.2">
      <c r="A44" s="455"/>
      <c r="B44" s="455"/>
      <c r="C44" s="455"/>
      <c r="D44" s="455"/>
      <c r="E44" s="455"/>
      <c r="F44" s="455"/>
    </row>
    <row r="45" spans="1:10" x14ac:dyDescent="0.2">
      <c r="A45" s="455"/>
      <c r="B45" s="455"/>
      <c r="C45" s="455"/>
      <c r="D45" s="455"/>
      <c r="E45" s="455"/>
      <c r="F45" s="455"/>
    </row>
    <row r="46" spans="1:10" x14ac:dyDescent="0.2">
      <c r="A46" s="455"/>
      <c r="B46" s="455"/>
      <c r="C46" s="455"/>
      <c r="D46" s="455"/>
      <c r="E46" s="455"/>
      <c r="F46" s="455"/>
    </row>
    <row r="47" spans="1:10" x14ac:dyDescent="0.2">
      <c r="A47" s="455"/>
      <c r="B47" s="455"/>
      <c r="C47" s="455"/>
      <c r="D47" s="455"/>
      <c r="E47" s="455"/>
      <c r="F47" s="455"/>
    </row>
    <row r="48" spans="1:10" x14ac:dyDescent="0.2">
      <c r="A48" s="455"/>
      <c r="B48" s="455"/>
      <c r="C48" s="455"/>
      <c r="D48" s="455"/>
      <c r="E48" s="455"/>
      <c r="F48" s="455"/>
    </row>
    <row r="49" spans="1:6" x14ac:dyDescent="0.2">
      <c r="A49" s="455"/>
      <c r="B49" s="455"/>
      <c r="C49" s="455"/>
      <c r="D49" s="455"/>
      <c r="E49" s="455"/>
      <c r="F49" s="455"/>
    </row>
    <row r="50" spans="1:6" x14ac:dyDescent="0.2">
      <c r="A50" s="455"/>
      <c r="B50" s="455"/>
      <c r="C50" s="455"/>
      <c r="D50" s="455"/>
      <c r="E50" s="455"/>
      <c r="F50" s="455"/>
    </row>
    <row r="51" spans="1:6" x14ac:dyDescent="0.2">
      <c r="A51" s="455"/>
      <c r="B51" s="455"/>
      <c r="C51" s="455"/>
      <c r="D51" s="455"/>
      <c r="E51" s="455"/>
      <c r="F51" s="455"/>
    </row>
    <row r="52" spans="1:6" x14ac:dyDescent="0.2">
      <c r="A52" s="455"/>
      <c r="B52" s="455"/>
      <c r="C52" s="455"/>
      <c r="D52" s="455"/>
      <c r="E52" s="455"/>
      <c r="F52" s="455"/>
    </row>
    <row r="53" spans="1:6" x14ac:dyDescent="0.2">
      <c r="A53" s="455"/>
      <c r="B53" s="455"/>
      <c r="C53" s="455"/>
      <c r="D53" s="455"/>
      <c r="E53" s="455"/>
      <c r="F53" s="455"/>
    </row>
    <row r="54" spans="1:6" x14ac:dyDescent="0.2">
      <c r="A54" s="455"/>
      <c r="B54" s="455"/>
      <c r="C54" s="455"/>
      <c r="D54" s="455"/>
      <c r="E54" s="455"/>
      <c r="F54" s="455"/>
    </row>
    <row r="55" spans="1:6" x14ac:dyDescent="0.2">
      <c r="A55" s="455"/>
      <c r="B55" s="455"/>
      <c r="C55" s="455"/>
      <c r="D55" s="455"/>
      <c r="E55" s="455"/>
      <c r="F55" s="455"/>
    </row>
    <row r="56" spans="1:6" x14ac:dyDescent="0.2">
      <c r="A56" s="455"/>
      <c r="B56" s="455"/>
      <c r="C56" s="455"/>
      <c r="D56" s="455"/>
      <c r="E56" s="455"/>
      <c r="F56" s="455"/>
    </row>
    <row r="57" spans="1:6" x14ac:dyDescent="0.2">
      <c r="A57" s="455"/>
      <c r="B57" s="455"/>
      <c r="C57" s="455"/>
      <c r="D57" s="455"/>
      <c r="E57" s="455"/>
      <c r="F57" s="455"/>
    </row>
    <row r="58" spans="1:6" x14ac:dyDescent="0.2">
      <c r="A58" s="455"/>
      <c r="B58" s="455"/>
      <c r="C58" s="455"/>
      <c r="D58" s="455"/>
      <c r="E58" s="455"/>
      <c r="F58" s="455"/>
    </row>
    <row r="59" spans="1:6" x14ac:dyDescent="0.2">
      <c r="A59" s="455"/>
      <c r="B59" s="455"/>
      <c r="C59" s="455"/>
      <c r="D59" s="455"/>
      <c r="E59" s="455"/>
      <c r="F59" s="455"/>
    </row>
    <row r="60" spans="1:6" x14ac:dyDescent="0.2">
      <c r="A60" s="455"/>
      <c r="B60" s="455"/>
      <c r="C60" s="455"/>
      <c r="D60" s="455"/>
      <c r="E60" s="455"/>
      <c r="F60" s="455"/>
    </row>
    <row r="61" spans="1:6" x14ac:dyDescent="0.2">
      <c r="A61" s="455"/>
      <c r="B61" s="455"/>
      <c r="C61" s="455"/>
      <c r="D61" s="455"/>
      <c r="E61" s="455"/>
      <c r="F61" s="455"/>
    </row>
    <row r="62" spans="1:6" x14ac:dyDescent="0.2">
      <c r="A62" s="455"/>
      <c r="B62" s="455"/>
      <c r="C62" s="455"/>
      <c r="D62" s="455"/>
      <c r="E62" s="455"/>
      <c r="F62" s="455"/>
    </row>
    <row r="63" spans="1:6" x14ac:dyDescent="0.2">
      <c r="A63" s="455"/>
      <c r="B63" s="455"/>
      <c r="C63" s="455"/>
      <c r="D63" s="455"/>
      <c r="E63" s="455"/>
      <c r="F63" s="455"/>
    </row>
    <row r="64" spans="1:6" x14ac:dyDescent="0.2">
      <c r="A64" s="455"/>
      <c r="B64" s="455"/>
      <c r="C64" s="455"/>
      <c r="D64" s="455"/>
      <c r="E64" s="455"/>
      <c r="F64" s="455"/>
    </row>
    <row r="65" spans="1:6" x14ac:dyDescent="0.2">
      <c r="A65" s="455"/>
      <c r="B65" s="455"/>
      <c r="C65" s="455"/>
      <c r="D65" s="455"/>
      <c r="E65" s="455"/>
      <c r="F65" s="455"/>
    </row>
    <row r="66" spans="1:6" x14ac:dyDescent="0.2">
      <c r="A66" s="455"/>
      <c r="B66" s="455"/>
      <c r="C66" s="455"/>
      <c r="D66" s="455"/>
      <c r="E66" s="455"/>
      <c r="F66" s="455"/>
    </row>
    <row r="67" spans="1:6" x14ac:dyDescent="0.2">
      <c r="A67" s="455"/>
      <c r="B67" s="455"/>
      <c r="C67" s="455"/>
      <c r="D67" s="455"/>
      <c r="E67" s="455"/>
      <c r="F67" s="455"/>
    </row>
    <row r="68" spans="1:6" x14ac:dyDescent="0.2">
      <c r="A68" s="455"/>
      <c r="B68" s="455"/>
      <c r="C68" s="455"/>
      <c r="D68" s="455"/>
      <c r="E68" s="455"/>
      <c r="F68" s="455"/>
    </row>
    <row r="69" spans="1:6" x14ac:dyDescent="0.2">
      <c r="A69" s="455"/>
      <c r="B69" s="455"/>
      <c r="C69" s="455"/>
      <c r="D69" s="455"/>
      <c r="E69" s="455"/>
      <c r="F69" s="455"/>
    </row>
    <row r="70" spans="1:6" x14ac:dyDescent="0.2">
      <c r="A70" s="455"/>
      <c r="B70" s="455"/>
      <c r="C70" s="455"/>
      <c r="D70" s="455"/>
      <c r="E70" s="455"/>
      <c r="F70" s="455"/>
    </row>
    <row r="71" spans="1:6" x14ac:dyDescent="0.2">
      <c r="A71" s="455"/>
      <c r="B71" s="455"/>
      <c r="C71" s="455"/>
      <c r="D71" s="455"/>
      <c r="E71" s="455"/>
      <c r="F71" s="455"/>
    </row>
    <row r="72" spans="1:6" x14ac:dyDescent="0.2">
      <c r="A72" s="455"/>
      <c r="B72" s="455"/>
      <c r="C72" s="455"/>
      <c r="D72" s="455"/>
      <c r="E72" s="455"/>
      <c r="F72" s="455"/>
    </row>
    <row r="73" spans="1:6" x14ac:dyDescent="0.2">
      <c r="A73" s="455"/>
      <c r="B73" s="455"/>
      <c r="C73" s="455"/>
      <c r="D73" s="455"/>
      <c r="E73" s="455"/>
      <c r="F73" s="455"/>
    </row>
    <row r="74" spans="1:6" x14ac:dyDescent="0.2">
      <c r="A74" s="455"/>
      <c r="B74" s="455"/>
      <c r="C74" s="455"/>
      <c r="D74" s="455"/>
      <c r="E74" s="455"/>
      <c r="F74" s="455"/>
    </row>
    <row r="75" spans="1:6" x14ac:dyDescent="0.2">
      <c r="A75" s="455"/>
      <c r="B75" s="455"/>
      <c r="C75" s="455"/>
      <c r="D75" s="455"/>
      <c r="E75" s="455"/>
      <c r="F75" s="455"/>
    </row>
    <row r="76" spans="1:6" x14ac:dyDescent="0.2">
      <c r="A76" s="455"/>
      <c r="B76" s="455"/>
      <c r="C76" s="455"/>
      <c r="D76" s="455"/>
      <c r="E76" s="455"/>
      <c r="F76" s="455"/>
    </row>
    <row r="77" spans="1:6" x14ac:dyDescent="0.2">
      <c r="A77" s="455"/>
      <c r="B77" s="455"/>
      <c r="C77" s="455"/>
      <c r="D77" s="455"/>
      <c r="E77" s="455"/>
      <c r="F77" s="455"/>
    </row>
    <row r="78" spans="1:6" x14ac:dyDescent="0.2">
      <c r="A78" s="455"/>
      <c r="B78" s="455"/>
      <c r="C78" s="455"/>
      <c r="D78" s="455"/>
      <c r="E78" s="455"/>
      <c r="F78" s="455"/>
    </row>
    <row r="79" spans="1:6" x14ac:dyDescent="0.2">
      <c r="A79" s="455"/>
      <c r="B79" s="455"/>
      <c r="C79" s="455"/>
      <c r="D79" s="455"/>
      <c r="E79" s="455"/>
      <c r="F79" s="455"/>
    </row>
    <row r="80" spans="1:6" x14ac:dyDescent="0.2">
      <c r="A80" s="455"/>
      <c r="B80" s="455"/>
      <c r="C80" s="455"/>
      <c r="D80" s="455"/>
      <c r="E80" s="455"/>
      <c r="F80" s="455"/>
    </row>
    <row r="81" spans="1:6" x14ac:dyDescent="0.2">
      <c r="A81" s="455"/>
      <c r="B81" s="455"/>
      <c r="C81" s="455"/>
      <c r="D81" s="455"/>
      <c r="E81" s="455"/>
      <c r="F81" s="455"/>
    </row>
    <row r="82" spans="1:6" x14ac:dyDescent="0.2">
      <c r="A82" s="455"/>
      <c r="B82" s="455"/>
      <c r="C82" s="455"/>
      <c r="D82" s="455"/>
      <c r="E82" s="455"/>
      <c r="F82" s="455"/>
    </row>
    <row r="83" spans="1:6" x14ac:dyDescent="0.2">
      <c r="A83" s="455"/>
      <c r="B83" s="455"/>
      <c r="C83" s="455"/>
      <c r="D83" s="455"/>
      <c r="E83" s="455"/>
      <c r="F83" s="455"/>
    </row>
    <row r="84" spans="1:6" x14ac:dyDescent="0.2">
      <c r="A84" s="455"/>
      <c r="B84" s="455"/>
      <c r="C84" s="455"/>
      <c r="D84" s="455"/>
      <c r="E84" s="455"/>
      <c r="F84" s="455"/>
    </row>
    <row r="85" spans="1:6" x14ac:dyDescent="0.2">
      <c r="A85" s="455"/>
      <c r="B85" s="455"/>
      <c r="C85" s="455"/>
      <c r="D85" s="455"/>
      <c r="E85" s="455"/>
      <c r="F85" s="455"/>
    </row>
    <row r="86" spans="1:6" x14ac:dyDescent="0.2">
      <c r="A86" s="455"/>
      <c r="B86" s="455"/>
      <c r="C86" s="455"/>
      <c r="D86" s="455"/>
      <c r="E86" s="455"/>
      <c r="F86" s="455"/>
    </row>
    <row r="87" spans="1:6" x14ac:dyDescent="0.2">
      <c r="A87" s="455"/>
      <c r="B87" s="455"/>
      <c r="C87" s="455"/>
      <c r="D87" s="455"/>
      <c r="E87" s="455"/>
      <c r="F87" s="455"/>
    </row>
    <row r="88" spans="1:6" x14ac:dyDescent="0.2">
      <c r="A88" s="455"/>
      <c r="B88" s="455"/>
      <c r="C88" s="455"/>
      <c r="D88" s="455"/>
      <c r="E88" s="455"/>
      <c r="F88" s="455"/>
    </row>
    <row r="89" spans="1:6" x14ac:dyDescent="0.2">
      <c r="A89" s="455"/>
      <c r="B89" s="455"/>
      <c r="C89" s="455"/>
      <c r="D89" s="455"/>
      <c r="E89" s="455"/>
      <c r="F89" s="455"/>
    </row>
    <row r="90" spans="1:6" x14ac:dyDescent="0.2">
      <c r="A90" s="455"/>
      <c r="B90" s="455"/>
      <c r="C90" s="455"/>
      <c r="D90" s="455"/>
      <c r="E90" s="455"/>
      <c r="F90" s="455"/>
    </row>
    <row r="91" spans="1:6" x14ac:dyDescent="0.2">
      <c r="A91" s="455"/>
      <c r="B91" s="455"/>
      <c r="C91" s="455"/>
      <c r="D91" s="455"/>
      <c r="E91" s="455"/>
      <c r="F91" s="455"/>
    </row>
    <row r="92" spans="1:6" x14ac:dyDescent="0.2">
      <c r="A92" s="455"/>
      <c r="B92" s="455"/>
      <c r="C92" s="455"/>
      <c r="D92" s="455"/>
      <c r="E92" s="455"/>
      <c r="F92" s="455"/>
    </row>
    <row r="93" spans="1:6" x14ac:dyDescent="0.2">
      <c r="A93" s="455"/>
      <c r="B93" s="455"/>
      <c r="C93" s="455"/>
      <c r="D93" s="455"/>
      <c r="E93" s="455"/>
      <c r="F93" s="455"/>
    </row>
    <row r="94" spans="1:6" x14ac:dyDescent="0.2">
      <c r="A94" s="455"/>
      <c r="B94" s="455"/>
      <c r="C94" s="455"/>
      <c r="D94" s="455"/>
      <c r="E94" s="455"/>
      <c r="F94" s="455"/>
    </row>
    <row r="95" spans="1:6" x14ac:dyDescent="0.2">
      <c r="A95" s="455"/>
      <c r="B95" s="455"/>
      <c r="C95" s="455"/>
      <c r="D95" s="455"/>
      <c r="E95" s="455"/>
      <c r="F95" s="455"/>
    </row>
    <row r="96" spans="1:6" x14ac:dyDescent="0.2">
      <c r="A96" s="455"/>
      <c r="B96" s="455"/>
      <c r="C96" s="455"/>
      <c r="D96" s="455"/>
      <c r="E96" s="455"/>
      <c r="F96" s="455"/>
    </row>
    <row r="97" spans="1:6" x14ac:dyDescent="0.2">
      <c r="A97" s="455"/>
      <c r="B97" s="455"/>
      <c r="C97" s="455"/>
      <c r="D97" s="455"/>
      <c r="E97" s="455"/>
      <c r="F97" s="455"/>
    </row>
    <row r="98" spans="1:6" x14ac:dyDescent="0.2">
      <c r="A98" s="455"/>
      <c r="B98" s="455"/>
      <c r="C98" s="455"/>
      <c r="D98" s="455"/>
      <c r="E98" s="455"/>
      <c r="F98" s="455"/>
    </row>
    <row r="99" spans="1:6" x14ac:dyDescent="0.2">
      <c r="A99" s="455"/>
      <c r="B99" s="455"/>
      <c r="C99" s="455"/>
      <c r="D99" s="455"/>
      <c r="E99" s="455"/>
      <c r="F99" s="455"/>
    </row>
    <row r="100" spans="1:6" x14ac:dyDescent="0.2">
      <c r="A100" s="455"/>
      <c r="B100" s="455"/>
      <c r="C100" s="455"/>
      <c r="D100" s="455"/>
      <c r="E100" s="455"/>
      <c r="F100" s="455"/>
    </row>
    <row r="101" spans="1:6" x14ac:dyDescent="0.2">
      <c r="A101" s="455"/>
      <c r="B101" s="455"/>
      <c r="C101" s="455"/>
      <c r="D101" s="455"/>
      <c r="E101" s="455"/>
      <c r="F101" s="455"/>
    </row>
    <row r="102" spans="1:6" x14ac:dyDescent="0.2">
      <c r="A102" s="455"/>
      <c r="B102" s="455"/>
      <c r="C102" s="455"/>
      <c r="D102" s="455"/>
      <c r="E102" s="455"/>
      <c r="F102" s="455"/>
    </row>
    <row r="103" spans="1:6" x14ac:dyDescent="0.2">
      <c r="A103" s="455"/>
      <c r="B103" s="455"/>
      <c r="C103" s="455"/>
      <c r="D103" s="455"/>
      <c r="E103" s="455"/>
      <c r="F103" s="455"/>
    </row>
    <row r="104" spans="1:6" x14ac:dyDescent="0.2">
      <c r="A104" s="455"/>
      <c r="B104" s="455"/>
      <c r="C104" s="455"/>
      <c r="D104" s="455"/>
      <c r="E104" s="455"/>
      <c r="F104" s="455"/>
    </row>
    <row r="105" spans="1:6" x14ac:dyDescent="0.2">
      <c r="A105" s="455"/>
      <c r="B105" s="455"/>
      <c r="C105" s="455"/>
      <c r="D105" s="455"/>
      <c r="E105" s="455"/>
      <c r="F105" s="455"/>
    </row>
    <row r="106" spans="1:6" x14ac:dyDescent="0.2">
      <c r="A106" s="455"/>
      <c r="B106" s="455"/>
      <c r="C106" s="455"/>
      <c r="D106" s="455"/>
      <c r="E106" s="455"/>
      <c r="F106" s="455"/>
    </row>
    <row r="107" spans="1:6" x14ac:dyDescent="0.2">
      <c r="A107" s="455"/>
      <c r="B107" s="455"/>
      <c r="C107" s="455"/>
      <c r="D107" s="455"/>
      <c r="E107" s="455"/>
      <c r="F107" s="455"/>
    </row>
    <row r="108" spans="1:6" x14ac:dyDescent="0.2">
      <c r="A108" s="455"/>
      <c r="B108" s="455"/>
      <c r="C108" s="455"/>
      <c r="D108" s="455"/>
      <c r="E108" s="455"/>
      <c r="F108" s="455"/>
    </row>
    <row r="109" spans="1:6" x14ac:dyDescent="0.2">
      <c r="A109" s="455"/>
      <c r="B109" s="455"/>
      <c r="C109" s="455"/>
      <c r="D109" s="455"/>
      <c r="E109" s="455"/>
      <c r="F109" s="455"/>
    </row>
    <row r="110" spans="1:6" x14ac:dyDescent="0.2">
      <c r="A110" s="455"/>
      <c r="B110" s="455"/>
      <c r="C110" s="455"/>
      <c r="D110" s="455"/>
      <c r="E110" s="455"/>
      <c r="F110" s="455"/>
    </row>
    <row r="111" spans="1:6" x14ac:dyDescent="0.2">
      <c r="A111" s="455"/>
      <c r="B111" s="455"/>
      <c r="C111" s="455"/>
      <c r="D111" s="455"/>
      <c r="E111" s="455"/>
      <c r="F111" s="455"/>
    </row>
    <row r="112" spans="1:6" x14ac:dyDescent="0.2">
      <c r="A112" s="455"/>
      <c r="B112" s="455"/>
      <c r="C112" s="455"/>
      <c r="D112" s="455"/>
      <c r="E112" s="455"/>
      <c r="F112" s="455"/>
    </row>
    <row r="113" spans="1:6" x14ac:dyDescent="0.2">
      <c r="A113" s="455"/>
      <c r="B113" s="455"/>
      <c r="C113" s="455"/>
      <c r="D113" s="455"/>
      <c r="E113" s="455"/>
      <c r="F113" s="455"/>
    </row>
    <row r="114" spans="1:6" x14ac:dyDescent="0.2">
      <c r="A114" s="455"/>
      <c r="B114" s="455"/>
      <c r="C114" s="455"/>
      <c r="D114" s="455"/>
      <c r="E114" s="455"/>
      <c r="F114" s="455"/>
    </row>
    <row r="115" spans="1:6" x14ac:dyDescent="0.2">
      <c r="A115" s="455"/>
      <c r="B115" s="455"/>
      <c r="C115" s="455"/>
      <c r="D115" s="455"/>
      <c r="E115" s="455"/>
      <c r="F115" s="455"/>
    </row>
    <row r="116" spans="1:6" x14ac:dyDescent="0.2">
      <c r="A116" s="455"/>
      <c r="B116" s="455"/>
      <c r="C116" s="455"/>
      <c r="D116" s="455"/>
      <c r="E116" s="455"/>
      <c r="F116" s="455"/>
    </row>
    <row r="117" spans="1:6" x14ac:dyDescent="0.2">
      <c r="A117" s="455"/>
      <c r="B117" s="455"/>
      <c r="C117" s="455"/>
      <c r="D117" s="455"/>
      <c r="E117" s="455"/>
      <c r="F117" s="455"/>
    </row>
    <row r="118" spans="1:6" x14ac:dyDescent="0.2">
      <c r="A118" s="455"/>
      <c r="B118" s="455"/>
      <c r="C118" s="455"/>
      <c r="D118" s="455"/>
      <c r="E118" s="455"/>
      <c r="F118" s="455"/>
    </row>
    <row r="119" spans="1:6" x14ac:dyDescent="0.2">
      <c r="A119" s="455"/>
      <c r="B119" s="455"/>
      <c r="C119" s="455"/>
      <c r="D119" s="455"/>
      <c r="E119" s="455"/>
      <c r="F119" s="455"/>
    </row>
    <row r="120" spans="1:6" x14ac:dyDescent="0.2">
      <c r="A120" s="455"/>
      <c r="B120" s="455"/>
      <c r="C120" s="455"/>
      <c r="D120" s="455"/>
      <c r="E120" s="455"/>
      <c r="F120" s="455"/>
    </row>
    <row r="121" spans="1:6" x14ac:dyDescent="0.2">
      <c r="A121" s="455"/>
      <c r="B121" s="455"/>
      <c r="C121" s="455"/>
      <c r="D121" s="455"/>
      <c r="E121" s="455"/>
      <c r="F121" s="455"/>
    </row>
    <row r="122" spans="1:6" x14ac:dyDescent="0.2">
      <c r="A122" s="455"/>
      <c r="B122" s="455"/>
      <c r="C122" s="455"/>
      <c r="D122" s="455"/>
      <c r="E122" s="455"/>
      <c r="F122" s="455"/>
    </row>
    <row r="123" spans="1:6" x14ac:dyDescent="0.2">
      <c r="A123" s="455"/>
      <c r="B123" s="455"/>
      <c r="C123" s="455"/>
      <c r="D123" s="455"/>
      <c r="E123" s="455"/>
      <c r="F123" s="455"/>
    </row>
    <row r="124" spans="1:6" x14ac:dyDescent="0.2">
      <c r="A124" s="455"/>
      <c r="B124" s="455"/>
      <c r="C124" s="455"/>
      <c r="D124" s="455"/>
      <c r="E124" s="455"/>
      <c r="F124" s="455"/>
    </row>
    <row r="125" spans="1:6" x14ac:dyDescent="0.2">
      <c r="A125" s="455"/>
      <c r="B125" s="455"/>
      <c r="C125" s="455"/>
      <c r="D125" s="455"/>
      <c r="E125" s="455"/>
      <c r="F125" s="455"/>
    </row>
    <row r="126" spans="1:6" x14ac:dyDescent="0.2">
      <c r="A126" s="455"/>
      <c r="B126" s="455"/>
      <c r="C126" s="455"/>
      <c r="D126" s="455"/>
      <c r="E126" s="455"/>
      <c r="F126" s="455"/>
    </row>
    <row r="127" spans="1:6" x14ac:dyDescent="0.2">
      <c r="A127" s="455"/>
      <c r="B127" s="455"/>
      <c r="C127" s="455"/>
      <c r="D127" s="455"/>
      <c r="E127" s="455"/>
      <c r="F127" s="455"/>
    </row>
    <row r="128" spans="1:6" x14ac:dyDescent="0.2">
      <c r="A128" s="455"/>
      <c r="B128" s="455"/>
      <c r="C128" s="455"/>
      <c r="D128" s="455"/>
      <c r="E128" s="455"/>
      <c r="F128" s="455"/>
    </row>
    <row r="129" spans="1:6" x14ac:dyDescent="0.2">
      <c r="A129" s="455"/>
      <c r="B129" s="455"/>
      <c r="C129" s="455"/>
      <c r="D129" s="455"/>
      <c r="E129" s="455"/>
      <c r="F129" s="455"/>
    </row>
    <row r="130" spans="1:6" x14ac:dyDescent="0.2">
      <c r="A130" s="455"/>
      <c r="B130" s="455"/>
      <c r="C130" s="455"/>
      <c r="D130" s="455"/>
      <c r="E130" s="455"/>
      <c r="F130" s="455"/>
    </row>
    <row r="131" spans="1:6" x14ac:dyDescent="0.2">
      <c r="A131" s="455"/>
      <c r="B131" s="455"/>
      <c r="C131" s="455"/>
      <c r="D131" s="455"/>
      <c r="E131" s="455"/>
      <c r="F131" s="455"/>
    </row>
    <row r="132" spans="1:6" x14ac:dyDescent="0.2">
      <c r="A132" s="455"/>
      <c r="B132" s="455"/>
      <c r="C132" s="455"/>
      <c r="D132" s="455"/>
      <c r="E132" s="455"/>
      <c r="F132" s="455"/>
    </row>
    <row r="133" spans="1:6" x14ac:dyDescent="0.2">
      <c r="A133" s="455"/>
      <c r="B133" s="455"/>
      <c r="C133" s="455"/>
      <c r="D133" s="455"/>
      <c r="E133" s="455"/>
      <c r="F133" s="455"/>
    </row>
    <row r="134" spans="1:6" x14ac:dyDescent="0.2">
      <c r="A134" s="455"/>
      <c r="B134" s="455"/>
      <c r="C134" s="455"/>
      <c r="D134" s="455"/>
      <c r="E134" s="455"/>
      <c r="F134" s="455"/>
    </row>
    <row r="135" spans="1:6" x14ac:dyDescent="0.2">
      <c r="A135" s="455"/>
      <c r="B135" s="455"/>
      <c r="C135" s="455"/>
      <c r="D135" s="455"/>
      <c r="E135" s="455"/>
      <c r="F135" s="455"/>
    </row>
    <row r="136" spans="1:6" x14ac:dyDescent="0.2">
      <c r="A136" s="455"/>
      <c r="B136" s="455"/>
      <c r="C136" s="455"/>
      <c r="D136" s="455"/>
      <c r="E136" s="455"/>
      <c r="F136" s="455"/>
    </row>
    <row r="137" spans="1:6" x14ac:dyDescent="0.2">
      <c r="A137" s="455"/>
      <c r="B137" s="455"/>
      <c r="C137" s="455"/>
      <c r="D137" s="455"/>
      <c r="E137" s="455"/>
      <c r="F137" s="455"/>
    </row>
    <row r="138" spans="1:6" x14ac:dyDescent="0.2">
      <c r="A138" s="455"/>
      <c r="B138" s="455"/>
      <c r="C138" s="455"/>
      <c r="D138" s="455"/>
      <c r="E138" s="455"/>
      <c r="F138" s="455"/>
    </row>
    <row r="139" spans="1:6" x14ac:dyDescent="0.2">
      <c r="A139" s="455"/>
      <c r="B139" s="455"/>
      <c r="C139" s="455"/>
      <c r="D139" s="455"/>
      <c r="E139" s="455"/>
      <c r="F139" s="455"/>
    </row>
    <row r="140" spans="1:6" x14ac:dyDescent="0.2">
      <c r="A140" s="455"/>
      <c r="B140" s="455"/>
      <c r="C140" s="455"/>
      <c r="D140" s="455"/>
      <c r="E140" s="455"/>
      <c r="F140" s="455"/>
    </row>
    <row r="141" spans="1:6" x14ac:dyDescent="0.2">
      <c r="A141" s="455"/>
      <c r="B141" s="455"/>
      <c r="C141" s="455"/>
      <c r="D141" s="455"/>
      <c r="E141" s="455"/>
      <c r="F141" s="455"/>
    </row>
    <row r="142" spans="1:6" x14ac:dyDescent="0.2">
      <c r="A142" s="455"/>
      <c r="B142" s="455"/>
      <c r="C142" s="455"/>
      <c r="D142" s="455"/>
      <c r="E142" s="455"/>
      <c r="F142" s="455"/>
    </row>
    <row r="143" spans="1:6" x14ac:dyDescent="0.2">
      <c r="A143" s="455"/>
      <c r="B143" s="455"/>
      <c r="C143" s="455"/>
      <c r="D143" s="455"/>
      <c r="E143" s="455"/>
      <c r="F143" s="455"/>
    </row>
    <row r="144" spans="1:6" x14ac:dyDescent="0.2">
      <c r="A144" s="455"/>
      <c r="B144" s="455"/>
      <c r="C144" s="455"/>
      <c r="D144" s="455"/>
      <c r="E144" s="455"/>
      <c r="F144" s="455"/>
    </row>
    <row r="145" spans="1:6" x14ac:dyDescent="0.2">
      <c r="A145" s="455"/>
      <c r="B145" s="455"/>
      <c r="C145" s="455"/>
      <c r="D145" s="455"/>
      <c r="E145" s="455"/>
      <c r="F145" s="455"/>
    </row>
    <row r="146" spans="1:6" x14ac:dyDescent="0.2">
      <c r="A146" s="455"/>
      <c r="B146" s="455"/>
      <c r="C146" s="455"/>
      <c r="D146" s="455"/>
      <c r="E146" s="455"/>
      <c r="F146" s="455"/>
    </row>
    <row r="147" spans="1:6" x14ac:dyDescent="0.2">
      <c r="A147" s="455"/>
      <c r="B147" s="455"/>
      <c r="C147" s="455"/>
      <c r="D147" s="455"/>
      <c r="E147" s="455"/>
      <c r="F147" s="455"/>
    </row>
    <row r="148" spans="1:6" x14ac:dyDescent="0.2">
      <c r="A148" s="455"/>
      <c r="B148" s="455"/>
      <c r="C148" s="455"/>
      <c r="D148" s="455"/>
      <c r="E148" s="455"/>
      <c r="F148" s="455"/>
    </row>
    <row r="149" spans="1:6" x14ac:dyDescent="0.2">
      <c r="A149" s="455"/>
      <c r="B149" s="455"/>
      <c r="C149" s="455"/>
      <c r="D149" s="455"/>
      <c r="E149" s="455"/>
      <c r="F149" s="455"/>
    </row>
    <row r="150" spans="1:6" x14ac:dyDescent="0.2">
      <c r="A150" s="455"/>
      <c r="B150" s="455"/>
      <c r="C150" s="455"/>
      <c r="D150" s="455"/>
      <c r="E150" s="455"/>
      <c r="F150" s="455"/>
    </row>
    <row r="151" spans="1:6" x14ac:dyDescent="0.2">
      <c r="A151" s="455"/>
      <c r="B151" s="455"/>
      <c r="C151" s="455"/>
      <c r="D151" s="455"/>
      <c r="E151" s="455"/>
      <c r="F151" s="455"/>
    </row>
    <row r="152" spans="1:6" x14ac:dyDescent="0.2">
      <c r="A152" s="455"/>
      <c r="B152" s="455"/>
      <c r="C152" s="455"/>
      <c r="D152" s="455"/>
      <c r="E152" s="455"/>
      <c r="F152" s="455"/>
    </row>
    <row r="153" spans="1:6" x14ac:dyDescent="0.2">
      <c r="A153" s="455"/>
      <c r="B153" s="455"/>
      <c r="C153" s="455"/>
      <c r="D153" s="455"/>
      <c r="E153" s="455"/>
      <c r="F153" s="455"/>
    </row>
    <row r="154" spans="1:6" x14ac:dyDescent="0.2">
      <c r="A154" s="455"/>
      <c r="B154" s="455"/>
      <c r="C154" s="455"/>
      <c r="D154" s="455"/>
      <c r="E154" s="455"/>
      <c r="F154" s="455"/>
    </row>
    <row r="155" spans="1:6" x14ac:dyDescent="0.2">
      <c r="A155" s="455"/>
      <c r="B155" s="455"/>
      <c r="C155" s="455"/>
      <c r="D155" s="455"/>
      <c r="E155" s="455"/>
      <c r="F155" s="455"/>
    </row>
    <row r="156" spans="1:6" x14ac:dyDescent="0.2">
      <c r="A156" s="455"/>
      <c r="B156" s="455"/>
      <c r="C156" s="455"/>
      <c r="D156" s="455"/>
      <c r="E156" s="455"/>
      <c r="F156" s="455"/>
    </row>
    <row r="157" spans="1:6" x14ac:dyDescent="0.2">
      <c r="A157" s="455"/>
      <c r="B157" s="455"/>
      <c r="C157" s="455"/>
      <c r="D157" s="455"/>
      <c r="E157" s="455"/>
      <c r="F157" s="455"/>
    </row>
    <row r="158" spans="1:6" x14ac:dyDescent="0.2">
      <c r="A158" s="455"/>
      <c r="B158" s="455"/>
      <c r="C158" s="455"/>
      <c r="D158" s="455"/>
      <c r="E158" s="455"/>
      <c r="F158" s="455"/>
    </row>
    <row r="159" spans="1:6" x14ac:dyDescent="0.2">
      <c r="A159" s="455"/>
      <c r="B159" s="455"/>
      <c r="C159" s="455"/>
      <c r="D159" s="455"/>
      <c r="E159" s="455"/>
      <c r="F159" s="455"/>
    </row>
    <row r="160" spans="1:6" x14ac:dyDescent="0.2">
      <c r="A160" s="455"/>
      <c r="B160" s="455"/>
      <c r="C160" s="455"/>
      <c r="D160" s="455"/>
      <c r="E160" s="455"/>
      <c r="F160" s="455"/>
    </row>
    <row r="161" spans="1:6" x14ac:dyDescent="0.2">
      <c r="A161" s="455"/>
      <c r="B161" s="455"/>
      <c r="C161" s="455"/>
      <c r="D161" s="455"/>
      <c r="E161" s="455"/>
      <c r="F161" s="455"/>
    </row>
    <row r="162" spans="1:6" x14ac:dyDescent="0.2">
      <c r="A162" s="455"/>
      <c r="B162" s="455"/>
      <c r="C162" s="455"/>
      <c r="D162" s="455"/>
      <c r="E162" s="455"/>
      <c r="F162" s="455"/>
    </row>
    <row r="163" spans="1:6" x14ac:dyDescent="0.2">
      <c r="A163" s="455"/>
      <c r="B163" s="455"/>
      <c r="C163" s="455"/>
      <c r="D163" s="455"/>
      <c r="E163" s="455"/>
      <c r="F163" s="455"/>
    </row>
    <row r="164" spans="1:6" x14ac:dyDescent="0.2">
      <c r="A164" s="455"/>
      <c r="B164" s="455"/>
      <c r="C164" s="455"/>
      <c r="D164" s="455"/>
      <c r="E164" s="455"/>
      <c r="F164" s="455"/>
    </row>
    <row r="165" spans="1:6" x14ac:dyDescent="0.2">
      <c r="A165" s="455"/>
      <c r="B165" s="455"/>
      <c r="C165" s="455"/>
      <c r="D165" s="455"/>
      <c r="E165" s="455"/>
      <c r="F165" s="455"/>
    </row>
    <row r="166" spans="1:6" x14ac:dyDescent="0.2">
      <c r="A166" s="455"/>
      <c r="B166" s="455"/>
      <c r="C166" s="455"/>
      <c r="D166" s="455"/>
      <c r="E166" s="455"/>
      <c r="F166" s="455"/>
    </row>
    <row r="167" spans="1:6" x14ac:dyDescent="0.2">
      <c r="A167" s="455"/>
      <c r="B167" s="455"/>
      <c r="C167" s="455"/>
      <c r="D167" s="455"/>
      <c r="E167" s="455"/>
      <c r="F167" s="455"/>
    </row>
    <row r="168" spans="1:6" x14ac:dyDescent="0.2">
      <c r="A168" s="455"/>
      <c r="B168" s="455"/>
      <c r="C168" s="455"/>
      <c r="D168" s="455"/>
      <c r="E168" s="455"/>
      <c r="F168" s="455"/>
    </row>
    <row r="169" spans="1:6" x14ac:dyDescent="0.2">
      <c r="A169" s="455"/>
      <c r="B169" s="455"/>
      <c r="C169" s="455"/>
      <c r="D169" s="455"/>
      <c r="E169" s="455"/>
      <c r="F169" s="455"/>
    </row>
    <row r="170" spans="1:6" x14ac:dyDescent="0.2">
      <c r="A170" s="455"/>
      <c r="B170" s="455"/>
      <c r="C170" s="455"/>
      <c r="D170" s="455"/>
      <c r="E170" s="455"/>
      <c r="F170" s="455"/>
    </row>
    <row r="171" spans="1:6" x14ac:dyDescent="0.2">
      <c r="A171" s="455"/>
      <c r="B171" s="455"/>
      <c r="C171" s="455"/>
      <c r="D171" s="455"/>
      <c r="E171" s="455"/>
      <c r="F171" s="455"/>
    </row>
    <row r="172" spans="1:6" x14ac:dyDescent="0.2">
      <c r="A172" s="455"/>
      <c r="B172" s="455"/>
      <c r="C172" s="455"/>
      <c r="D172" s="455"/>
      <c r="E172" s="455"/>
      <c r="F172" s="455"/>
    </row>
    <row r="173" spans="1:6" x14ac:dyDescent="0.2">
      <c r="A173" s="455"/>
      <c r="B173" s="455"/>
      <c r="C173" s="455"/>
      <c r="D173" s="455"/>
      <c r="E173" s="455"/>
      <c r="F173" s="455"/>
    </row>
    <row r="174" spans="1:6" x14ac:dyDescent="0.2">
      <c r="A174" s="455"/>
      <c r="B174" s="455"/>
      <c r="C174" s="455"/>
      <c r="D174" s="455"/>
      <c r="E174" s="455"/>
      <c r="F174" s="455"/>
    </row>
    <row r="175" spans="1:6" x14ac:dyDescent="0.2">
      <c r="A175" s="455"/>
      <c r="B175" s="455"/>
      <c r="C175" s="455"/>
      <c r="D175" s="455"/>
      <c r="E175" s="455"/>
      <c r="F175" s="455"/>
    </row>
    <row r="176" spans="1:6" x14ac:dyDescent="0.2">
      <c r="A176" s="455"/>
      <c r="B176" s="455"/>
      <c r="C176" s="455"/>
      <c r="D176" s="455"/>
      <c r="E176" s="455"/>
      <c r="F176" s="455"/>
    </row>
    <row r="177" spans="1:6" x14ac:dyDescent="0.2">
      <c r="A177" s="455"/>
      <c r="B177" s="455"/>
      <c r="C177" s="455"/>
      <c r="D177" s="455"/>
      <c r="E177" s="455"/>
      <c r="F177" s="455"/>
    </row>
    <row r="178" spans="1:6" x14ac:dyDescent="0.2">
      <c r="A178" s="455"/>
      <c r="B178" s="455"/>
      <c r="C178" s="455"/>
      <c r="D178" s="455"/>
      <c r="E178" s="455"/>
      <c r="F178" s="455"/>
    </row>
    <row r="179" spans="1:6" x14ac:dyDescent="0.2">
      <c r="A179" s="455"/>
      <c r="B179" s="455"/>
      <c r="C179" s="455"/>
      <c r="D179" s="455"/>
      <c r="E179" s="455"/>
      <c r="F179" s="455"/>
    </row>
    <row r="180" spans="1:6" x14ac:dyDescent="0.2">
      <c r="A180" s="455"/>
      <c r="B180" s="455"/>
      <c r="C180" s="455"/>
      <c r="D180" s="455"/>
      <c r="E180" s="455"/>
      <c r="F180" s="455"/>
    </row>
    <row r="181" spans="1:6" x14ac:dyDescent="0.2">
      <c r="A181" s="455"/>
      <c r="B181" s="455"/>
      <c r="C181" s="455"/>
      <c r="D181" s="455"/>
      <c r="E181" s="455"/>
      <c r="F181" s="455"/>
    </row>
    <row r="182" spans="1:6" x14ac:dyDescent="0.2">
      <c r="A182" s="455"/>
      <c r="B182" s="455"/>
      <c r="C182" s="455"/>
      <c r="D182" s="455"/>
      <c r="E182" s="455"/>
      <c r="F182" s="455"/>
    </row>
    <row r="183" spans="1:6" x14ac:dyDescent="0.2">
      <c r="A183" s="455"/>
      <c r="B183" s="455"/>
      <c r="C183" s="455"/>
      <c r="D183" s="455"/>
      <c r="E183" s="455"/>
      <c r="F183" s="455"/>
    </row>
    <row r="184" spans="1:6" x14ac:dyDescent="0.2">
      <c r="A184" s="455"/>
      <c r="B184" s="455"/>
      <c r="C184" s="455"/>
      <c r="D184" s="455"/>
      <c r="E184" s="455"/>
      <c r="F184" s="455"/>
    </row>
    <row r="185" spans="1:6" x14ac:dyDescent="0.2">
      <c r="A185" s="455"/>
      <c r="B185" s="455"/>
      <c r="C185" s="455"/>
      <c r="D185" s="455"/>
      <c r="E185" s="455"/>
      <c r="F185" s="455"/>
    </row>
    <row r="186" spans="1:6" x14ac:dyDescent="0.2">
      <c r="A186" s="455"/>
      <c r="B186" s="455"/>
      <c r="C186" s="455"/>
      <c r="D186" s="455"/>
      <c r="E186" s="455"/>
      <c r="F186" s="455"/>
    </row>
    <row r="187" spans="1:6" x14ac:dyDescent="0.2">
      <c r="A187" s="455"/>
      <c r="B187" s="455"/>
      <c r="C187" s="455"/>
      <c r="D187" s="455"/>
      <c r="E187" s="455"/>
      <c r="F187" s="455"/>
    </row>
    <row r="188" spans="1:6" x14ac:dyDescent="0.2">
      <c r="A188" s="455"/>
      <c r="B188" s="455"/>
      <c r="C188" s="455"/>
      <c r="D188" s="455"/>
      <c r="E188" s="455"/>
      <c r="F188" s="455"/>
    </row>
    <row r="189" spans="1:6" x14ac:dyDescent="0.2">
      <c r="A189" s="455"/>
      <c r="B189" s="455"/>
      <c r="C189" s="455"/>
      <c r="D189" s="455"/>
      <c r="E189" s="455"/>
      <c r="F189" s="455"/>
    </row>
    <row r="190" spans="1:6" x14ac:dyDescent="0.2">
      <c r="A190" s="455"/>
      <c r="B190" s="455"/>
      <c r="C190" s="455"/>
      <c r="D190" s="455"/>
      <c r="E190" s="455"/>
      <c r="F190" s="455"/>
    </row>
    <row r="191" spans="1:6" x14ac:dyDescent="0.2">
      <c r="A191" s="455"/>
      <c r="B191" s="455"/>
      <c r="C191" s="455"/>
      <c r="D191" s="455"/>
      <c r="E191" s="455"/>
      <c r="F191" s="455"/>
    </row>
    <row r="192" spans="1:6" x14ac:dyDescent="0.2">
      <c r="A192" s="455"/>
      <c r="B192" s="455"/>
      <c r="C192" s="455"/>
      <c r="D192" s="455"/>
      <c r="E192" s="455"/>
      <c r="F192" s="455"/>
    </row>
    <row r="193" spans="1:6" x14ac:dyDescent="0.2">
      <c r="A193" s="455"/>
      <c r="B193" s="455"/>
      <c r="C193" s="455"/>
      <c r="D193" s="455"/>
      <c r="E193" s="455"/>
      <c r="F193" s="455"/>
    </row>
    <row r="194" spans="1:6" x14ac:dyDescent="0.2">
      <c r="A194" s="455"/>
      <c r="B194" s="455"/>
      <c r="C194" s="455"/>
      <c r="D194" s="455"/>
      <c r="E194" s="455"/>
      <c r="F194" s="455"/>
    </row>
    <row r="195" spans="1:6" x14ac:dyDescent="0.2">
      <c r="A195" s="455"/>
      <c r="B195" s="455"/>
      <c r="C195" s="455"/>
      <c r="D195" s="455"/>
      <c r="E195" s="455"/>
      <c r="F195" s="455"/>
    </row>
    <row r="196" spans="1:6" x14ac:dyDescent="0.2">
      <c r="A196" s="455"/>
      <c r="B196" s="455"/>
      <c r="C196" s="455"/>
      <c r="D196" s="455"/>
      <c r="E196" s="455"/>
      <c r="F196" s="455"/>
    </row>
    <row r="197" spans="1:6" x14ac:dyDescent="0.2">
      <c r="A197" s="455"/>
      <c r="B197" s="455"/>
      <c r="C197" s="455"/>
      <c r="D197" s="455"/>
      <c r="E197" s="455"/>
      <c r="F197" s="455"/>
    </row>
    <row r="198" spans="1:6" x14ac:dyDescent="0.2">
      <c r="A198" s="455"/>
      <c r="B198" s="455"/>
      <c r="C198" s="455"/>
      <c r="D198" s="455"/>
      <c r="E198" s="455"/>
      <c r="F198" s="455"/>
    </row>
    <row r="199" spans="1:6" x14ac:dyDescent="0.2">
      <c r="A199" s="455"/>
      <c r="B199" s="455"/>
      <c r="C199" s="455"/>
      <c r="D199" s="455"/>
      <c r="E199" s="455"/>
      <c r="F199" s="455"/>
    </row>
    <row r="200" spans="1:6" x14ac:dyDescent="0.2">
      <c r="A200" s="455"/>
      <c r="B200" s="455"/>
      <c r="C200" s="455"/>
      <c r="D200" s="455"/>
      <c r="E200" s="455"/>
      <c r="F200" s="455"/>
    </row>
    <row r="201" spans="1:6" x14ac:dyDescent="0.2">
      <c r="A201" s="455"/>
      <c r="B201" s="455"/>
      <c r="C201" s="455"/>
      <c r="D201" s="455"/>
      <c r="E201" s="455"/>
      <c r="F201" s="455"/>
    </row>
    <row r="202" spans="1:6" x14ac:dyDescent="0.2">
      <c r="A202" s="455"/>
      <c r="B202" s="455"/>
      <c r="C202" s="455"/>
      <c r="D202" s="455"/>
      <c r="E202" s="455"/>
      <c r="F202" s="455"/>
    </row>
    <row r="203" spans="1:6" x14ac:dyDescent="0.2">
      <c r="A203" s="455"/>
      <c r="B203" s="455"/>
      <c r="C203" s="455"/>
      <c r="D203" s="455"/>
      <c r="E203" s="455"/>
      <c r="F203" s="455"/>
    </row>
    <row r="204" spans="1:6" x14ac:dyDescent="0.2">
      <c r="A204" s="455"/>
      <c r="B204" s="455"/>
      <c r="C204" s="455"/>
      <c r="D204" s="455"/>
      <c r="E204" s="455"/>
      <c r="F204" s="455"/>
    </row>
    <row r="205" spans="1:6" x14ac:dyDescent="0.2">
      <c r="A205" s="455"/>
      <c r="B205" s="455"/>
      <c r="C205" s="455"/>
      <c r="D205" s="455"/>
      <c r="E205" s="455"/>
      <c r="F205" s="455"/>
    </row>
    <row r="206" spans="1:6" x14ac:dyDescent="0.2">
      <c r="A206" s="455"/>
      <c r="B206" s="455"/>
      <c r="C206" s="455"/>
      <c r="D206" s="455"/>
      <c r="E206" s="455"/>
      <c r="F206" s="455"/>
    </row>
    <row r="207" spans="1:6" x14ac:dyDescent="0.2">
      <c r="A207" s="455"/>
      <c r="B207" s="455"/>
      <c r="C207" s="455"/>
      <c r="D207" s="455"/>
      <c r="E207" s="455"/>
      <c r="F207" s="455"/>
    </row>
    <row r="208" spans="1:6" x14ac:dyDescent="0.2">
      <c r="A208" s="455"/>
      <c r="B208" s="455"/>
      <c r="C208" s="455"/>
      <c r="D208" s="455"/>
      <c r="E208" s="455"/>
      <c r="F208" s="455"/>
    </row>
    <row r="209" spans="1:6" x14ac:dyDescent="0.2">
      <c r="A209" s="455"/>
      <c r="B209" s="455"/>
      <c r="C209" s="455"/>
      <c r="D209" s="455"/>
      <c r="E209" s="455"/>
      <c r="F209" s="455"/>
    </row>
    <row r="210" spans="1:6" x14ac:dyDescent="0.2">
      <c r="A210" s="455"/>
      <c r="B210" s="455"/>
      <c r="C210" s="455"/>
      <c r="D210" s="455"/>
      <c r="E210" s="455"/>
      <c r="F210" s="455"/>
    </row>
    <row r="211" spans="1:6" x14ac:dyDescent="0.2">
      <c r="A211" s="455"/>
      <c r="B211" s="455"/>
      <c r="C211" s="455"/>
      <c r="D211" s="455"/>
      <c r="E211" s="455"/>
      <c r="F211" s="455"/>
    </row>
    <row r="212" spans="1:6" x14ac:dyDescent="0.2">
      <c r="A212" s="455"/>
      <c r="B212" s="455"/>
      <c r="C212" s="455"/>
      <c r="D212" s="455"/>
      <c r="E212" s="455"/>
      <c r="F212" s="455"/>
    </row>
    <row r="213" spans="1:6" x14ac:dyDescent="0.2">
      <c r="A213" s="455"/>
      <c r="B213" s="455"/>
      <c r="C213" s="455"/>
      <c r="D213" s="455"/>
      <c r="E213" s="455"/>
      <c r="F213" s="455"/>
    </row>
    <row r="214" spans="1:6" x14ac:dyDescent="0.2">
      <c r="A214" s="455"/>
      <c r="B214" s="455"/>
      <c r="C214" s="455"/>
      <c r="D214" s="455"/>
      <c r="E214" s="455"/>
      <c r="F214" s="455"/>
    </row>
    <row r="215" spans="1:6" x14ac:dyDescent="0.2">
      <c r="A215" s="455"/>
      <c r="B215" s="455"/>
      <c r="C215" s="455"/>
      <c r="D215" s="455"/>
      <c r="E215" s="455"/>
      <c r="F215" s="455"/>
    </row>
    <row r="216" spans="1:6" x14ac:dyDescent="0.2">
      <c r="A216" s="455"/>
      <c r="B216" s="455"/>
      <c r="C216" s="455"/>
      <c r="D216" s="455"/>
      <c r="E216" s="455"/>
      <c r="F216" s="455"/>
    </row>
    <row r="217" spans="1:6" x14ac:dyDescent="0.2">
      <c r="A217" s="455"/>
      <c r="B217" s="455"/>
      <c r="C217" s="455"/>
      <c r="D217" s="455"/>
      <c r="E217" s="455"/>
      <c r="F217" s="455"/>
    </row>
    <row r="218" spans="1:6" x14ac:dyDescent="0.2">
      <c r="A218" s="455"/>
      <c r="B218" s="455"/>
      <c r="C218" s="455"/>
      <c r="D218" s="455"/>
      <c r="E218" s="455"/>
      <c r="F218" s="455"/>
    </row>
    <row r="219" spans="1:6" x14ac:dyDescent="0.2">
      <c r="A219" s="455"/>
      <c r="B219" s="455"/>
      <c r="C219" s="455"/>
      <c r="D219" s="455"/>
      <c r="E219" s="455"/>
      <c r="F219" s="455"/>
    </row>
    <row r="220" spans="1:6" x14ac:dyDescent="0.2">
      <c r="A220" s="455"/>
      <c r="B220" s="455"/>
      <c r="C220" s="455"/>
      <c r="D220" s="455"/>
      <c r="E220" s="455"/>
      <c r="F220" s="455"/>
    </row>
    <row r="221" spans="1:6" x14ac:dyDescent="0.2">
      <c r="A221" s="455"/>
      <c r="B221" s="455"/>
      <c r="C221" s="455"/>
      <c r="D221" s="455"/>
      <c r="E221" s="455"/>
      <c r="F221" s="455"/>
    </row>
    <row r="222" spans="1:6" x14ac:dyDescent="0.2">
      <c r="A222" s="455"/>
      <c r="B222" s="455"/>
      <c r="C222" s="455"/>
      <c r="D222" s="455"/>
      <c r="E222" s="455"/>
      <c r="F222" s="455"/>
    </row>
    <row r="223" spans="1:6" x14ac:dyDescent="0.2">
      <c r="A223" s="455"/>
      <c r="B223" s="455"/>
      <c r="C223" s="455"/>
      <c r="D223" s="455"/>
      <c r="E223" s="455"/>
      <c r="F223" s="455"/>
    </row>
    <row r="224" spans="1:6" x14ac:dyDescent="0.2">
      <c r="A224" s="455"/>
      <c r="B224" s="455"/>
      <c r="C224" s="455"/>
      <c r="D224" s="455"/>
      <c r="E224" s="455"/>
      <c r="F224" s="455"/>
    </row>
    <row r="225" spans="1:6" x14ac:dyDescent="0.2">
      <c r="A225" s="455"/>
      <c r="B225" s="455"/>
      <c r="C225" s="455"/>
      <c r="D225" s="455"/>
      <c r="E225" s="455"/>
      <c r="F225" s="455"/>
    </row>
    <row r="226" spans="1:6" x14ac:dyDescent="0.2">
      <c r="A226" s="455"/>
      <c r="B226" s="455"/>
      <c r="C226" s="455"/>
      <c r="D226" s="455"/>
      <c r="E226" s="455"/>
      <c r="F226" s="455"/>
    </row>
    <row r="227" spans="1:6" x14ac:dyDescent="0.2">
      <c r="A227" s="455"/>
      <c r="B227" s="455"/>
      <c r="C227" s="455"/>
      <c r="D227" s="455"/>
      <c r="E227" s="455"/>
      <c r="F227" s="455"/>
    </row>
    <row r="228" spans="1:6" x14ac:dyDescent="0.2">
      <c r="A228" s="455"/>
      <c r="B228" s="455"/>
      <c r="C228" s="455"/>
      <c r="D228" s="455"/>
      <c r="E228" s="455"/>
      <c r="F228" s="455"/>
    </row>
    <row r="229" spans="1:6" x14ac:dyDescent="0.2">
      <c r="A229" s="455"/>
      <c r="B229" s="455"/>
      <c r="C229" s="455"/>
      <c r="D229" s="455"/>
      <c r="E229" s="455"/>
      <c r="F229" s="455"/>
    </row>
    <row r="230" spans="1:6" x14ac:dyDescent="0.2">
      <c r="A230" s="455"/>
      <c r="B230" s="455"/>
      <c r="C230" s="455"/>
      <c r="D230" s="455"/>
      <c r="E230" s="455"/>
      <c r="F230" s="455"/>
    </row>
    <row r="231" spans="1:6" x14ac:dyDescent="0.2">
      <c r="A231" s="455"/>
      <c r="B231" s="455"/>
      <c r="C231" s="455"/>
      <c r="D231" s="455"/>
      <c r="E231" s="455"/>
      <c r="F231" s="455"/>
    </row>
    <row r="232" spans="1:6" x14ac:dyDescent="0.2">
      <c r="A232" s="455"/>
      <c r="B232" s="455"/>
      <c r="C232" s="455"/>
      <c r="D232" s="455"/>
      <c r="E232" s="455"/>
      <c r="F232" s="455"/>
    </row>
    <row r="233" spans="1:6" x14ac:dyDescent="0.2">
      <c r="A233" s="455"/>
      <c r="B233" s="455"/>
      <c r="C233" s="455"/>
      <c r="D233" s="455"/>
      <c r="E233" s="455"/>
      <c r="F233" s="455"/>
    </row>
    <row r="234" spans="1:6" x14ac:dyDescent="0.2">
      <c r="A234" s="455"/>
      <c r="B234" s="455"/>
      <c r="C234" s="455"/>
      <c r="D234" s="455"/>
      <c r="E234" s="455"/>
      <c r="F234" s="455"/>
    </row>
    <row r="235" spans="1:6" x14ac:dyDescent="0.2">
      <c r="A235" s="455"/>
      <c r="B235" s="455"/>
      <c r="C235" s="455"/>
      <c r="D235" s="455"/>
      <c r="E235" s="455"/>
      <c r="F235" s="455"/>
    </row>
    <row r="236" spans="1:6" x14ac:dyDescent="0.2">
      <c r="A236" s="455"/>
      <c r="B236" s="455"/>
      <c r="C236" s="455"/>
      <c r="D236" s="455"/>
      <c r="E236" s="455"/>
      <c r="F236" s="455"/>
    </row>
    <row r="237" spans="1:6" x14ac:dyDescent="0.2">
      <c r="A237" s="455"/>
      <c r="B237" s="455"/>
      <c r="C237" s="455"/>
      <c r="D237" s="455"/>
      <c r="E237" s="455"/>
      <c r="F237" s="455"/>
    </row>
    <row r="238" spans="1:6" x14ac:dyDescent="0.2">
      <c r="A238" s="455"/>
      <c r="B238" s="455"/>
      <c r="C238" s="455"/>
      <c r="D238" s="455"/>
      <c r="E238" s="455"/>
      <c r="F238" s="455"/>
    </row>
    <row r="239" spans="1:6" x14ac:dyDescent="0.2">
      <c r="A239" s="455"/>
      <c r="B239" s="455"/>
      <c r="C239" s="455"/>
      <c r="D239" s="455"/>
      <c r="E239" s="455"/>
      <c r="F239" s="455"/>
    </row>
    <row r="240" spans="1:6" x14ac:dyDescent="0.2">
      <c r="A240" s="455"/>
      <c r="B240" s="455"/>
      <c r="C240" s="455"/>
      <c r="D240" s="455"/>
      <c r="E240" s="455"/>
      <c r="F240" s="455"/>
    </row>
    <row r="241" spans="1:6" x14ac:dyDescent="0.2">
      <c r="A241" s="455"/>
      <c r="B241" s="455"/>
      <c r="C241" s="455"/>
      <c r="D241" s="455"/>
      <c r="E241" s="455"/>
      <c r="F241" s="455"/>
    </row>
    <row r="242" spans="1:6" x14ac:dyDescent="0.2">
      <c r="A242" s="455"/>
      <c r="B242" s="455"/>
      <c r="C242" s="455"/>
      <c r="D242" s="455"/>
      <c r="E242" s="455"/>
      <c r="F242" s="455"/>
    </row>
    <row r="243" spans="1:6" x14ac:dyDescent="0.2">
      <c r="A243" s="455"/>
      <c r="B243" s="455"/>
      <c r="C243" s="455"/>
      <c r="D243" s="455"/>
      <c r="E243" s="455"/>
      <c r="F243" s="455"/>
    </row>
    <row r="244" spans="1:6" x14ac:dyDescent="0.2">
      <c r="A244" s="455"/>
      <c r="B244" s="455"/>
      <c r="C244" s="455"/>
      <c r="D244" s="455"/>
      <c r="E244" s="455"/>
      <c r="F244" s="455"/>
    </row>
    <row r="245" spans="1:6" x14ac:dyDescent="0.2">
      <c r="A245" s="455"/>
      <c r="B245" s="455"/>
      <c r="C245" s="455"/>
      <c r="D245" s="455"/>
      <c r="E245" s="455"/>
      <c r="F245" s="455"/>
    </row>
    <row r="246" spans="1:6" x14ac:dyDescent="0.2">
      <c r="A246" s="455"/>
      <c r="B246" s="455"/>
      <c r="C246" s="455"/>
      <c r="D246" s="455"/>
      <c r="E246" s="455"/>
      <c r="F246" s="455"/>
    </row>
    <row r="247" spans="1:6" x14ac:dyDescent="0.2">
      <c r="A247" s="455"/>
      <c r="B247" s="455"/>
      <c r="C247" s="455"/>
      <c r="D247" s="455"/>
      <c r="E247" s="455"/>
      <c r="F247" s="455"/>
    </row>
    <row r="248" spans="1:6" x14ac:dyDescent="0.2">
      <c r="A248" s="455"/>
      <c r="B248" s="455"/>
      <c r="C248" s="455"/>
      <c r="D248" s="455"/>
      <c r="E248" s="455"/>
      <c r="F248" s="455"/>
    </row>
    <row r="249" spans="1:6" x14ac:dyDescent="0.2">
      <c r="A249" s="455"/>
      <c r="B249" s="455"/>
      <c r="C249" s="455"/>
      <c r="D249" s="455"/>
      <c r="E249" s="455"/>
      <c r="F249" s="455"/>
    </row>
    <row r="250" spans="1:6" x14ac:dyDescent="0.2">
      <c r="A250" s="455"/>
      <c r="B250" s="455"/>
      <c r="C250" s="455"/>
      <c r="D250" s="455"/>
      <c r="E250" s="455"/>
      <c r="F250" s="455"/>
    </row>
    <row r="251" spans="1:6" x14ac:dyDescent="0.2">
      <c r="A251" s="455"/>
      <c r="B251" s="455"/>
      <c r="C251" s="455"/>
      <c r="D251" s="455"/>
      <c r="E251" s="455"/>
      <c r="F251" s="455"/>
    </row>
    <row r="252" spans="1:6" x14ac:dyDescent="0.2">
      <c r="A252" s="455"/>
      <c r="B252" s="455"/>
      <c r="C252" s="455"/>
      <c r="D252" s="455"/>
      <c r="E252" s="455"/>
      <c r="F252" s="455"/>
    </row>
    <row r="253" spans="1:6" x14ac:dyDescent="0.2">
      <c r="A253" s="455"/>
      <c r="B253" s="455"/>
      <c r="C253" s="455"/>
      <c r="D253" s="455"/>
      <c r="E253" s="455"/>
      <c r="F253" s="455"/>
    </row>
    <row r="254" spans="1:6" x14ac:dyDescent="0.2">
      <c r="A254" s="455"/>
      <c r="B254" s="455"/>
      <c r="C254" s="455"/>
      <c r="D254" s="455"/>
      <c r="E254" s="455"/>
      <c r="F254" s="455"/>
    </row>
    <row r="255" spans="1:6" x14ac:dyDescent="0.2">
      <c r="A255" s="455"/>
      <c r="B255" s="455"/>
      <c r="C255" s="455"/>
      <c r="D255" s="455"/>
      <c r="E255" s="455"/>
      <c r="F255" s="455"/>
    </row>
    <row r="256" spans="1:6" x14ac:dyDescent="0.2">
      <c r="A256" s="455"/>
      <c r="B256" s="455"/>
      <c r="C256" s="455"/>
      <c r="D256" s="455"/>
      <c r="E256" s="455"/>
      <c r="F256" s="455"/>
    </row>
    <row r="257" spans="1:6" x14ac:dyDescent="0.2">
      <c r="A257" s="455"/>
      <c r="B257" s="455"/>
      <c r="C257" s="455"/>
      <c r="D257" s="455"/>
      <c r="E257" s="455"/>
      <c r="F257" s="455"/>
    </row>
    <row r="258" spans="1:6" x14ac:dyDescent="0.2">
      <c r="A258" s="455"/>
      <c r="B258" s="455"/>
      <c r="C258" s="455"/>
      <c r="D258" s="455"/>
      <c r="E258" s="455"/>
      <c r="F258" s="455"/>
    </row>
    <row r="259" spans="1:6" x14ac:dyDescent="0.2">
      <c r="A259" s="455"/>
      <c r="B259" s="455"/>
      <c r="C259" s="455"/>
      <c r="D259" s="455"/>
      <c r="E259" s="455"/>
      <c r="F259" s="455"/>
    </row>
    <row r="260" spans="1:6" x14ac:dyDescent="0.2">
      <c r="A260" s="455"/>
      <c r="B260" s="455"/>
      <c r="C260" s="455"/>
      <c r="D260" s="455"/>
      <c r="E260" s="455"/>
      <c r="F260" s="455"/>
    </row>
    <row r="261" spans="1:6" x14ac:dyDescent="0.2">
      <c r="A261" s="455"/>
      <c r="B261" s="455"/>
      <c r="C261" s="455"/>
      <c r="D261" s="455"/>
      <c r="E261" s="455"/>
      <c r="F261" s="455"/>
    </row>
    <row r="262" spans="1:6" x14ac:dyDescent="0.2">
      <c r="A262" s="455"/>
      <c r="B262" s="455"/>
      <c r="C262" s="455"/>
      <c r="D262" s="455"/>
      <c r="E262" s="455"/>
      <c r="F262" s="455"/>
    </row>
    <row r="263" spans="1:6" x14ac:dyDescent="0.2">
      <c r="A263" s="455"/>
      <c r="B263" s="455"/>
      <c r="C263" s="455"/>
      <c r="D263" s="455"/>
      <c r="E263" s="455"/>
      <c r="F263" s="455"/>
    </row>
    <row r="264" spans="1:6" x14ac:dyDescent="0.2">
      <c r="A264" s="455"/>
      <c r="B264" s="455"/>
      <c r="C264" s="455"/>
      <c r="D264" s="455"/>
      <c r="E264" s="455"/>
      <c r="F264" s="455"/>
    </row>
    <row r="265" spans="1:6" x14ac:dyDescent="0.2">
      <c r="A265" s="455"/>
      <c r="B265" s="455"/>
      <c r="C265" s="455"/>
      <c r="D265" s="455"/>
      <c r="E265" s="455"/>
      <c r="F265" s="455"/>
    </row>
    <row r="266" spans="1:6" x14ac:dyDescent="0.2">
      <c r="A266" s="455"/>
      <c r="B266" s="455"/>
      <c r="C266" s="455"/>
      <c r="D266" s="455"/>
      <c r="E266" s="455"/>
      <c r="F266" s="455"/>
    </row>
    <row r="267" spans="1:6" x14ac:dyDescent="0.2">
      <c r="A267" s="455"/>
      <c r="B267" s="455"/>
      <c r="C267" s="455"/>
      <c r="D267" s="455"/>
      <c r="E267" s="455"/>
      <c r="F267" s="455"/>
    </row>
    <row r="268" spans="1:6" x14ac:dyDescent="0.2">
      <c r="A268" s="455"/>
      <c r="B268" s="455"/>
      <c r="C268" s="455"/>
      <c r="D268" s="455"/>
      <c r="E268" s="455"/>
      <c r="F268" s="455"/>
    </row>
    <row r="269" spans="1:6" x14ac:dyDescent="0.2">
      <c r="A269" s="455"/>
      <c r="B269" s="455"/>
      <c r="C269" s="455"/>
      <c r="D269" s="455"/>
      <c r="E269" s="455"/>
      <c r="F269" s="455"/>
    </row>
    <row r="270" spans="1:6" x14ac:dyDescent="0.2">
      <c r="A270" s="455"/>
      <c r="B270" s="455"/>
      <c r="C270" s="455"/>
      <c r="D270" s="455"/>
      <c r="E270" s="455"/>
      <c r="F270" s="455"/>
    </row>
    <row r="271" spans="1:6" x14ac:dyDescent="0.2">
      <c r="A271" s="455"/>
      <c r="B271" s="455"/>
      <c r="C271" s="455"/>
      <c r="D271" s="455"/>
      <c r="E271" s="455"/>
      <c r="F271" s="455"/>
    </row>
    <row r="272" spans="1:6" x14ac:dyDescent="0.2">
      <c r="A272" s="455"/>
      <c r="B272" s="455"/>
      <c r="C272" s="455"/>
      <c r="D272" s="455"/>
      <c r="E272" s="455"/>
      <c r="F272" s="455"/>
    </row>
    <row r="273" spans="1:6" x14ac:dyDescent="0.2">
      <c r="A273" s="455"/>
      <c r="B273" s="455"/>
      <c r="C273" s="455"/>
      <c r="D273" s="455"/>
      <c r="E273" s="455"/>
      <c r="F273" s="455"/>
    </row>
    <row r="274" spans="1:6" x14ac:dyDescent="0.2">
      <c r="A274" s="455"/>
      <c r="B274" s="455"/>
      <c r="C274" s="455"/>
      <c r="D274" s="455"/>
      <c r="E274" s="455"/>
      <c r="F274" s="455"/>
    </row>
    <row r="275" spans="1:6" x14ac:dyDescent="0.2">
      <c r="A275" s="455"/>
      <c r="B275" s="455"/>
      <c r="C275" s="455"/>
      <c r="D275" s="455"/>
      <c r="E275" s="455"/>
      <c r="F275" s="455"/>
    </row>
    <row r="276" spans="1:6" x14ac:dyDescent="0.2">
      <c r="A276" s="455"/>
      <c r="B276" s="455"/>
      <c r="C276" s="455"/>
      <c r="D276" s="455"/>
      <c r="E276" s="455"/>
      <c r="F276" s="455"/>
    </row>
    <row r="277" spans="1:6" x14ac:dyDescent="0.2">
      <c r="A277" s="455"/>
      <c r="B277" s="455"/>
      <c r="C277" s="455"/>
      <c r="D277" s="455"/>
      <c r="E277" s="455"/>
      <c r="F277" s="455"/>
    </row>
    <row r="278" spans="1:6" x14ac:dyDescent="0.2">
      <c r="A278" s="455"/>
      <c r="B278" s="455"/>
      <c r="C278" s="455"/>
      <c r="D278" s="455"/>
      <c r="E278" s="455"/>
      <c r="F278" s="455"/>
    </row>
    <row r="279" spans="1:6" x14ac:dyDescent="0.2">
      <c r="A279" s="455"/>
      <c r="B279" s="455"/>
      <c r="C279" s="455"/>
      <c r="D279" s="455"/>
      <c r="E279" s="455"/>
      <c r="F279" s="455"/>
    </row>
    <row r="280" spans="1:6" x14ac:dyDescent="0.2">
      <c r="A280" s="455"/>
      <c r="B280" s="455"/>
      <c r="C280" s="455"/>
      <c r="D280" s="455"/>
      <c r="E280" s="455"/>
      <c r="F280" s="455"/>
    </row>
    <row r="281" spans="1:6" x14ac:dyDescent="0.2">
      <c r="A281" s="455"/>
      <c r="B281" s="455"/>
      <c r="C281" s="455"/>
      <c r="D281" s="455"/>
      <c r="E281" s="455"/>
      <c r="F281" s="455"/>
    </row>
    <row r="282" spans="1:6" x14ac:dyDescent="0.2">
      <c r="A282" s="455"/>
      <c r="B282" s="455"/>
      <c r="C282" s="455"/>
      <c r="D282" s="455"/>
      <c r="E282" s="455"/>
      <c r="F282" s="455"/>
    </row>
    <row r="283" spans="1:6" x14ac:dyDescent="0.2">
      <c r="A283" s="455"/>
      <c r="B283" s="455"/>
      <c r="C283" s="455"/>
      <c r="D283" s="455"/>
      <c r="E283" s="455"/>
      <c r="F283" s="455"/>
    </row>
    <row r="284" spans="1:6" x14ac:dyDescent="0.2">
      <c r="A284" s="455"/>
      <c r="B284" s="455"/>
      <c r="C284" s="455"/>
      <c r="D284" s="455"/>
      <c r="E284" s="455"/>
      <c r="F284" s="455"/>
    </row>
    <row r="285" spans="1:6" x14ac:dyDescent="0.2">
      <c r="A285" s="455"/>
      <c r="B285" s="455"/>
      <c r="C285" s="455"/>
      <c r="D285" s="455"/>
      <c r="E285" s="455"/>
      <c r="F285" s="455"/>
    </row>
    <row r="286" spans="1:6" x14ac:dyDescent="0.2">
      <c r="A286" s="455"/>
      <c r="B286" s="455"/>
      <c r="C286" s="455"/>
      <c r="D286" s="455"/>
      <c r="E286" s="455"/>
      <c r="F286" s="455"/>
    </row>
    <row r="287" spans="1:6" x14ac:dyDescent="0.2">
      <c r="A287" s="455"/>
      <c r="B287" s="455"/>
      <c r="C287" s="455"/>
      <c r="D287" s="455"/>
      <c r="E287" s="455"/>
      <c r="F287" s="455"/>
    </row>
    <row r="288" spans="1:6" x14ac:dyDescent="0.2">
      <c r="A288" s="455"/>
      <c r="B288" s="455"/>
      <c r="C288" s="455"/>
      <c r="D288" s="455"/>
      <c r="E288" s="455"/>
      <c r="F288" s="455"/>
    </row>
    <row r="289" spans="1:6" x14ac:dyDescent="0.2">
      <c r="A289" s="455"/>
      <c r="B289" s="455"/>
      <c r="C289" s="455"/>
      <c r="D289" s="455"/>
      <c r="E289" s="455"/>
      <c r="F289" s="455"/>
    </row>
  </sheetData>
  <hyperlinks>
    <hyperlink ref="B18" r:id="rId1"/>
  </hyperlinks>
  <pageMargins left="0.70866141732283472" right="0.70866141732283472" top="0.78740157480314965" bottom="0.78740157480314965" header="0.31496062992125984" footer="0.31496062992125984"/>
  <pageSetup paperSize="9" scale="49" fitToHeight="0" orientation="portrait" r:id="rId2"/>
  <drawing r:id="rId3"/>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4"/>
  <dimension ref="A1:I286"/>
  <sheetViews>
    <sheetView showGridLines="0" zoomScaleNormal="100" zoomScaleSheetLayoutView="100" workbookViewId="0"/>
  </sheetViews>
  <sheetFormatPr baseColWidth="10" defaultColWidth="10.25" defaultRowHeight="12.75" x14ac:dyDescent="0.2"/>
  <cols>
    <col min="1" max="1" width="1.25" style="464" customWidth="1"/>
    <col min="2" max="2" width="78.75" style="464" customWidth="1"/>
    <col min="3" max="5" width="10.25" style="464"/>
    <col min="6" max="6" width="4.25" style="464" customWidth="1"/>
    <col min="7" max="256" width="10.25" style="464"/>
    <col min="257" max="257" width="1.25" style="464" customWidth="1"/>
    <col min="258" max="258" width="78.75" style="464" customWidth="1"/>
    <col min="259" max="261" width="10.25" style="464"/>
    <col min="262" max="262" width="4.25" style="464" customWidth="1"/>
    <col min="263" max="512" width="10.25" style="464"/>
    <col min="513" max="513" width="1.25" style="464" customWidth="1"/>
    <col min="514" max="514" width="78.75" style="464" customWidth="1"/>
    <col min="515" max="517" width="10.25" style="464"/>
    <col min="518" max="518" width="4.25" style="464" customWidth="1"/>
    <col min="519" max="768" width="10.25" style="464"/>
    <col min="769" max="769" width="1.25" style="464" customWidth="1"/>
    <col min="770" max="770" width="78.75" style="464" customWidth="1"/>
    <col min="771" max="773" width="10.25" style="464"/>
    <col min="774" max="774" width="4.25" style="464" customWidth="1"/>
    <col min="775" max="1024" width="10.25" style="464"/>
    <col min="1025" max="1025" width="1.25" style="464" customWidth="1"/>
    <col min="1026" max="1026" width="78.75" style="464" customWidth="1"/>
    <col min="1027" max="1029" width="10.25" style="464"/>
    <col min="1030" max="1030" width="4.25" style="464" customWidth="1"/>
    <col min="1031" max="1280" width="10.25" style="464"/>
    <col min="1281" max="1281" width="1.25" style="464" customWidth="1"/>
    <col min="1282" max="1282" width="78.75" style="464" customWidth="1"/>
    <col min="1283" max="1285" width="10.25" style="464"/>
    <col min="1286" max="1286" width="4.25" style="464" customWidth="1"/>
    <col min="1287" max="1536" width="10.25" style="464"/>
    <col min="1537" max="1537" width="1.25" style="464" customWidth="1"/>
    <col min="1538" max="1538" width="78.75" style="464" customWidth="1"/>
    <col min="1539" max="1541" width="10.25" style="464"/>
    <col min="1542" max="1542" width="4.25" style="464" customWidth="1"/>
    <col min="1543" max="1792" width="10.25" style="464"/>
    <col min="1793" max="1793" width="1.25" style="464" customWidth="1"/>
    <col min="1794" max="1794" width="78.75" style="464" customWidth="1"/>
    <col min="1795" max="1797" width="10.25" style="464"/>
    <col min="1798" max="1798" width="4.25" style="464" customWidth="1"/>
    <col min="1799" max="2048" width="10.25" style="464"/>
    <col min="2049" max="2049" width="1.25" style="464" customWidth="1"/>
    <col min="2050" max="2050" width="78.75" style="464" customWidth="1"/>
    <col min="2051" max="2053" width="10.25" style="464"/>
    <col min="2054" max="2054" width="4.25" style="464" customWidth="1"/>
    <col min="2055" max="2304" width="10.25" style="464"/>
    <col min="2305" max="2305" width="1.25" style="464" customWidth="1"/>
    <col min="2306" max="2306" width="78.75" style="464" customWidth="1"/>
    <col min="2307" max="2309" width="10.25" style="464"/>
    <col min="2310" max="2310" width="4.25" style="464" customWidth="1"/>
    <col min="2311" max="2560" width="10.25" style="464"/>
    <col min="2561" max="2561" width="1.25" style="464" customWidth="1"/>
    <col min="2562" max="2562" width="78.75" style="464" customWidth="1"/>
    <col min="2563" max="2565" width="10.25" style="464"/>
    <col min="2566" max="2566" width="4.25" style="464" customWidth="1"/>
    <col min="2567" max="2816" width="10.25" style="464"/>
    <col min="2817" max="2817" width="1.25" style="464" customWidth="1"/>
    <col min="2818" max="2818" width="78.75" style="464" customWidth="1"/>
    <col min="2819" max="2821" width="10.25" style="464"/>
    <col min="2822" max="2822" width="4.25" style="464" customWidth="1"/>
    <col min="2823" max="3072" width="10.25" style="464"/>
    <col min="3073" max="3073" width="1.25" style="464" customWidth="1"/>
    <col min="3074" max="3074" width="78.75" style="464" customWidth="1"/>
    <col min="3075" max="3077" width="10.25" style="464"/>
    <col min="3078" max="3078" width="4.25" style="464" customWidth="1"/>
    <col min="3079" max="3328" width="10.25" style="464"/>
    <col min="3329" max="3329" width="1.25" style="464" customWidth="1"/>
    <col min="3330" max="3330" width="78.75" style="464" customWidth="1"/>
    <col min="3331" max="3333" width="10.25" style="464"/>
    <col min="3334" max="3334" width="4.25" style="464" customWidth="1"/>
    <col min="3335" max="3584" width="10.25" style="464"/>
    <col min="3585" max="3585" width="1.25" style="464" customWidth="1"/>
    <col min="3586" max="3586" width="78.75" style="464" customWidth="1"/>
    <col min="3587" max="3589" width="10.25" style="464"/>
    <col min="3590" max="3590" width="4.25" style="464" customWidth="1"/>
    <col min="3591" max="3840" width="10.25" style="464"/>
    <col min="3841" max="3841" width="1.25" style="464" customWidth="1"/>
    <col min="3842" max="3842" width="78.75" style="464" customWidth="1"/>
    <col min="3843" max="3845" width="10.25" style="464"/>
    <col min="3846" max="3846" width="4.25" style="464" customWidth="1"/>
    <col min="3847" max="4096" width="10.25" style="464"/>
    <col min="4097" max="4097" width="1.25" style="464" customWidth="1"/>
    <col min="4098" max="4098" width="78.75" style="464" customWidth="1"/>
    <col min="4099" max="4101" width="10.25" style="464"/>
    <col min="4102" max="4102" width="4.25" style="464" customWidth="1"/>
    <col min="4103" max="4352" width="10.25" style="464"/>
    <col min="4353" max="4353" width="1.25" style="464" customWidth="1"/>
    <col min="4354" max="4354" width="78.75" style="464" customWidth="1"/>
    <col min="4355" max="4357" width="10.25" style="464"/>
    <col min="4358" max="4358" width="4.25" style="464" customWidth="1"/>
    <col min="4359" max="4608" width="10.25" style="464"/>
    <col min="4609" max="4609" width="1.25" style="464" customWidth="1"/>
    <col min="4610" max="4610" width="78.75" style="464" customWidth="1"/>
    <col min="4611" max="4613" width="10.25" style="464"/>
    <col min="4614" max="4614" width="4.25" style="464" customWidth="1"/>
    <col min="4615" max="4864" width="10.25" style="464"/>
    <col min="4865" max="4865" width="1.25" style="464" customWidth="1"/>
    <col min="4866" max="4866" width="78.75" style="464" customWidth="1"/>
    <col min="4867" max="4869" width="10.25" style="464"/>
    <col min="4870" max="4870" width="4.25" style="464" customWidth="1"/>
    <col min="4871" max="5120" width="10.25" style="464"/>
    <col min="5121" max="5121" width="1.25" style="464" customWidth="1"/>
    <col min="5122" max="5122" width="78.75" style="464" customWidth="1"/>
    <col min="5123" max="5125" width="10.25" style="464"/>
    <col min="5126" max="5126" width="4.25" style="464" customWidth="1"/>
    <col min="5127" max="5376" width="10.25" style="464"/>
    <col min="5377" max="5377" width="1.25" style="464" customWidth="1"/>
    <col min="5378" max="5378" width="78.75" style="464" customWidth="1"/>
    <col min="5379" max="5381" width="10.25" style="464"/>
    <col min="5382" max="5382" width="4.25" style="464" customWidth="1"/>
    <col min="5383" max="5632" width="10.25" style="464"/>
    <col min="5633" max="5633" width="1.25" style="464" customWidth="1"/>
    <col min="5634" max="5634" width="78.75" style="464" customWidth="1"/>
    <col min="5635" max="5637" width="10.25" style="464"/>
    <col min="5638" max="5638" width="4.25" style="464" customWidth="1"/>
    <col min="5639" max="5888" width="10.25" style="464"/>
    <col min="5889" max="5889" width="1.25" style="464" customWidth="1"/>
    <col min="5890" max="5890" width="78.75" style="464" customWidth="1"/>
    <col min="5891" max="5893" width="10.25" style="464"/>
    <col min="5894" max="5894" width="4.25" style="464" customWidth="1"/>
    <col min="5895" max="6144" width="10.25" style="464"/>
    <col min="6145" max="6145" width="1.25" style="464" customWidth="1"/>
    <col min="6146" max="6146" width="78.75" style="464" customWidth="1"/>
    <col min="6147" max="6149" width="10.25" style="464"/>
    <col min="6150" max="6150" width="4.25" style="464" customWidth="1"/>
    <col min="6151" max="6400" width="10.25" style="464"/>
    <col min="6401" max="6401" width="1.25" style="464" customWidth="1"/>
    <col min="6402" max="6402" width="78.75" style="464" customWidth="1"/>
    <col min="6403" max="6405" width="10.25" style="464"/>
    <col min="6406" max="6406" width="4.25" style="464" customWidth="1"/>
    <col min="6407" max="6656" width="10.25" style="464"/>
    <col min="6657" max="6657" width="1.25" style="464" customWidth="1"/>
    <col min="6658" max="6658" width="78.75" style="464" customWidth="1"/>
    <col min="6659" max="6661" width="10.25" style="464"/>
    <col min="6662" max="6662" width="4.25" style="464" customWidth="1"/>
    <col min="6663" max="6912" width="10.25" style="464"/>
    <col min="6913" max="6913" width="1.25" style="464" customWidth="1"/>
    <col min="6914" max="6914" width="78.75" style="464" customWidth="1"/>
    <col min="6915" max="6917" width="10.25" style="464"/>
    <col min="6918" max="6918" width="4.25" style="464" customWidth="1"/>
    <col min="6919" max="7168" width="10.25" style="464"/>
    <col min="7169" max="7169" width="1.25" style="464" customWidth="1"/>
    <col min="7170" max="7170" width="78.75" style="464" customWidth="1"/>
    <col min="7171" max="7173" width="10.25" style="464"/>
    <col min="7174" max="7174" width="4.25" style="464" customWidth="1"/>
    <col min="7175" max="7424" width="10.25" style="464"/>
    <col min="7425" max="7425" width="1.25" style="464" customWidth="1"/>
    <col min="7426" max="7426" width="78.75" style="464" customWidth="1"/>
    <col min="7427" max="7429" width="10.25" style="464"/>
    <col min="7430" max="7430" width="4.25" style="464" customWidth="1"/>
    <col min="7431" max="7680" width="10.25" style="464"/>
    <col min="7681" max="7681" width="1.25" style="464" customWidth="1"/>
    <col min="7682" max="7682" width="78.75" style="464" customWidth="1"/>
    <col min="7683" max="7685" width="10.25" style="464"/>
    <col min="7686" max="7686" width="4.25" style="464" customWidth="1"/>
    <col min="7687" max="7936" width="10.25" style="464"/>
    <col min="7937" max="7937" width="1.25" style="464" customWidth="1"/>
    <col min="7938" max="7938" width="78.75" style="464" customWidth="1"/>
    <col min="7939" max="7941" width="10.25" style="464"/>
    <col min="7942" max="7942" width="4.25" style="464" customWidth="1"/>
    <col min="7943" max="8192" width="10.25" style="464"/>
    <col min="8193" max="8193" width="1.25" style="464" customWidth="1"/>
    <col min="8194" max="8194" width="78.75" style="464" customWidth="1"/>
    <col min="8195" max="8197" width="10.25" style="464"/>
    <col min="8198" max="8198" width="4.25" style="464" customWidth="1"/>
    <col min="8199" max="8448" width="10.25" style="464"/>
    <col min="8449" max="8449" width="1.25" style="464" customWidth="1"/>
    <col min="8450" max="8450" width="78.75" style="464" customWidth="1"/>
    <col min="8451" max="8453" width="10.25" style="464"/>
    <col min="8454" max="8454" width="4.25" style="464" customWidth="1"/>
    <col min="8455" max="8704" width="10.25" style="464"/>
    <col min="8705" max="8705" width="1.25" style="464" customWidth="1"/>
    <col min="8706" max="8706" width="78.75" style="464" customWidth="1"/>
    <col min="8707" max="8709" width="10.25" style="464"/>
    <col min="8710" max="8710" width="4.25" style="464" customWidth="1"/>
    <col min="8711" max="8960" width="10.25" style="464"/>
    <col min="8961" max="8961" width="1.25" style="464" customWidth="1"/>
    <col min="8962" max="8962" width="78.75" style="464" customWidth="1"/>
    <col min="8963" max="8965" width="10.25" style="464"/>
    <col min="8966" max="8966" width="4.25" style="464" customWidth="1"/>
    <col min="8967" max="9216" width="10.25" style="464"/>
    <col min="9217" max="9217" width="1.25" style="464" customWidth="1"/>
    <col min="9218" max="9218" width="78.75" style="464" customWidth="1"/>
    <col min="9219" max="9221" width="10.25" style="464"/>
    <col min="9222" max="9222" width="4.25" style="464" customWidth="1"/>
    <col min="9223" max="9472" width="10.25" style="464"/>
    <col min="9473" max="9473" width="1.25" style="464" customWidth="1"/>
    <col min="9474" max="9474" width="78.75" style="464" customWidth="1"/>
    <col min="9475" max="9477" width="10.25" style="464"/>
    <col min="9478" max="9478" width="4.25" style="464" customWidth="1"/>
    <col min="9479" max="9728" width="10.25" style="464"/>
    <col min="9729" max="9729" width="1.25" style="464" customWidth="1"/>
    <col min="9730" max="9730" width="78.75" style="464" customWidth="1"/>
    <col min="9731" max="9733" width="10.25" style="464"/>
    <col min="9734" max="9734" width="4.25" style="464" customWidth="1"/>
    <col min="9735" max="9984" width="10.25" style="464"/>
    <col min="9985" max="9985" width="1.25" style="464" customWidth="1"/>
    <col min="9986" max="9986" width="78.75" style="464" customWidth="1"/>
    <col min="9987" max="9989" width="10.25" style="464"/>
    <col min="9990" max="9990" width="4.25" style="464" customWidth="1"/>
    <col min="9991" max="10240" width="10.25" style="464"/>
    <col min="10241" max="10241" width="1.25" style="464" customWidth="1"/>
    <col min="10242" max="10242" width="78.75" style="464" customWidth="1"/>
    <col min="10243" max="10245" width="10.25" style="464"/>
    <col min="10246" max="10246" width="4.25" style="464" customWidth="1"/>
    <col min="10247" max="10496" width="10.25" style="464"/>
    <col min="10497" max="10497" width="1.25" style="464" customWidth="1"/>
    <col min="10498" max="10498" width="78.75" style="464" customWidth="1"/>
    <col min="10499" max="10501" width="10.25" style="464"/>
    <col min="10502" max="10502" width="4.25" style="464" customWidth="1"/>
    <col min="10503" max="10752" width="10.25" style="464"/>
    <col min="10753" max="10753" width="1.25" style="464" customWidth="1"/>
    <col min="10754" max="10754" width="78.75" style="464" customWidth="1"/>
    <col min="10755" max="10757" width="10.25" style="464"/>
    <col min="10758" max="10758" width="4.25" style="464" customWidth="1"/>
    <col min="10759" max="11008" width="10.25" style="464"/>
    <col min="11009" max="11009" width="1.25" style="464" customWidth="1"/>
    <col min="11010" max="11010" width="78.75" style="464" customWidth="1"/>
    <col min="11011" max="11013" width="10.25" style="464"/>
    <col min="11014" max="11014" width="4.25" style="464" customWidth="1"/>
    <col min="11015" max="11264" width="10.25" style="464"/>
    <col min="11265" max="11265" width="1.25" style="464" customWidth="1"/>
    <col min="11266" max="11266" width="78.75" style="464" customWidth="1"/>
    <col min="11267" max="11269" width="10.25" style="464"/>
    <col min="11270" max="11270" width="4.25" style="464" customWidth="1"/>
    <col min="11271" max="11520" width="10.25" style="464"/>
    <col min="11521" max="11521" width="1.25" style="464" customWidth="1"/>
    <col min="11522" max="11522" width="78.75" style="464" customWidth="1"/>
    <col min="11523" max="11525" width="10.25" style="464"/>
    <col min="11526" max="11526" width="4.25" style="464" customWidth="1"/>
    <col min="11527" max="11776" width="10.25" style="464"/>
    <col min="11777" max="11777" width="1.25" style="464" customWidth="1"/>
    <col min="11778" max="11778" width="78.75" style="464" customWidth="1"/>
    <col min="11779" max="11781" width="10.25" style="464"/>
    <col min="11782" max="11782" width="4.25" style="464" customWidth="1"/>
    <col min="11783" max="12032" width="10.25" style="464"/>
    <col min="12033" max="12033" width="1.25" style="464" customWidth="1"/>
    <col min="12034" max="12034" width="78.75" style="464" customWidth="1"/>
    <col min="12035" max="12037" width="10.25" style="464"/>
    <col min="12038" max="12038" width="4.25" style="464" customWidth="1"/>
    <col min="12039" max="12288" width="10.25" style="464"/>
    <col min="12289" max="12289" width="1.25" style="464" customWidth="1"/>
    <col min="12290" max="12290" width="78.75" style="464" customWidth="1"/>
    <col min="12291" max="12293" width="10.25" style="464"/>
    <col min="12294" max="12294" width="4.25" style="464" customWidth="1"/>
    <col min="12295" max="12544" width="10.25" style="464"/>
    <col min="12545" max="12545" width="1.25" style="464" customWidth="1"/>
    <col min="12546" max="12546" width="78.75" style="464" customWidth="1"/>
    <col min="12547" max="12549" width="10.25" style="464"/>
    <col min="12550" max="12550" width="4.25" style="464" customWidth="1"/>
    <col min="12551" max="12800" width="10.25" style="464"/>
    <col min="12801" max="12801" width="1.25" style="464" customWidth="1"/>
    <col min="12802" max="12802" width="78.75" style="464" customWidth="1"/>
    <col min="12803" max="12805" width="10.25" style="464"/>
    <col min="12806" max="12806" width="4.25" style="464" customWidth="1"/>
    <col min="12807" max="13056" width="10.25" style="464"/>
    <col min="13057" max="13057" width="1.25" style="464" customWidth="1"/>
    <col min="13058" max="13058" width="78.75" style="464" customWidth="1"/>
    <col min="13059" max="13061" width="10.25" style="464"/>
    <col min="13062" max="13062" width="4.25" style="464" customWidth="1"/>
    <col min="13063" max="13312" width="10.25" style="464"/>
    <col min="13313" max="13313" width="1.25" style="464" customWidth="1"/>
    <col min="13314" max="13314" width="78.75" style="464" customWidth="1"/>
    <col min="13315" max="13317" width="10.25" style="464"/>
    <col min="13318" max="13318" width="4.25" style="464" customWidth="1"/>
    <col min="13319" max="13568" width="10.25" style="464"/>
    <col min="13569" max="13569" width="1.25" style="464" customWidth="1"/>
    <col min="13570" max="13570" width="78.75" style="464" customWidth="1"/>
    <col min="13571" max="13573" width="10.25" style="464"/>
    <col min="13574" max="13574" width="4.25" style="464" customWidth="1"/>
    <col min="13575" max="13824" width="10.25" style="464"/>
    <col min="13825" max="13825" width="1.25" style="464" customWidth="1"/>
    <col min="13826" max="13826" width="78.75" style="464" customWidth="1"/>
    <col min="13827" max="13829" width="10.25" style="464"/>
    <col min="13830" max="13830" width="4.25" style="464" customWidth="1"/>
    <col min="13831" max="14080" width="10.25" style="464"/>
    <col min="14081" max="14081" width="1.25" style="464" customWidth="1"/>
    <col min="14082" max="14082" width="78.75" style="464" customWidth="1"/>
    <col min="14083" max="14085" width="10.25" style="464"/>
    <col min="14086" max="14086" width="4.25" style="464" customWidth="1"/>
    <col min="14087" max="14336" width="10.25" style="464"/>
    <col min="14337" max="14337" width="1.25" style="464" customWidth="1"/>
    <col min="14338" max="14338" width="78.75" style="464" customWidth="1"/>
    <col min="14339" max="14341" width="10.25" style="464"/>
    <col min="14342" max="14342" width="4.25" style="464" customWidth="1"/>
    <col min="14343" max="14592" width="10.25" style="464"/>
    <col min="14593" max="14593" width="1.25" style="464" customWidth="1"/>
    <col min="14594" max="14594" width="78.75" style="464" customWidth="1"/>
    <col min="14595" max="14597" width="10.25" style="464"/>
    <col min="14598" max="14598" width="4.25" style="464" customWidth="1"/>
    <col min="14599" max="14848" width="10.25" style="464"/>
    <col min="14849" max="14849" width="1.25" style="464" customWidth="1"/>
    <col min="14850" max="14850" width="78.75" style="464" customWidth="1"/>
    <col min="14851" max="14853" width="10.25" style="464"/>
    <col min="14854" max="14854" width="4.25" style="464" customWidth="1"/>
    <col min="14855" max="15104" width="10.25" style="464"/>
    <col min="15105" max="15105" width="1.25" style="464" customWidth="1"/>
    <col min="15106" max="15106" width="78.75" style="464" customWidth="1"/>
    <col min="15107" max="15109" width="10.25" style="464"/>
    <col min="15110" max="15110" width="4.25" style="464" customWidth="1"/>
    <col min="15111" max="15360" width="10.25" style="464"/>
    <col min="15361" max="15361" width="1.25" style="464" customWidth="1"/>
    <col min="15362" max="15362" width="78.75" style="464" customWidth="1"/>
    <col min="15363" max="15365" width="10.25" style="464"/>
    <col min="15366" max="15366" width="4.25" style="464" customWidth="1"/>
    <col min="15367" max="15616" width="10.25" style="464"/>
    <col min="15617" max="15617" width="1.25" style="464" customWidth="1"/>
    <col min="15618" max="15618" width="78.75" style="464" customWidth="1"/>
    <col min="15619" max="15621" width="10.25" style="464"/>
    <col min="15622" max="15622" width="4.25" style="464" customWidth="1"/>
    <col min="15623" max="15872" width="10.25" style="464"/>
    <col min="15873" max="15873" width="1.25" style="464" customWidth="1"/>
    <col min="15874" max="15874" width="78.75" style="464" customWidth="1"/>
    <col min="15875" max="15877" width="10.25" style="464"/>
    <col min="15878" max="15878" width="4.25" style="464" customWidth="1"/>
    <col min="15879" max="16128" width="10.25" style="464"/>
    <col min="16129" max="16129" width="1.25" style="464" customWidth="1"/>
    <col min="16130" max="16130" width="78.75" style="464" customWidth="1"/>
    <col min="16131" max="16133" width="10.25" style="464"/>
    <col min="16134" max="16134" width="4.25" style="464" customWidth="1"/>
    <col min="16135" max="16384" width="10.25" style="464"/>
  </cols>
  <sheetData>
    <row r="1" spans="1:5" ht="39.75" customHeight="1" x14ac:dyDescent="0.2">
      <c r="A1" s="462"/>
      <c r="B1" s="463" t="s">
        <v>6</v>
      </c>
    </row>
    <row r="2" spans="1:5" ht="25.5" customHeight="1" x14ac:dyDescent="0.2">
      <c r="B2" s="465" t="s">
        <v>423</v>
      </c>
    </row>
    <row r="3" spans="1:5" ht="24.95" customHeight="1" x14ac:dyDescent="0.2">
      <c r="A3" s="466"/>
      <c r="B3" s="467" t="s">
        <v>424</v>
      </c>
    </row>
    <row r="4" spans="1:5" ht="24.75" customHeight="1" x14ac:dyDescent="0.2">
      <c r="A4" s="466"/>
      <c r="B4" s="468"/>
    </row>
    <row r="5" spans="1:5" s="471" customFormat="1" ht="60" x14ac:dyDescent="0.2">
      <c r="A5" s="469"/>
      <c r="B5" s="470" t="s">
        <v>425</v>
      </c>
      <c r="C5" s="469"/>
      <c r="D5" s="469"/>
      <c r="E5" s="469"/>
    </row>
    <row r="6" spans="1:5" s="471" customFormat="1" ht="10.15" customHeight="1" x14ac:dyDescent="0.2">
      <c r="A6" s="469"/>
      <c r="B6" s="470"/>
      <c r="C6" s="469"/>
      <c r="D6" s="469"/>
      <c r="E6" s="469"/>
    </row>
    <row r="7" spans="1:5" ht="96" x14ac:dyDescent="0.2">
      <c r="A7" s="466"/>
      <c r="B7" s="470" t="s">
        <v>426</v>
      </c>
      <c r="C7" s="466"/>
      <c r="D7" s="466"/>
      <c r="E7" s="466"/>
    </row>
    <row r="8" spans="1:5" ht="10.15" customHeight="1" x14ac:dyDescent="0.2">
      <c r="A8" s="466"/>
      <c r="B8" s="466"/>
      <c r="C8" s="466"/>
      <c r="D8" s="466"/>
      <c r="E8" s="466"/>
    </row>
    <row r="9" spans="1:5" ht="204" x14ac:dyDescent="0.2">
      <c r="A9" s="466"/>
      <c r="B9" s="470" t="s">
        <v>427</v>
      </c>
      <c r="C9" s="466"/>
      <c r="D9" s="466"/>
      <c r="E9" s="466"/>
    </row>
    <row r="10" spans="1:5" ht="10.15" customHeight="1" x14ac:dyDescent="0.2">
      <c r="A10" s="466"/>
      <c r="B10" s="472"/>
      <c r="C10" s="466"/>
      <c r="D10" s="466"/>
      <c r="E10" s="466"/>
    </row>
    <row r="11" spans="1:5" ht="36" x14ac:dyDescent="0.2">
      <c r="A11" s="466"/>
      <c r="B11" s="470" t="s">
        <v>428</v>
      </c>
      <c r="C11" s="466"/>
      <c r="D11" s="466"/>
      <c r="E11" s="466"/>
    </row>
    <row r="12" spans="1:5" ht="9" customHeight="1" x14ac:dyDescent="0.2">
      <c r="A12" s="466"/>
      <c r="B12" s="472"/>
      <c r="C12" s="466"/>
      <c r="D12" s="466"/>
      <c r="E12" s="466"/>
    </row>
    <row r="13" spans="1:5" ht="96" x14ac:dyDescent="0.2">
      <c r="A13" s="466"/>
      <c r="B13" s="470" t="s">
        <v>429</v>
      </c>
      <c r="C13" s="466"/>
      <c r="D13" s="466"/>
      <c r="E13" s="466"/>
    </row>
    <row r="14" spans="1:5" ht="9" customHeight="1" x14ac:dyDescent="0.2">
      <c r="A14" s="466"/>
      <c r="B14" s="472"/>
      <c r="C14" s="466"/>
      <c r="D14" s="466"/>
      <c r="E14" s="466"/>
    </row>
    <row r="15" spans="1:5" ht="96" x14ac:dyDescent="0.2">
      <c r="A15" s="466"/>
      <c r="B15" s="470" t="s">
        <v>430</v>
      </c>
      <c r="C15" s="466"/>
      <c r="D15" s="466"/>
      <c r="E15" s="466"/>
    </row>
    <row r="16" spans="1:5" ht="9" customHeight="1" x14ac:dyDescent="0.2">
      <c r="A16" s="466"/>
      <c r="B16" s="472"/>
      <c r="C16" s="466"/>
      <c r="D16" s="466"/>
      <c r="E16" s="466"/>
    </row>
    <row r="17" spans="1:8" ht="120" x14ac:dyDescent="0.2">
      <c r="A17" s="466"/>
      <c r="B17" s="470" t="s">
        <v>431</v>
      </c>
      <c r="C17" s="466"/>
      <c r="D17" s="466"/>
      <c r="E17" s="466"/>
    </row>
    <row r="18" spans="1:8" ht="9" customHeight="1" x14ac:dyDescent="0.2">
      <c r="A18" s="466"/>
      <c r="B18" s="472"/>
      <c r="C18" s="466"/>
      <c r="D18" s="466"/>
      <c r="E18" s="466"/>
    </row>
    <row r="19" spans="1:8" ht="168" x14ac:dyDescent="0.2">
      <c r="A19" s="466"/>
      <c r="B19" s="470" t="s">
        <v>432</v>
      </c>
      <c r="C19" s="466"/>
      <c r="D19" s="466"/>
      <c r="E19" s="466"/>
    </row>
    <row r="20" spans="1:8" ht="9" customHeight="1" x14ac:dyDescent="0.2">
      <c r="A20" s="466"/>
      <c r="B20" s="472"/>
      <c r="C20" s="466"/>
      <c r="D20" s="466"/>
      <c r="E20" s="466"/>
    </row>
    <row r="21" spans="1:8" ht="24" x14ac:dyDescent="0.2">
      <c r="A21" s="466"/>
      <c r="B21" s="470" t="s">
        <v>433</v>
      </c>
      <c r="C21" s="466"/>
      <c r="D21" s="466"/>
      <c r="E21" s="466"/>
    </row>
    <row r="22" spans="1:8" ht="9" customHeight="1" x14ac:dyDescent="0.2">
      <c r="A22" s="466"/>
      <c r="B22" s="472"/>
      <c r="C22" s="466"/>
      <c r="D22" s="466"/>
      <c r="E22" s="466"/>
    </row>
    <row r="23" spans="1:8" ht="96" x14ac:dyDescent="0.2">
      <c r="A23" s="466"/>
      <c r="B23" s="470" t="s">
        <v>434</v>
      </c>
      <c r="C23" s="466"/>
      <c r="D23" s="466"/>
      <c r="E23" s="466"/>
    </row>
    <row r="24" spans="1:8" ht="9" customHeight="1" x14ac:dyDescent="0.2">
      <c r="A24" s="466"/>
      <c r="B24" s="472"/>
      <c r="C24" s="466"/>
      <c r="D24" s="466"/>
      <c r="E24" s="466"/>
    </row>
    <row r="25" spans="1:8" ht="24" x14ac:dyDescent="0.2">
      <c r="A25" s="466"/>
      <c r="B25" s="470" t="s">
        <v>435</v>
      </c>
      <c r="C25" s="466"/>
      <c r="D25" s="466"/>
      <c r="E25" s="466"/>
    </row>
    <row r="26" spans="1:8" ht="24" x14ac:dyDescent="0.2">
      <c r="A26" s="466"/>
      <c r="B26" s="473" t="s">
        <v>436</v>
      </c>
      <c r="C26" s="473"/>
      <c r="D26" s="473"/>
      <c r="E26" s="473"/>
      <c r="F26" s="473"/>
      <c r="G26" s="473"/>
      <c r="H26" s="473"/>
    </row>
    <row r="27" spans="1:8" x14ac:dyDescent="0.2">
      <c r="A27" s="466"/>
      <c r="B27" s="473"/>
      <c r="C27" s="473"/>
      <c r="D27" s="473"/>
      <c r="E27" s="473"/>
      <c r="F27" s="473"/>
      <c r="G27" s="473"/>
      <c r="H27" s="473"/>
    </row>
    <row r="28" spans="1:8" x14ac:dyDescent="0.2">
      <c r="A28" s="466"/>
      <c r="B28" s="466"/>
      <c r="C28" s="466"/>
      <c r="D28" s="466"/>
      <c r="E28" s="466"/>
    </row>
    <row r="29" spans="1:8" x14ac:dyDescent="0.2">
      <c r="A29" s="466"/>
      <c r="B29" s="466"/>
      <c r="C29" s="466"/>
      <c r="D29" s="466"/>
      <c r="E29" s="466"/>
    </row>
    <row r="30" spans="1:8" x14ac:dyDescent="0.2">
      <c r="A30" s="460"/>
      <c r="B30" s="460"/>
      <c r="C30" s="460"/>
      <c r="D30" s="460"/>
      <c r="E30" s="460"/>
    </row>
    <row r="31" spans="1:8" x14ac:dyDescent="0.2">
      <c r="A31" s="466"/>
      <c r="B31" s="466"/>
      <c r="C31" s="466"/>
      <c r="D31" s="466"/>
      <c r="E31" s="466"/>
    </row>
    <row r="32" spans="1:8" x14ac:dyDescent="0.2">
      <c r="A32" s="466"/>
      <c r="B32" s="466"/>
      <c r="C32" s="466"/>
      <c r="D32" s="466"/>
      <c r="E32" s="466"/>
    </row>
    <row r="33" spans="1:9" ht="8.1" customHeight="1" x14ac:dyDescent="0.2">
      <c r="A33" s="466"/>
      <c r="B33" s="466"/>
      <c r="C33" s="466"/>
      <c r="D33" s="466"/>
      <c r="E33" s="466"/>
    </row>
    <row r="34" spans="1:9" ht="13.5" customHeight="1" x14ac:dyDescent="0.2">
      <c r="A34" s="466"/>
      <c r="B34" s="466"/>
      <c r="C34" s="466"/>
      <c r="D34" s="466"/>
      <c r="E34" s="466"/>
    </row>
    <row r="35" spans="1:9" x14ac:dyDescent="0.2">
      <c r="A35" s="466"/>
      <c r="B35" s="466"/>
      <c r="C35" s="466"/>
      <c r="D35" s="466"/>
      <c r="E35" s="466"/>
    </row>
    <row r="36" spans="1:9" x14ac:dyDescent="0.2">
      <c r="A36" s="466"/>
      <c r="B36" s="466"/>
      <c r="C36" s="466"/>
      <c r="D36" s="466"/>
      <c r="E36" s="466"/>
      <c r="I36" s="474"/>
    </row>
    <row r="37" spans="1:9" x14ac:dyDescent="0.2">
      <c r="A37" s="466"/>
      <c r="B37" s="466"/>
      <c r="C37" s="466"/>
      <c r="D37" s="466"/>
      <c r="E37" s="466"/>
    </row>
    <row r="38" spans="1:9" x14ac:dyDescent="0.2">
      <c r="A38" s="466"/>
      <c r="B38" s="466"/>
      <c r="C38" s="466"/>
      <c r="D38" s="466"/>
      <c r="E38" s="466"/>
    </row>
    <row r="39" spans="1:9" x14ac:dyDescent="0.2">
      <c r="A39" s="466"/>
      <c r="B39" s="466"/>
      <c r="C39" s="466"/>
      <c r="D39" s="466"/>
      <c r="E39" s="466"/>
    </row>
    <row r="40" spans="1:9" ht="33" customHeight="1" x14ac:dyDescent="0.2">
      <c r="A40" s="466"/>
      <c r="B40" s="466"/>
      <c r="C40" s="466"/>
      <c r="D40" s="466"/>
      <c r="E40" s="466"/>
    </row>
    <row r="41" spans="1:9" ht="16.5" customHeight="1" x14ac:dyDescent="0.2">
      <c r="A41" s="466"/>
      <c r="B41" s="466"/>
      <c r="C41" s="466"/>
      <c r="D41" s="466"/>
      <c r="E41" s="466"/>
    </row>
    <row r="42" spans="1:9" x14ac:dyDescent="0.2">
      <c r="A42" s="466"/>
      <c r="B42" s="466"/>
      <c r="C42" s="466"/>
      <c r="D42" s="466"/>
      <c r="E42" s="466"/>
    </row>
    <row r="43" spans="1:9" x14ac:dyDescent="0.2">
      <c r="A43" s="466"/>
      <c r="B43" s="466"/>
      <c r="C43" s="466"/>
      <c r="D43" s="466"/>
      <c r="E43" s="466"/>
    </row>
    <row r="44" spans="1:9" x14ac:dyDescent="0.2">
      <c r="A44" s="466"/>
      <c r="B44" s="466"/>
      <c r="C44" s="466"/>
      <c r="D44" s="466"/>
      <c r="E44" s="466"/>
    </row>
    <row r="45" spans="1:9" x14ac:dyDescent="0.2">
      <c r="A45" s="466"/>
      <c r="B45" s="466"/>
      <c r="C45" s="466"/>
      <c r="D45" s="466"/>
      <c r="E45" s="466"/>
    </row>
    <row r="46" spans="1:9" x14ac:dyDescent="0.2">
      <c r="A46" s="466"/>
      <c r="B46" s="466"/>
      <c r="C46" s="466"/>
      <c r="D46" s="466"/>
      <c r="E46" s="466"/>
    </row>
    <row r="47" spans="1:9" x14ac:dyDescent="0.2">
      <c r="A47" s="466"/>
      <c r="B47" s="466"/>
      <c r="C47" s="466"/>
      <c r="D47" s="466"/>
      <c r="E47" s="466"/>
    </row>
    <row r="48" spans="1:9" x14ac:dyDescent="0.2">
      <c r="A48" s="466"/>
      <c r="B48" s="466"/>
      <c r="C48" s="466"/>
      <c r="D48" s="466"/>
      <c r="E48" s="466"/>
    </row>
    <row r="49" spans="1:5" x14ac:dyDescent="0.2">
      <c r="A49" s="466"/>
      <c r="B49" s="466"/>
      <c r="C49" s="466"/>
      <c r="D49" s="466"/>
      <c r="E49" s="466"/>
    </row>
    <row r="50" spans="1:5" x14ac:dyDescent="0.2">
      <c r="A50" s="466"/>
      <c r="B50" s="466"/>
      <c r="C50" s="466"/>
      <c r="D50" s="466"/>
      <c r="E50" s="466"/>
    </row>
    <row r="51" spans="1:5" x14ac:dyDescent="0.2">
      <c r="A51" s="466"/>
      <c r="B51" s="466"/>
      <c r="C51" s="466"/>
      <c r="D51" s="466"/>
      <c r="E51" s="466"/>
    </row>
    <row r="52" spans="1:5" x14ac:dyDescent="0.2">
      <c r="A52" s="466"/>
      <c r="B52" s="466"/>
      <c r="C52" s="466"/>
      <c r="D52" s="466"/>
      <c r="E52" s="466"/>
    </row>
    <row r="53" spans="1:5" x14ac:dyDescent="0.2">
      <c r="A53" s="466"/>
      <c r="B53" s="466"/>
      <c r="C53" s="466"/>
      <c r="D53" s="466"/>
      <c r="E53" s="466"/>
    </row>
    <row r="54" spans="1:5" x14ac:dyDescent="0.2">
      <c r="A54" s="466"/>
      <c r="B54" s="466"/>
      <c r="C54" s="466"/>
      <c r="D54" s="466"/>
      <c r="E54" s="466"/>
    </row>
    <row r="55" spans="1:5" x14ac:dyDescent="0.2">
      <c r="A55" s="466"/>
      <c r="B55" s="466"/>
      <c r="C55" s="466"/>
      <c r="D55" s="466"/>
      <c r="E55" s="466"/>
    </row>
    <row r="56" spans="1:5" x14ac:dyDescent="0.2">
      <c r="A56" s="466"/>
      <c r="B56" s="466"/>
      <c r="C56" s="466"/>
      <c r="D56" s="466"/>
      <c r="E56" s="466"/>
    </row>
    <row r="57" spans="1:5" x14ac:dyDescent="0.2">
      <c r="A57" s="466"/>
      <c r="B57" s="466"/>
      <c r="C57" s="466"/>
      <c r="D57" s="466"/>
      <c r="E57" s="466"/>
    </row>
    <row r="58" spans="1:5" x14ac:dyDescent="0.2">
      <c r="A58" s="466"/>
      <c r="B58" s="466"/>
      <c r="C58" s="466"/>
      <c r="D58" s="466"/>
      <c r="E58" s="466"/>
    </row>
    <row r="59" spans="1:5" x14ac:dyDescent="0.2">
      <c r="A59" s="466"/>
      <c r="B59" s="466"/>
      <c r="C59" s="466"/>
      <c r="D59" s="466"/>
      <c r="E59" s="466"/>
    </row>
    <row r="60" spans="1:5" x14ac:dyDescent="0.2">
      <c r="A60" s="466"/>
      <c r="B60" s="466"/>
      <c r="C60" s="466"/>
      <c r="D60" s="466"/>
      <c r="E60" s="466"/>
    </row>
    <row r="61" spans="1:5" x14ac:dyDescent="0.2">
      <c r="A61" s="466"/>
      <c r="B61" s="466"/>
      <c r="C61" s="466"/>
      <c r="D61" s="466"/>
      <c r="E61" s="466"/>
    </row>
    <row r="62" spans="1:5" x14ac:dyDescent="0.2">
      <c r="A62" s="466"/>
      <c r="B62" s="466"/>
      <c r="C62" s="466"/>
      <c r="D62" s="466"/>
      <c r="E62" s="466"/>
    </row>
    <row r="63" spans="1:5" x14ac:dyDescent="0.2">
      <c r="A63" s="466"/>
      <c r="B63" s="466"/>
      <c r="C63" s="466"/>
      <c r="D63" s="466"/>
      <c r="E63" s="466"/>
    </row>
    <row r="64" spans="1:5" x14ac:dyDescent="0.2">
      <c r="A64" s="466"/>
      <c r="B64" s="466"/>
      <c r="C64" s="466"/>
      <c r="D64" s="466"/>
      <c r="E64" s="466"/>
    </row>
    <row r="65" spans="1:5" x14ac:dyDescent="0.2">
      <c r="A65" s="466"/>
      <c r="B65" s="466"/>
      <c r="C65" s="466"/>
      <c r="D65" s="466"/>
      <c r="E65" s="466"/>
    </row>
    <row r="66" spans="1:5" x14ac:dyDescent="0.2">
      <c r="A66" s="466"/>
      <c r="B66" s="466"/>
      <c r="C66" s="466"/>
      <c r="D66" s="466"/>
      <c r="E66" s="466"/>
    </row>
    <row r="67" spans="1:5" x14ac:dyDescent="0.2">
      <c r="A67" s="466"/>
      <c r="B67" s="466"/>
      <c r="C67" s="466"/>
      <c r="D67" s="466"/>
      <c r="E67" s="466"/>
    </row>
    <row r="68" spans="1:5" x14ac:dyDescent="0.2">
      <c r="A68" s="466"/>
      <c r="B68" s="466"/>
      <c r="C68" s="466"/>
      <c r="D68" s="466"/>
      <c r="E68" s="466"/>
    </row>
    <row r="69" spans="1:5" x14ac:dyDescent="0.2">
      <c r="A69" s="466"/>
      <c r="B69" s="466"/>
      <c r="C69" s="466"/>
      <c r="D69" s="466"/>
      <c r="E69" s="466"/>
    </row>
    <row r="70" spans="1:5" x14ac:dyDescent="0.2">
      <c r="A70" s="466"/>
      <c r="B70" s="466"/>
      <c r="C70" s="466"/>
      <c r="D70" s="466"/>
      <c r="E70" s="466"/>
    </row>
    <row r="71" spans="1:5" x14ac:dyDescent="0.2">
      <c r="A71" s="466"/>
      <c r="B71" s="466"/>
      <c r="C71" s="466"/>
      <c r="D71" s="466"/>
      <c r="E71" s="466"/>
    </row>
    <row r="72" spans="1:5" x14ac:dyDescent="0.2">
      <c r="A72" s="466"/>
      <c r="B72" s="466"/>
      <c r="C72" s="466"/>
      <c r="D72" s="466"/>
      <c r="E72" s="466"/>
    </row>
    <row r="73" spans="1:5" x14ac:dyDescent="0.2">
      <c r="A73" s="466"/>
      <c r="B73" s="466"/>
      <c r="C73" s="466"/>
      <c r="D73" s="466"/>
      <c r="E73" s="466"/>
    </row>
    <row r="74" spans="1:5" x14ac:dyDescent="0.2">
      <c r="A74" s="466"/>
      <c r="B74" s="466"/>
      <c r="C74" s="466"/>
      <c r="D74" s="466"/>
      <c r="E74" s="466"/>
    </row>
    <row r="75" spans="1:5" x14ac:dyDescent="0.2">
      <c r="A75" s="466"/>
      <c r="B75" s="466"/>
      <c r="C75" s="466"/>
      <c r="D75" s="466"/>
      <c r="E75" s="466"/>
    </row>
    <row r="76" spans="1:5" x14ac:dyDescent="0.2">
      <c r="A76" s="466"/>
      <c r="B76" s="466"/>
      <c r="C76" s="466"/>
      <c r="D76" s="466"/>
      <c r="E76" s="466"/>
    </row>
    <row r="77" spans="1:5" x14ac:dyDescent="0.2">
      <c r="A77" s="466"/>
      <c r="B77" s="466"/>
      <c r="C77" s="466"/>
      <c r="D77" s="466"/>
      <c r="E77" s="466"/>
    </row>
    <row r="78" spans="1:5" x14ac:dyDescent="0.2">
      <c r="A78" s="466"/>
      <c r="B78" s="466"/>
      <c r="C78" s="466"/>
      <c r="D78" s="466"/>
      <c r="E78" s="466"/>
    </row>
    <row r="79" spans="1:5" x14ac:dyDescent="0.2">
      <c r="A79" s="466"/>
      <c r="B79" s="466"/>
      <c r="C79" s="466"/>
      <c r="D79" s="466"/>
      <c r="E79" s="466"/>
    </row>
    <row r="80" spans="1:5" x14ac:dyDescent="0.2">
      <c r="A80" s="466"/>
      <c r="B80" s="466"/>
      <c r="C80" s="466"/>
      <c r="D80" s="466"/>
      <c r="E80" s="466"/>
    </row>
    <row r="81" spans="1:5" x14ac:dyDescent="0.2">
      <c r="A81" s="466"/>
      <c r="B81" s="466"/>
      <c r="C81" s="466"/>
      <c r="D81" s="466"/>
      <c r="E81" s="466"/>
    </row>
    <row r="82" spans="1:5" x14ac:dyDescent="0.2">
      <c r="A82" s="466"/>
      <c r="B82" s="466"/>
      <c r="C82" s="466"/>
      <c r="D82" s="466"/>
      <c r="E82" s="466"/>
    </row>
    <row r="83" spans="1:5" x14ac:dyDescent="0.2">
      <c r="A83" s="466"/>
      <c r="B83" s="466"/>
      <c r="C83" s="466"/>
      <c r="D83" s="466"/>
      <c r="E83" s="466"/>
    </row>
    <row r="84" spans="1:5" x14ac:dyDescent="0.2">
      <c r="A84" s="466"/>
      <c r="B84" s="466"/>
      <c r="C84" s="466"/>
      <c r="D84" s="466"/>
      <c r="E84" s="466"/>
    </row>
    <row r="85" spans="1:5" x14ac:dyDescent="0.2">
      <c r="A85" s="466"/>
      <c r="B85" s="466"/>
      <c r="C85" s="466"/>
      <c r="D85" s="466"/>
      <c r="E85" s="466"/>
    </row>
    <row r="86" spans="1:5" x14ac:dyDescent="0.2">
      <c r="A86" s="466"/>
      <c r="B86" s="466"/>
      <c r="C86" s="466"/>
      <c r="D86" s="466"/>
      <c r="E86" s="466"/>
    </row>
    <row r="87" spans="1:5" x14ac:dyDescent="0.2">
      <c r="A87" s="466"/>
      <c r="B87" s="466"/>
      <c r="C87" s="466"/>
      <c r="D87" s="466"/>
      <c r="E87" s="466"/>
    </row>
    <row r="88" spans="1:5" x14ac:dyDescent="0.2">
      <c r="A88" s="466"/>
      <c r="B88" s="466"/>
      <c r="C88" s="466"/>
      <c r="D88" s="466"/>
      <c r="E88" s="466"/>
    </row>
    <row r="89" spans="1:5" x14ac:dyDescent="0.2">
      <c r="A89" s="466"/>
      <c r="B89" s="466"/>
      <c r="C89" s="466"/>
      <c r="D89" s="466"/>
      <c r="E89" s="466"/>
    </row>
    <row r="90" spans="1:5" x14ac:dyDescent="0.2">
      <c r="A90" s="466"/>
      <c r="B90" s="466"/>
      <c r="C90" s="466"/>
      <c r="D90" s="466"/>
      <c r="E90" s="466"/>
    </row>
    <row r="91" spans="1:5" x14ac:dyDescent="0.2">
      <c r="A91" s="466"/>
      <c r="B91" s="466"/>
      <c r="C91" s="466"/>
      <c r="D91" s="466"/>
      <c r="E91" s="466"/>
    </row>
    <row r="92" spans="1:5" x14ac:dyDescent="0.2">
      <c r="A92" s="466"/>
      <c r="B92" s="466"/>
      <c r="C92" s="466"/>
      <c r="D92" s="466"/>
      <c r="E92" s="466"/>
    </row>
    <row r="93" spans="1:5" x14ac:dyDescent="0.2">
      <c r="A93" s="466"/>
      <c r="B93" s="466"/>
      <c r="C93" s="466"/>
      <c r="D93" s="466"/>
      <c r="E93" s="466"/>
    </row>
    <row r="94" spans="1:5" x14ac:dyDescent="0.2">
      <c r="A94" s="466"/>
      <c r="B94" s="466"/>
      <c r="C94" s="466"/>
      <c r="D94" s="466"/>
      <c r="E94" s="466"/>
    </row>
    <row r="95" spans="1:5" x14ac:dyDescent="0.2">
      <c r="A95" s="466"/>
      <c r="B95" s="466"/>
      <c r="C95" s="466"/>
      <c r="D95" s="466"/>
      <c r="E95" s="466"/>
    </row>
    <row r="96" spans="1:5" x14ac:dyDescent="0.2">
      <c r="A96" s="466"/>
      <c r="B96" s="466"/>
      <c r="C96" s="466"/>
      <c r="D96" s="466"/>
      <c r="E96" s="466"/>
    </row>
    <row r="97" spans="1:5" x14ac:dyDescent="0.2">
      <c r="A97" s="466"/>
      <c r="B97" s="466"/>
      <c r="C97" s="466"/>
      <c r="D97" s="466"/>
      <c r="E97" s="466"/>
    </row>
    <row r="98" spans="1:5" x14ac:dyDescent="0.2">
      <c r="A98" s="466"/>
      <c r="B98" s="466"/>
      <c r="C98" s="466"/>
      <c r="D98" s="466"/>
      <c r="E98" s="466"/>
    </row>
    <row r="99" spans="1:5" x14ac:dyDescent="0.2">
      <c r="A99" s="466"/>
      <c r="B99" s="466"/>
      <c r="C99" s="466"/>
      <c r="D99" s="466"/>
      <c r="E99" s="466"/>
    </row>
    <row r="100" spans="1:5" x14ac:dyDescent="0.2">
      <c r="A100" s="466"/>
      <c r="B100" s="466"/>
      <c r="C100" s="466"/>
      <c r="D100" s="466"/>
      <c r="E100" s="466"/>
    </row>
    <row r="101" spans="1:5" x14ac:dyDescent="0.2">
      <c r="A101" s="466"/>
      <c r="B101" s="466"/>
      <c r="C101" s="466"/>
      <c r="D101" s="466"/>
      <c r="E101" s="466"/>
    </row>
    <row r="102" spans="1:5" x14ac:dyDescent="0.2">
      <c r="A102" s="466"/>
      <c r="B102" s="466"/>
      <c r="C102" s="466"/>
      <c r="D102" s="466"/>
      <c r="E102" s="466"/>
    </row>
    <row r="103" spans="1:5" x14ac:dyDescent="0.2">
      <c r="A103" s="466"/>
      <c r="B103" s="466"/>
      <c r="C103" s="466"/>
      <c r="D103" s="466"/>
      <c r="E103" s="466"/>
    </row>
    <row r="104" spans="1:5" x14ac:dyDescent="0.2">
      <c r="A104" s="466"/>
      <c r="B104" s="466"/>
      <c r="C104" s="466"/>
      <c r="D104" s="466"/>
      <c r="E104" s="466"/>
    </row>
    <row r="105" spans="1:5" x14ac:dyDescent="0.2">
      <c r="A105" s="466"/>
      <c r="B105" s="466"/>
      <c r="C105" s="466"/>
      <c r="D105" s="466"/>
      <c r="E105" s="466"/>
    </row>
    <row r="106" spans="1:5" x14ac:dyDescent="0.2">
      <c r="A106" s="466"/>
      <c r="B106" s="466"/>
      <c r="C106" s="466"/>
      <c r="D106" s="466"/>
      <c r="E106" s="466"/>
    </row>
    <row r="107" spans="1:5" x14ac:dyDescent="0.2">
      <c r="A107" s="466"/>
      <c r="B107" s="466"/>
      <c r="C107" s="466"/>
      <c r="D107" s="466"/>
      <c r="E107" s="466"/>
    </row>
    <row r="108" spans="1:5" x14ac:dyDescent="0.2">
      <c r="A108" s="466"/>
      <c r="B108" s="466"/>
      <c r="C108" s="466"/>
      <c r="D108" s="466"/>
      <c r="E108" s="466"/>
    </row>
    <row r="109" spans="1:5" x14ac:dyDescent="0.2">
      <c r="A109" s="466"/>
      <c r="B109" s="466"/>
      <c r="C109" s="466"/>
      <c r="D109" s="466"/>
      <c r="E109" s="466"/>
    </row>
    <row r="110" spans="1:5" x14ac:dyDescent="0.2">
      <c r="A110" s="466"/>
      <c r="B110" s="466"/>
      <c r="C110" s="466"/>
      <c r="D110" s="466"/>
      <c r="E110" s="466"/>
    </row>
    <row r="111" spans="1:5" x14ac:dyDescent="0.2">
      <c r="A111" s="466"/>
      <c r="B111" s="466"/>
      <c r="C111" s="466"/>
      <c r="D111" s="466"/>
      <c r="E111" s="466"/>
    </row>
    <row r="112" spans="1:5" x14ac:dyDescent="0.2">
      <c r="A112" s="466"/>
      <c r="B112" s="466"/>
      <c r="C112" s="466"/>
      <c r="D112" s="466"/>
      <c r="E112" s="466"/>
    </row>
    <row r="113" spans="1:5" x14ac:dyDescent="0.2">
      <c r="A113" s="466"/>
      <c r="B113" s="466"/>
      <c r="C113" s="466"/>
      <c r="D113" s="466"/>
      <c r="E113" s="466"/>
    </row>
    <row r="114" spans="1:5" x14ac:dyDescent="0.2">
      <c r="A114" s="466"/>
      <c r="B114" s="466"/>
      <c r="C114" s="466"/>
      <c r="D114" s="466"/>
      <c r="E114" s="466"/>
    </row>
    <row r="115" spans="1:5" x14ac:dyDescent="0.2">
      <c r="A115" s="466"/>
      <c r="B115" s="466"/>
      <c r="C115" s="466"/>
      <c r="D115" s="466"/>
      <c r="E115" s="466"/>
    </row>
    <row r="116" spans="1:5" x14ac:dyDescent="0.2">
      <c r="A116" s="466"/>
      <c r="B116" s="466"/>
      <c r="C116" s="466"/>
      <c r="D116" s="466"/>
      <c r="E116" s="466"/>
    </row>
    <row r="117" spans="1:5" x14ac:dyDescent="0.2">
      <c r="A117" s="466"/>
      <c r="B117" s="466"/>
      <c r="C117" s="466"/>
      <c r="D117" s="466"/>
      <c r="E117" s="466"/>
    </row>
    <row r="118" spans="1:5" x14ac:dyDescent="0.2">
      <c r="A118" s="466"/>
      <c r="B118" s="466"/>
      <c r="C118" s="466"/>
      <c r="D118" s="466"/>
      <c r="E118" s="466"/>
    </row>
    <row r="119" spans="1:5" x14ac:dyDescent="0.2">
      <c r="A119" s="466"/>
      <c r="B119" s="466"/>
      <c r="C119" s="466"/>
      <c r="D119" s="466"/>
      <c r="E119" s="466"/>
    </row>
    <row r="120" spans="1:5" x14ac:dyDescent="0.2">
      <c r="A120" s="466"/>
      <c r="B120" s="466"/>
      <c r="C120" s="466"/>
      <c r="D120" s="466"/>
      <c r="E120" s="466"/>
    </row>
    <row r="121" spans="1:5" x14ac:dyDescent="0.2">
      <c r="A121" s="466"/>
      <c r="B121" s="466"/>
      <c r="C121" s="466"/>
      <c r="D121" s="466"/>
      <c r="E121" s="466"/>
    </row>
    <row r="122" spans="1:5" x14ac:dyDescent="0.2">
      <c r="A122" s="466"/>
      <c r="B122" s="466"/>
      <c r="C122" s="466"/>
      <c r="D122" s="466"/>
      <c r="E122" s="466"/>
    </row>
    <row r="123" spans="1:5" x14ac:dyDescent="0.2">
      <c r="A123" s="466"/>
      <c r="B123" s="466"/>
      <c r="C123" s="466"/>
      <c r="D123" s="466"/>
      <c r="E123" s="466"/>
    </row>
    <row r="124" spans="1:5" x14ac:dyDescent="0.2">
      <c r="A124" s="466"/>
      <c r="B124" s="466"/>
      <c r="C124" s="466"/>
      <c r="D124" s="466"/>
      <c r="E124" s="466"/>
    </row>
    <row r="125" spans="1:5" x14ac:dyDescent="0.2">
      <c r="A125" s="466"/>
      <c r="B125" s="466"/>
      <c r="C125" s="466"/>
      <c r="D125" s="466"/>
      <c r="E125" s="466"/>
    </row>
    <row r="126" spans="1:5" x14ac:dyDescent="0.2">
      <c r="A126" s="466"/>
      <c r="B126" s="466"/>
      <c r="C126" s="466"/>
      <c r="D126" s="466"/>
      <c r="E126" s="466"/>
    </row>
    <row r="127" spans="1:5" x14ac:dyDescent="0.2">
      <c r="A127" s="466"/>
      <c r="B127" s="466"/>
      <c r="C127" s="466"/>
      <c r="D127" s="466"/>
      <c r="E127" s="466"/>
    </row>
    <row r="128" spans="1:5" x14ac:dyDescent="0.2">
      <c r="A128" s="466"/>
      <c r="B128" s="466"/>
      <c r="C128" s="466"/>
      <c r="D128" s="466"/>
      <c r="E128" s="466"/>
    </row>
    <row r="129" spans="1:5" x14ac:dyDescent="0.2">
      <c r="A129" s="466"/>
      <c r="B129" s="466"/>
      <c r="C129" s="466"/>
      <c r="D129" s="466"/>
      <c r="E129" s="466"/>
    </row>
    <row r="130" spans="1:5" x14ac:dyDescent="0.2">
      <c r="A130" s="466"/>
      <c r="B130" s="466"/>
      <c r="C130" s="466"/>
      <c r="D130" s="466"/>
      <c r="E130" s="466"/>
    </row>
    <row r="131" spans="1:5" x14ac:dyDescent="0.2">
      <c r="A131" s="466"/>
      <c r="B131" s="466"/>
      <c r="C131" s="466"/>
      <c r="D131" s="466"/>
      <c r="E131" s="466"/>
    </row>
    <row r="132" spans="1:5" x14ac:dyDescent="0.2">
      <c r="A132" s="466"/>
      <c r="B132" s="466"/>
      <c r="C132" s="466"/>
      <c r="D132" s="466"/>
      <c r="E132" s="466"/>
    </row>
    <row r="133" spans="1:5" x14ac:dyDescent="0.2">
      <c r="A133" s="466"/>
      <c r="B133" s="466"/>
      <c r="C133" s="466"/>
      <c r="D133" s="466"/>
      <c r="E133" s="466"/>
    </row>
    <row r="134" spans="1:5" x14ac:dyDescent="0.2">
      <c r="A134" s="466"/>
      <c r="B134" s="466"/>
      <c r="C134" s="466"/>
      <c r="D134" s="466"/>
      <c r="E134" s="466"/>
    </row>
    <row r="135" spans="1:5" x14ac:dyDescent="0.2">
      <c r="A135" s="466"/>
      <c r="B135" s="466"/>
      <c r="C135" s="466"/>
      <c r="D135" s="466"/>
      <c r="E135" s="466"/>
    </row>
    <row r="136" spans="1:5" x14ac:dyDescent="0.2">
      <c r="A136" s="466"/>
      <c r="B136" s="466"/>
      <c r="C136" s="466"/>
      <c r="D136" s="466"/>
      <c r="E136" s="466"/>
    </row>
    <row r="137" spans="1:5" x14ac:dyDescent="0.2">
      <c r="A137" s="466"/>
      <c r="B137" s="466"/>
      <c r="C137" s="466"/>
      <c r="D137" s="466"/>
      <c r="E137" s="466"/>
    </row>
    <row r="138" spans="1:5" x14ac:dyDescent="0.2">
      <c r="A138" s="466"/>
      <c r="B138" s="466"/>
      <c r="C138" s="466"/>
      <c r="D138" s="466"/>
      <c r="E138" s="466"/>
    </row>
    <row r="139" spans="1:5" x14ac:dyDescent="0.2">
      <c r="A139" s="466"/>
      <c r="B139" s="466"/>
      <c r="C139" s="466"/>
      <c r="D139" s="466"/>
      <c r="E139" s="466"/>
    </row>
    <row r="140" spans="1:5" x14ac:dyDescent="0.2">
      <c r="A140" s="466"/>
      <c r="B140" s="466"/>
      <c r="C140" s="466"/>
      <c r="D140" s="466"/>
      <c r="E140" s="466"/>
    </row>
    <row r="141" spans="1:5" x14ac:dyDescent="0.2">
      <c r="A141" s="466"/>
      <c r="B141" s="466"/>
      <c r="C141" s="466"/>
      <c r="D141" s="466"/>
      <c r="E141" s="466"/>
    </row>
    <row r="142" spans="1:5" x14ac:dyDescent="0.2">
      <c r="A142" s="466"/>
      <c r="B142" s="466"/>
      <c r="C142" s="466"/>
      <c r="D142" s="466"/>
      <c r="E142" s="466"/>
    </row>
    <row r="143" spans="1:5" x14ac:dyDescent="0.2">
      <c r="A143" s="466"/>
      <c r="B143" s="466"/>
      <c r="C143" s="466"/>
      <c r="D143" s="466"/>
      <c r="E143" s="466"/>
    </row>
    <row r="144" spans="1:5" x14ac:dyDescent="0.2">
      <c r="A144" s="466"/>
      <c r="B144" s="466"/>
      <c r="C144" s="466"/>
      <c r="D144" s="466"/>
      <c r="E144" s="466"/>
    </row>
    <row r="145" spans="1:5" x14ac:dyDescent="0.2">
      <c r="A145" s="466"/>
      <c r="B145" s="466"/>
      <c r="C145" s="466"/>
      <c r="D145" s="466"/>
      <c r="E145" s="466"/>
    </row>
    <row r="146" spans="1:5" x14ac:dyDescent="0.2">
      <c r="A146" s="466"/>
      <c r="B146" s="466"/>
      <c r="C146" s="466"/>
      <c r="D146" s="466"/>
      <c r="E146" s="466"/>
    </row>
    <row r="147" spans="1:5" x14ac:dyDescent="0.2">
      <c r="A147" s="466"/>
      <c r="B147" s="466"/>
      <c r="C147" s="466"/>
      <c r="D147" s="466"/>
      <c r="E147" s="466"/>
    </row>
    <row r="148" spans="1:5" x14ac:dyDescent="0.2">
      <c r="A148" s="466"/>
      <c r="B148" s="466"/>
      <c r="C148" s="466"/>
      <c r="D148" s="466"/>
      <c r="E148" s="466"/>
    </row>
    <row r="149" spans="1:5" x14ac:dyDescent="0.2">
      <c r="A149" s="466"/>
      <c r="B149" s="466"/>
      <c r="C149" s="466"/>
      <c r="D149" s="466"/>
      <c r="E149" s="466"/>
    </row>
    <row r="150" spans="1:5" x14ac:dyDescent="0.2">
      <c r="A150" s="466"/>
      <c r="B150" s="466"/>
      <c r="C150" s="466"/>
      <c r="D150" s="466"/>
      <c r="E150" s="466"/>
    </row>
    <row r="151" spans="1:5" x14ac:dyDescent="0.2">
      <c r="A151" s="466"/>
      <c r="B151" s="466"/>
      <c r="C151" s="466"/>
      <c r="D151" s="466"/>
      <c r="E151" s="466"/>
    </row>
    <row r="152" spans="1:5" x14ac:dyDescent="0.2">
      <c r="A152" s="466"/>
      <c r="B152" s="466"/>
      <c r="C152" s="466"/>
      <c r="D152" s="466"/>
      <c r="E152" s="466"/>
    </row>
    <row r="153" spans="1:5" x14ac:dyDescent="0.2">
      <c r="A153" s="466"/>
      <c r="B153" s="466"/>
      <c r="C153" s="466"/>
      <c r="D153" s="466"/>
      <c r="E153" s="466"/>
    </row>
    <row r="154" spans="1:5" x14ac:dyDescent="0.2">
      <c r="A154" s="466"/>
      <c r="B154" s="466"/>
      <c r="C154" s="466"/>
      <c r="D154" s="466"/>
      <c r="E154" s="466"/>
    </row>
    <row r="155" spans="1:5" x14ac:dyDescent="0.2">
      <c r="A155" s="466"/>
      <c r="B155" s="466"/>
      <c r="C155" s="466"/>
      <c r="D155" s="466"/>
      <c r="E155" s="466"/>
    </row>
    <row r="156" spans="1:5" x14ac:dyDescent="0.2">
      <c r="A156" s="466"/>
      <c r="B156" s="466"/>
      <c r="C156" s="466"/>
      <c r="D156" s="466"/>
      <c r="E156" s="466"/>
    </row>
    <row r="157" spans="1:5" x14ac:dyDescent="0.2">
      <c r="A157" s="466"/>
      <c r="B157" s="466"/>
      <c r="C157" s="466"/>
      <c r="D157" s="466"/>
      <c r="E157" s="466"/>
    </row>
    <row r="158" spans="1:5" x14ac:dyDescent="0.2">
      <c r="A158" s="466"/>
      <c r="B158" s="466"/>
      <c r="C158" s="466"/>
      <c r="D158" s="466"/>
      <c r="E158" s="466"/>
    </row>
    <row r="159" spans="1:5" x14ac:dyDescent="0.2">
      <c r="A159" s="466"/>
      <c r="B159" s="466"/>
      <c r="C159" s="466"/>
      <c r="D159" s="466"/>
      <c r="E159" s="466"/>
    </row>
    <row r="160" spans="1:5" x14ac:dyDescent="0.2">
      <c r="A160" s="466"/>
      <c r="B160" s="466"/>
      <c r="C160" s="466"/>
      <c r="D160" s="466"/>
      <c r="E160" s="466"/>
    </row>
    <row r="161" spans="1:5" x14ac:dyDescent="0.2">
      <c r="A161" s="466"/>
      <c r="B161" s="466"/>
      <c r="C161" s="466"/>
      <c r="D161" s="466"/>
      <c r="E161" s="466"/>
    </row>
    <row r="162" spans="1:5" x14ac:dyDescent="0.2">
      <c r="A162" s="466"/>
      <c r="B162" s="466"/>
      <c r="C162" s="466"/>
      <c r="D162" s="466"/>
      <c r="E162" s="466"/>
    </row>
    <row r="163" spans="1:5" x14ac:dyDescent="0.2">
      <c r="A163" s="466"/>
      <c r="B163" s="466"/>
      <c r="C163" s="466"/>
      <c r="D163" s="466"/>
      <c r="E163" s="466"/>
    </row>
    <row r="164" spans="1:5" x14ac:dyDescent="0.2">
      <c r="A164" s="466"/>
      <c r="B164" s="466"/>
      <c r="C164" s="466"/>
      <c r="D164" s="466"/>
      <c r="E164" s="466"/>
    </row>
    <row r="165" spans="1:5" x14ac:dyDescent="0.2">
      <c r="A165" s="466"/>
      <c r="B165" s="466"/>
      <c r="C165" s="466"/>
      <c r="D165" s="466"/>
      <c r="E165" s="466"/>
    </row>
    <row r="166" spans="1:5" x14ac:dyDescent="0.2">
      <c r="A166" s="466"/>
      <c r="B166" s="466"/>
      <c r="C166" s="466"/>
      <c r="D166" s="466"/>
      <c r="E166" s="466"/>
    </row>
    <row r="167" spans="1:5" x14ac:dyDescent="0.2">
      <c r="A167" s="466"/>
      <c r="B167" s="466"/>
      <c r="C167" s="466"/>
      <c r="D167" s="466"/>
      <c r="E167" s="466"/>
    </row>
    <row r="168" spans="1:5" x14ac:dyDescent="0.2">
      <c r="A168" s="466"/>
      <c r="B168" s="466"/>
      <c r="C168" s="466"/>
      <c r="D168" s="466"/>
      <c r="E168" s="466"/>
    </row>
    <row r="169" spans="1:5" x14ac:dyDescent="0.2">
      <c r="A169" s="466"/>
      <c r="B169" s="466"/>
      <c r="C169" s="466"/>
      <c r="D169" s="466"/>
      <c r="E169" s="466"/>
    </row>
    <row r="170" spans="1:5" x14ac:dyDescent="0.2">
      <c r="A170" s="466"/>
      <c r="B170" s="466"/>
      <c r="C170" s="466"/>
      <c r="D170" s="466"/>
      <c r="E170" s="466"/>
    </row>
    <row r="171" spans="1:5" x14ac:dyDescent="0.2">
      <c r="A171" s="466"/>
      <c r="B171" s="466"/>
      <c r="C171" s="466"/>
      <c r="D171" s="466"/>
      <c r="E171" s="466"/>
    </row>
    <row r="172" spans="1:5" x14ac:dyDescent="0.2">
      <c r="A172" s="466"/>
      <c r="B172" s="466"/>
      <c r="C172" s="466"/>
      <c r="D172" s="466"/>
      <c r="E172" s="466"/>
    </row>
    <row r="173" spans="1:5" x14ac:dyDescent="0.2">
      <c r="A173" s="466"/>
      <c r="B173" s="466"/>
      <c r="C173" s="466"/>
      <c r="D173" s="466"/>
      <c r="E173" s="466"/>
    </row>
    <row r="174" spans="1:5" x14ac:dyDescent="0.2">
      <c r="A174" s="466"/>
      <c r="B174" s="466"/>
      <c r="C174" s="466"/>
      <c r="D174" s="466"/>
      <c r="E174" s="466"/>
    </row>
    <row r="175" spans="1:5" x14ac:dyDescent="0.2">
      <c r="A175" s="466"/>
      <c r="B175" s="466"/>
      <c r="C175" s="466"/>
      <c r="D175" s="466"/>
      <c r="E175" s="466"/>
    </row>
    <row r="176" spans="1:5" x14ac:dyDescent="0.2">
      <c r="A176" s="466"/>
      <c r="B176" s="466"/>
      <c r="C176" s="466"/>
      <c r="D176" s="466"/>
      <c r="E176" s="466"/>
    </row>
    <row r="177" spans="1:5" x14ac:dyDescent="0.2">
      <c r="A177" s="466"/>
      <c r="B177" s="466"/>
      <c r="C177" s="466"/>
      <c r="D177" s="466"/>
      <c r="E177" s="466"/>
    </row>
    <row r="178" spans="1:5" x14ac:dyDescent="0.2">
      <c r="A178" s="466"/>
      <c r="B178" s="466"/>
      <c r="C178" s="466"/>
      <c r="D178" s="466"/>
      <c r="E178" s="466"/>
    </row>
    <row r="179" spans="1:5" x14ac:dyDescent="0.2">
      <c r="A179" s="466"/>
      <c r="B179" s="466"/>
      <c r="C179" s="466"/>
      <c r="D179" s="466"/>
      <c r="E179" s="466"/>
    </row>
    <row r="180" spans="1:5" x14ac:dyDescent="0.2">
      <c r="A180" s="466"/>
      <c r="B180" s="466"/>
      <c r="C180" s="466"/>
      <c r="D180" s="466"/>
      <c r="E180" s="466"/>
    </row>
    <row r="181" spans="1:5" x14ac:dyDescent="0.2">
      <c r="A181" s="466"/>
      <c r="B181" s="466"/>
      <c r="C181" s="466"/>
      <c r="D181" s="466"/>
      <c r="E181" s="466"/>
    </row>
    <row r="182" spans="1:5" x14ac:dyDescent="0.2">
      <c r="A182" s="466"/>
      <c r="B182" s="466"/>
      <c r="C182" s="466"/>
      <c r="D182" s="466"/>
      <c r="E182" s="466"/>
    </row>
    <row r="183" spans="1:5" x14ac:dyDescent="0.2">
      <c r="A183" s="466"/>
      <c r="B183" s="466"/>
      <c r="C183" s="466"/>
      <c r="D183" s="466"/>
      <c r="E183" s="466"/>
    </row>
    <row r="184" spans="1:5" x14ac:dyDescent="0.2">
      <c r="A184" s="466"/>
      <c r="B184" s="466"/>
      <c r="C184" s="466"/>
      <c r="D184" s="466"/>
      <c r="E184" s="466"/>
    </row>
    <row r="185" spans="1:5" x14ac:dyDescent="0.2">
      <c r="A185" s="466"/>
      <c r="B185" s="466"/>
      <c r="C185" s="466"/>
      <c r="D185" s="466"/>
      <c r="E185" s="466"/>
    </row>
    <row r="186" spans="1:5" x14ac:dyDescent="0.2">
      <c r="A186" s="466"/>
      <c r="B186" s="466"/>
      <c r="C186" s="466"/>
      <c r="D186" s="466"/>
      <c r="E186" s="466"/>
    </row>
    <row r="187" spans="1:5" x14ac:dyDescent="0.2">
      <c r="A187" s="466"/>
      <c r="B187" s="466"/>
      <c r="C187" s="466"/>
      <c r="D187" s="466"/>
      <c r="E187" s="466"/>
    </row>
    <row r="188" spans="1:5" x14ac:dyDescent="0.2">
      <c r="A188" s="466"/>
      <c r="B188" s="466"/>
      <c r="C188" s="466"/>
      <c r="D188" s="466"/>
      <c r="E188" s="466"/>
    </row>
    <row r="189" spans="1:5" x14ac:dyDescent="0.2">
      <c r="A189" s="466"/>
      <c r="B189" s="466"/>
      <c r="C189" s="466"/>
      <c r="D189" s="466"/>
      <c r="E189" s="466"/>
    </row>
    <row r="190" spans="1:5" x14ac:dyDescent="0.2">
      <c r="A190" s="466"/>
      <c r="B190" s="466"/>
      <c r="C190" s="466"/>
      <c r="D190" s="466"/>
      <c r="E190" s="466"/>
    </row>
    <row r="191" spans="1:5" x14ac:dyDescent="0.2">
      <c r="A191" s="466"/>
      <c r="B191" s="466"/>
      <c r="C191" s="466"/>
      <c r="D191" s="466"/>
      <c r="E191" s="466"/>
    </row>
    <row r="192" spans="1:5" x14ac:dyDescent="0.2">
      <c r="A192" s="466"/>
      <c r="B192" s="466"/>
      <c r="C192" s="466"/>
      <c r="D192" s="466"/>
      <c r="E192" s="466"/>
    </row>
    <row r="193" spans="1:5" x14ac:dyDescent="0.2">
      <c r="A193" s="466"/>
      <c r="B193" s="466"/>
      <c r="C193" s="466"/>
      <c r="D193" s="466"/>
      <c r="E193" s="466"/>
    </row>
    <row r="194" spans="1:5" x14ac:dyDescent="0.2">
      <c r="A194" s="466"/>
      <c r="B194" s="466"/>
      <c r="C194" s="466"/>
      <c r="D194" s="466"/>
      <c r="E194" s="466"/>
    </row>
    <row r="195" spans="1:5" x14ac:dyDescent="0.2">
      <c r="A195" s="466"/>
      <c r="B195" s="466"/>
      <c r="C195" s="466"/>
      <c r="D195" s="466"/>
      <c r="E195" s="466"/>
    </row>
    <row r="196" spans="1:5" x14ac:dyDescent="0.2">
      <c r="A196" s="466"/>
      <c r="B196" s="466"/>
      <c r="C196" s="466"/>
      <c r="D196" s="466"/>
      <c r="E196" s="466"/>
    </row>
    <row r="197" spans="1:5" x14ac:dyDescent="0.2">
      <c r="A197" s="466"/>
      <c r="B197" s="466"/>
      <c r="C197" s="466"/>
      <c r="D197" s="466"/>
      <c r="E197" s="466"/>
    </row>
    <row r="198" spans="1:5" x14ac:dyDescent="0.2">
      <c r="A198" s="466"/>
      <c r="B198" s="466"/>
      <c r="C198" s="466"/>
      <c r="D198" s="466"/>
      <c r="E198" s="466"/>
    </row>
    <row r="199" spans="1:5" x14ac:dyDescent="0.2">
      <c r="A199" s="466"/>
      <c r="B199" s="466"/>
      <c r="C199" s="466"/>
      <c r="D199" s="466"/>
      <c r="E199" s="466"/>
    </row>
    <row r="200" spans="1:5" x14ac:dyDescent="0.2">
      <c r="A200" s="466"/>
      <c r="B200" s="466"/>
      <c r="C200" s="466"/>
      <c r="D200" s="466"/>
      <c r="E200" s="466"/>
    </row>
    <row r="201" spans="1:5" x14ac:dyDescent="0.2">
      <c r="A201" s="466"/>
      <c r="B201" s="466"/>
      <c r="C201" s="466"/>
      <c r="D201" s="466"/>
      <c r="E201" s="466"/>
    </row>
    <row r="202" spans="1:5" x14ac:dyDescent="0.2">
      <c r="A202" s="466"/>
      <c r="B202" s="466"/>
      <c r="C202" s="466"/>
      <c r="D202" s="466"/>
      <c r="E202" s="466"/>
    </row>
    <row r="203" spans="1:5" x14ac:dyDescent="0.2">
      <c r="A203" s="466"/>
      <c r="B203" s="466"/>
      <c r="C203" s="466"/>
      <c r="D203" s="466"/>
      <c r="E203" s="466"/>
    </row>
    <row r="204" spans="1:5" x14ac:dyDescent="0.2">
      <c r="A204" s="466"/>
      <c r="B204" s="466"/>
      <c r="C204" s="466"/>
      <c r="D204" s="466"/>
      <c r="E204" s="466"/>
    </row>
    <row r="205" spans="1:5" x14ac:dyDescent="0.2">
      <c r="A205" s="466"/>
      <c r="B205" s="466"/>
      <c r="C205" s="466"/>
      <c r="D205" s="466"/>
      <c r="E205" s="466"/>
    </row>
    <row r="206" spans="1:5" x14ac:dyDescent="0.2">
      <c r="A206" s="466"/>
      <c r="B206" s="466"/>
      <c r="C206" s="466"/>
      <c r="D206" s="466"/>
      <c r="E206" s="466"/>
    </row>
    <row r="207" spans="1:5" x14ac:dyDescent="0.2">
      <c r="A207" s="466"/>
      <c r="B207" s="466"/>
      <c r="C207" s="466"/>
      <c r="D207" s="466"/>
      <c r="E207" s="466"/>
    </row>
    <row r="208" spans="1:5" x14ac:dyDescent="0.2">
      <c r="A208" s="466"/>
      <c r="B208" s="466"/>
      <c r="C208" s="466"/>
      <c r="D208" s="466"/>
      <c r="E208" s="466"/>
    </row>
    <row r="209" spans="1:5" x14ac:dyDescent="0.2">
      <c r="A209" s="466"/>
      <c r="B209" s="466"/>
      <c r="C209" s="466"/>
      <c r="D209" s="466"/>
      <c r="E209" s="466"/>
    </row>
    <row r="210" spans="1:5" x14ac:dyDescent="0.2">
      <c r="A210" s="466"/>
      <c r="B210" s="466"/>
      <c r="C210" s="466"/>
      <c r="D210" s="466"/>
      <c r="E210" s="466"/>
    </row>
    <row r="211" spans="1:5" x14ac:dyDescent="0.2">
      <c r="A211" s="466"/>
      <c r="B211" s="466"/>
      <c r="C211" s="466"/>
      <c r="D211" s="466"/>
      <c r="E211" s="466"/>
    </row>
    <row r="212" spans="1:5" x14ac:dyDescent="0.2">
      <c r="A212" s="466"/>
      <c r="B212" s="466"/>
      <c r="C212" s="466"/>
      <c r="D212" s="466"/>
      <c r="E212" s="466"/>
    </row>
    <row r="213" spans="1:5" x14ac:dyDescent="0.2">
      <c r="A213" s="466"/>
      <c r="B213" s="466"/>
      <c r="C213" s="466"/>
      <c r="D213" s="466"/>
      <c r="E213" s="466"/>
    </row>
    <row r="214" spans="1:5" x14ac:dyDescent="0.2">
      <c r="A214" s="466"/>
      <c r="B214" s="466"/>
      <c r="C214" s="466"/>
      <c r="D214" s="466"/>
      <c r="E214" s="466"/>
    </row>
    <row r="215" spans="1:5" x14ac:dyDescent="0.2">
      <c r="A215" s="466"/>
      <c r="B215" s="466"/>
      <c r="C215" s="466"/>
      <c r="D215" s="466"/>
      <c r="E215" s="466"/>
    </row>
    <row r="216" spans="1:5" x14ac:dyDescent="0.2">
      <c r="A216" s="466"/>
      <c r="B216" s="466"/>
      <c r="C216" s="466"/>
      <c r="D216" s="466"/>
      <c r="E216" s="466"/>
    </row>
    <row r="217" spans="1:5" x14ac:dyDescent="0.2">
      <c r="A217" s="466"/>
      <c r="B217" s="466"/>
      <c r="C217" s="466"/>
      <c r="D217" s="466"/>
      <c r="E217" s="466"/>
    </row>
    <row r="218" spans="1:5" x14ac:dyDescent="0.2">
      <c r="A218" s="466"/>
      <c r="B218" s="466"/>
      <c r="C218" s="466"/>
      <c r="D218" s="466"/>
      <c r="E218" s="466"/>
    </row>
    <row r="219" spans="1:5" x14ac:dyDescent="0.2">
      <c r="A219" s="466"/>
      <c r="B219" s="466"/>
      <c r="C219" s="466"/>
      <c r="D219" s="466"/>
      <c r="E219" s="466"/>
    </row>
    <row r="220" spans="1:5" x14ac:dyDescent="0.2">
      <c r="A220" s="466"/>
      <c r="B220" s="466"/>
      <c r="C220" s="466"/>
      <c r="D220" s="466"/>
      <c r="E220" s="466"/>
    </row>
    <row r="221" spans="1:5" x14ac:dyDescent="0.2">
      <c r="A221" s="466"/>
      <c r="B221" s="466"/>
      <c r="C221" s="466"/>
      <c r="D221" s="466"/>
      <c r="E221" s="466"/>
    </row>
    <row r="222" spans="1:5" x14ac:dyDescent="0.2">
      <c r="A222" s="466"/>
      <c r="B222" s="466"/>
      <c r="C222" s="466"/>
      <c r="D222" s="466"/>
      <c r="E222" s="466"/>
    </row>
    <row r="223" spans="1:5" x14ac:dyDescent="0.2">
      <c r="A223" s="466"/>
      <c r="B223" s="466"/>
      <c r="C223" s="466"/>
      <c r="D223" s="466"/>
      <c r="E223" s="466"/>
    </row>
    <row r="224" spans="1:5" x14ac:dyDescent="0.2">
      <c r="A224" s="466"/>
      <c r="B224" s="466"/>
      <c r="C224" s="466"/>
      <c r="D224" s="466"/>
      <c r="E224" s="466"/>
    </row>
    <row r="225" spans="1:5" x14ac:dyDescent="0.2">
      <c r="A225" s="466"/>
      <c r="B225" s="466"/>
      <c r="C225" s="466"/>
      <c r="D225" s="466"/>
      <c r="E225" s="466"/>
    </row>
    <row r="226" spans="1:5" x14ac:dyDescent="0.2">
      <c r="A226" s="466"/>
      <c r="B226" s="466"/>
      <c r="C226" s="466"/>
      <c r="D226" s="466"/>
      <c r="E226" s="466"/>
    </row>
    <row r="227" spans="1:5" x14ac:dyDescent="0.2">
      <c r="A227" s="466"/>
      <c r="B227" s="466"/>
      <c r="C227" s="466"/>
      <c r="D227" s="466"/>
      <c r="E227" s="466"/>
    </row>
    <row r="228" spans="1:5" x14ac:dyDescent="0.2">
      <c r="A228" s="466"/>
      <c r="B228" s="466"/>
      <c r="C228" s="466"/>
      <c r="D228" s="466"/>
      <c r="E228" s="466"/>
    </row>
    <row r="229" spans="1:5" x14ac:dyDescent="0.2">
      <c r="A229" s="466"/>
      <c r="B229" s="466"/>
      <c r="C229" s="466"/>
      <c r="D229" s="466"/>
      <c r="E229" s="466"/>
    </row>
    <row r="230" spans="1:5" x14ac:dyDescent="0.2">
      <c r="A230" s="466"/>
      <c r="B230" s="466"/>
      <c r="C230" s="466"/>
      <c r="D230" s="466"/>
      <c r="E230" s="466"/>
    </row>
    <row r="231" spans="1:5" x14ac:dyDescent="0.2">
      <c r="A231" s="466"/>
      <c r="B231" s="466"/>
      <c r="C231" s="466"/>
      <c r="D231" s="466"/>
      <c r="E231" s="466"/>
    </row>
    <row r="232" spans="1:5" x14ac:dyDescent="0.2">
      <c r="A232" s="466"/>
      <c r="B232" s="466"/>
      <c r="C232" s="466"/>
      <c r="D232" s="466"/>
      <c r="E232" s="466"/>
    </row>
    <row r="233" spans="1:5" x14ac:dyDescent="0.2">
      <c r="A233" s="466"/>
      <c r="B233" s="466"/>
      <c r="C233" s="466"/>
      <c r="D233" s="466"/>
      <c r="E233" s="466"/>
    </row>
    <row r="234" spans="1:5" x14ac:dyDescent="0.2">
      <c r="A234" s="466"/>
      <c r="B234" s="466"/>
      <c r="C234" s="466"/>
      <c r="D234" s="466"/>
      <c r="E234" s="466"/>
    </row>
    <row r="235" spans="1:5" x14ac:dyDescent="0.2">
      <c r="A235" s="466"/>
      <c r="B235" s="466"/>
      <c r="C235" s="466"/>
      <c r="D235" s="466"/>
      <c r="E235" s="466"/>
    </row>
    <row r="236" spans="1:5" x14ac:dyDescent="0.2">
      <c r="A236" s="466"/>
      <c r="B236" s="466"/>
      <c r="C236" s="466"/>
      <c r="D236" s="466"/>
      <c r="E236" s="466"/>
    </row>
    <row r="237" spans="1:5" x14ac:dyDescent="0.2">
      <c r="A237" s="466"/>
      <c r="B237" s="466"/>
      <c r="C237" s="466"/>
      <c r="D237" s="466"/>
      <c r="E237" s="466"/>
    </row>
    <row r="238" spans="1:5" x14ac:dyDescent="0.2">
      <c r="A238" s="466"/>
      <c r="B238" s="466"/>
      <c r="C238" s="466"/>
      <c r="D238" s="466"/>
      <c r="E238" s="466"/>
    </row>
    <row r="239" spans="1:5" x14ac:dyDescent="0.2">
      <c r="A239" s="466"/>
      <c r="B239" s="466"/>
      <c r="C239" s="466"/>
      <c r="D239" s="466"/>
      <c r="E239" s="466"/>
    </row>
    <row r="240" spans="1:5" x14ac:dyDescent="0.2">
      <c r="A240" s="466"/>
      <c r="B240" s="466"/>
      <c r="C240" s="466"/>
      <c r="D240" s="466"/>
      <c r="E240" s="466"/>
    </row>
    <row r="241" spans="1:5" x14ac:dyDescent="0.2">
      <c r="A241" s="466"/>
      <c r="B241" s="466"/>
      <c r="C241" s="466"/>
      <c r="D241" s="466"/>
      <c r="E241" s="466"/>
    </row>
    <row r="242" spans="1:5" x14ac:dyDescent="0.2">
      <c r="A242" s="466"/>
      <c r="B242" s="466"/>
      <c r="C242" s="466"/>
      <c r="D242" s="466"/>
      <c r="E242" s="466"/>
    </row>
    <row r="243" spans="1:5" x14ac:dyDescent="0.2">
      <c r="A243" s="466"/>
      <c r="B243" s="466"/>
      <c r="C243" s="466"/>
      <c r="D243" s="466"/>
      <c r="E243" s="466"/>
    </row>
    <row r="244" spans="1:5" x14ac:dyDescent="0.2">
      <c r="A244" s="466"/>
      <c r="B244" s="466"/>
      <c r="C244" s="466"/>
      <c r="D244" s="466"/>
      <c r="E244" s="466"/>
    </row>
    <row r="245" spans="1:5" x14ac:dyDescent="0.2">
      <c r="A245" s="466"/>
      <c r="B245" s="466"/>
      <c r="C245" s="466"/>
      <c r="D245" s="466"/>
      <c r="E245" s="466"/>
    </row>
    <row r="246" spans="1:5" x14ac:dyDescent="0.2">
      <c r="A246" s="466"/>
      <c r="B246" s="466"/>
      <c r="C246" s="466"/>
      <c r="D246" s="466"/>
      <c r="E246" s="466"/>
    </row>
    <row r="247" spans="1:5" x14ac:dyDescent="0.2">
      <c r="A247" s="466"/>
      <c r="B247" s="466"/>
      <c r="C247" s="466"/>
      <c r="D247" s="466"/>
      <c r="E247" s="466"/>
    </row>
    <row r="248" spans="1:5" x14ac:dyDescent="0.2">
      <c r="A248" s="466"/>
      <c r="B248" s="466"/>
      <c r="C248" s="466"/>
      <c r="D248" s="466"/>
      <c r="E248" s="466"/>
    </row>
    <row r="249" spans="1:5" x14ac:dyDescent="0.2">
      <c r="A249" s="466"/>
      <c r="B249" s="466"/>
      <c r="C249" s="466"/>
      <c r="D249" s="466"/>
      <c r="E249" s="466"/>
    </row>
    <row r="250" spans="1:5" x14ac:dyDescent="0.2">
      <c r="A250" s="466"/>
      <c r="B250" s="466"/>
      <c r="C250" s="466"/>
      <c r="D250" s="466"/>
      <c r="E250" s="466"/>
    </row>
    <row r="251" spans="1:5" x14ac:dyDescent="0.2">
      <c r="A251" s="466"/>
      <c r="B251" s="466"/>
      <c r="C251" s="466"/>
      <c r="D251" s="466"/>
      <c r="E251" s="466"/>
    </row>
    <row r="252" spans="1:5" x14ac:dyDescent="0.2">
      <c r="A252" s="466"/>
      <c r="B252" s="466"/>
      <c r="C252" s="466"/>
      <c r="D252" s="466"/>
      <c r="E252" s="466"/>
    </row>
    <row r="253" spans="1:5" x14ac:dyDescent="0.2">
      <c r="A253" s="466"/>
      <c r="B253" s="466"/>
      <c r="C253" s="466"/>
      <c r="D253" s="466"/>
      <c r="E253" s="466"/>
    </row>
    <row r="254" spans="1:5" x14ac:dyDescent="0.2">
      <c r="A254" s="466"/>
      <c r="B254" s="466"/>
      <c r="C254" s="466"/>
      <c r="D254" s="466"/>
      <c r="E254" s="466"/>
    </row>
    <row r="255" spans="1:5" x14ac:dyDescent="0.2">
      <c r="A255" s="466"/>
      <c r="B255" s="466"/>
      <c r="C255" s="466"/>
      <c r="D255" s="466"/>
      <c r="E255" s="466"/>
    </row>
    <row r="256" spans="1:5" x14ac:dyDescent="0.2">
      <c r="A256" s="466"/>
      <c r="B256" s="466"/>
      <c r="C256" s="466"/>
      <c r="D256" s="466"/>
      <c r="E256" s="466"/>
    </row>
    <row r="257" spans="1:5" x14ac:dyDescent="0.2">
      <c r="A257" s="466"/>
      <c r="B257" s="466"/>
      <c r="C257" s="466"/>
      <c r="D257" s="466"/>
      <c r="E257" s="466"/>
    </row>
    <row r="258" spans="1:5" x14ac:dyDescent="0.2">
      <c r="A258" s="466"/>
      <c r="B258" s="466"/>
      <c r="C258" s="466"/>
      <c r="D258" s="466"/>
      <c r="E258" s="466"/>
    </row>
    <row r="259" spans="1:5" x14ac:dyDescent="0.2">
      <c r="A259" s="466"/>
      <c r="B259" s="466"/>
      <c r="C259" s="466"/>
      <c r="D259" s="466"/>
      <c r="E259" s="466"/>
    </row>
    <row r="260" spans="1:5" x14ac:dyDescent="0.2">
      <c r="A260" s="466"/>
      <c r="B260" s="466"/>
      <c r="C260" s="466"/>
      <c r="D260" s="466"/>
      <c r="E260" s="466"/>
    </row>
    <row r="261" spans="1:5" x14ac:dyDescent="0.2">
      <c r="A261" s="466"/>
      <c r="B261" s="466"/>
      <c r="C261" s="466"/>
      <c r="D261" s="466"/>
      <c r="E261" s="466"/>
    </row>
    <row r="262" spans="1:5" x14ac:dyDescent="0.2">
      <c r="A262" s="466"/>
      <c r="B262" s="466"/>
      <c r="C262" s="466"/>
      <c r="D262" s="466"/>
      <c r="E262" s="466"/>
    </row>
    <row r="263" spans="1:5" x14ac:dyDescent="0.2">
      <c r="A263" s="466"/>
      <c r="B263" s="466"/>
      <c r="C263" s="466"/>
      <c r="D263" s="466"/>
      <c r="E263" s="466"/>
    </row>
    <row r="264" spans="1:5" x14ac:dyDescent="0.2">
      <c r="A264" s="466"/>
      <c r="B264" s="466"/>
      <c r="C264" s="466"/>
      <c r="D264" s="466"/>
      <c r="E264" s="466"/>
    </row>
    <row r="265" spans="1:5" x14ac:dyDescent="0.2">
      <c r="A265" s="466"/>
      <c r="B265" s="466"/>
      <c r="C265" s="466"/>
      <c r="D265" s="466"/>
      <c r="E265" s="466"/>
    </row>
    <row r="266" spans="1:5" x14ac:dyDescent="0.2">
      <c r="A266" s="466"/>
      <c r="B266" s="466"/>
      <c r="C266" s="466"/>
      <c r="D266" s="466"/>
      <c r="E266" s="466"/>
    </row>
    <row r="267" spans="1:5" x14ac:dyDescent="0.2">
      <c r="A267" s="466"/>
      <c r="B267" s="466"/>
      <c r="C267" s="466"/>
      <c r="D267" s="466"/>
      <c r="E267" s="466"/>
    </row>
    <row r="268" spans="1:5" x14ac:dyDescent="0.2">
      <c r="A268" s="466"/>
      <c r="B268" s="466"/>
      <c r="C268" s="466"/>
      <c r="D268" s="466"/>
      <c r="E268" s="466"/>
    </row>
    <row r="269" spans="1:5" x14ac:dyDescent="0.2">
      <c r="A269" s="466"/>
      <c r="B269" s="466"/>
      <c r="C269" s="466"/>
      <c r="D269" s="466"/>
      <c r="E269" s="466"/>
    </row>
    <row r="270" spans="1:5" x14ac:dyDescent="0.2">
      <c r="A270" s="466"/>
      <c r="B270" s="466"/>
      <c r="C270" s="466"/>
      <c r="D270" s="466"/>
      <c r="E270" s="466"/>
    </row>
    <row r="271" spans="1:5" x14ac:dyDescent="0.2">
      <c r="A271" s="466"/>
      <c r="B271" s="466"/>
      <c r="C271" s="466"/>
      <c r="D271" s="466"/>
      <c r="E271" s="466"/>
    </row>
    <row r="272" spans="1:5" x14ac:dyDescent="0.2">
      <c r="A272" s="466"/>
      <c r="B272" s="466"/>
      <c r="C272" s="466"/>
      <c r="D272" s="466"/>
      <c r="E272" s="466"/>
    </row>
    <row r="273" spans="1:5" x14ac:dyDescent="0.2">
      <c r="A273" s="466"/>
      <c r="B273" s="466"/>
      <c r="C273" s="466"/>
      <c r="D273" s="466"/>
      <c r="E273" s="466"/>
    </row>
    <row r="274" spans="1:5" x14ac:dyDescent="0.2">
      <c r="A274" s="466"/>
      <c r="B274" s="466"/>
      <c r="C274" s="466"/>
      <c r="D274" s="466"/>
      <c r="E274" s="466"/>
    </row>
    <row r="275" spans="1:5" x14ac:dyDescent="0.2">
      <c r="A275" s="466"/>
      <c r="B275" s="466"/>
      <c r="C275" s="466"/>
      <c r="D275" s="466"/>
      <c r="E275" s="466"/>
    </row>
    <row r="276" spans="1:5" x14ac:dyDescent="0.2">
      <c r="A276" s="466"/>
      <c r="B276" s="466"/>
      <c r="C276" s="466"/>
      <c r="D276" s="466"/>
      <c r="E276" s="466"/>
    </row>
    <row r="277" spans="1:5" x14ac:dyDescent="0.2">
      <c r="A277" s="466"/>
      <c r="B277" s="466"/>
      <c r="C277" s="466"/>
      <c r="D277" s="466"/>
      <c r="E277" s="466"/>
    </row>
    <row r="278" spans="1:5" x14ac:dyDescent="0.2">
      <c r="A278" s="466"/>
      <c r="B278" s="466"/>
      <c r="C278" s="466"/>
      <c r="D278" s="466"/>
      <c r="E278" s="466"/>
    </row>
    <row r="279" spans="1:5" x14ac:dyDescent="0.2">
      <c r="A279" s="466"/>
      <c r="B279" s="466"/>
      <c r="C279" s="466"/>
      <c r="D279" s="466"/>
      <c r="E279" s="466"/>
    </row>
    <row r="280" spans="1:5" x14ac:dyDescent="0.2">
      <c r="A280" s="466"/>
      <c r="B280" s="466"/>
      <c r="C280" s="466"/>
      <c r="D280" s="466"/>
      <c r="E280" s="466"/>
    </row>
    <row r="281" spans="1:5" x14ac:dyDescent="0.2">
      <c r="A281" s="466"/>
      <c r="B281" s="466"/>
      <c r="C281" s="466"/>
      <c r="D281" s="466"/>
      <c r="E281" s="466"/>
    </row>
    <row r="282" spans="1:5" x14ac:dyDescent="0.2">
      <c r="A282" s="466"/>
      <c r="B282" s="466"/>
      <c r="C282" s="466"/>
      <c r="D282" s="466"/>
      <c r="E282" s="466"/>
    </row>
    <row r="283" spans="1:5" x14ac:dyDescent="0.2">
      <c r="A283" s="466"/>
      <c r="B283" s="466"/>
      <c r="C283" s="466"/>
      <c r="D283" s="466"/>
      <c r="E283" s="466"/>
    </row>
    <row r="284" spans="1:5" x14ac:dyDescent="0.2">
      <c r="A284" s="466"/>
      <c r="B284" s="466"/>
      <c r="C284" s="466"/>
      <c r="D284" s="466"/>
      <c r="E284" s="466"/>
    </row>
    <row r="285" spans="1:5" x14ac:dyDescent="0.2">
      <c r="A285" s="466"/>
      <c r="B285" s="466"/>
      <c r="C285" s="466"/>
      <c r="D285" s="466"/>
      <c r="E285" s="466"/>
    </row>
    <row r="286" spans="1:5" x14ac:dyDescent="0.2">
      <c r="A286" s="466"/>
      <c r="B286" s="466"/>
      <c r="C286" s="466"/>
      <c r="D286" s="466"/>
      <c r="E286" s="466"/>
    </row>
  </sheetData>
  <hyperlinks>
    <hyperlink ref="B26" r:id="rId1"/>
  </hyperlinks>
  <printOptions horizontalCentered="1"/>
  <pageMargins left="0.39370078740157483" right="0.39370078740157483" top="0.59055118110236227" bottom="0.59055118110236227" header="0.31496062992125984" footer="0.31496062992125984"/>
  <pageSetup paperSize="9" scale="94" fitToHeight="2" orientation="portrait" r:id="rId2"/>
  <headerFooter>
    <oddFooter>&amp;C&amp;8Seite &amp;P von &amp;N</oddFooter>
  </headerFooter>
  <rowBreaks count="1" manualBreakCount="1">
    <brk id="9" max="1" man="1"/>
  </rowBreaks>
  <drawing r:id="rId3"/>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20">
    <tabColor indexed="53"/>
  </sheetPr>
  <dimension ref="A1:N83"/>
  <sheetViews>
    <sheetView workbookViewId="0"/>
  </sheetViews>
  <sheetFormatPr baseColWidth="10" defaultRowHeight="15" customHeight="1" x14ac:dyDescent="0.2"/>
  <cols>
    <col min="1" max="1" width="13.75" style="494" customWidth="1"/>
    <col min="2" max="4" width="13.75" style="453" customWidth="1"/>
    <col min="5" max="7" width="13.75" style="488" customWidth="1"/>
    <col min="8" max="8" width="13.75" style="476" customWidth="1"/>
    <col min="9" max="14" width="13.75" style="488" customWidth="1"/>
    <col min="15" max="16384" width="11" style="453"/>
  </cols>
  <sheetData>
    <row r="1" spans="1:14" s="475" customFormat="1" ht="15" customHeight="1" x14ac:dyDescent="0.2">
      <c r="E1" s="476"/>
      <c r="F1" s="476"/>
      <c r="G1" s="476"/>
      <c r="H1" s="476"/>
      <c r="I1" s="476"/>
      <c r="J1" s="476"/>
      <c r="K1" s="476"/>
      <c r="L1" s="476"/>
      <c r="M1" s="476"/>
      <c r="N1" s="476"/>
    </row>
    <row r="2" spans="1:14" s="475" customFormat="1" ht="15" customHeight="1" x14ac:dyDescent="0.2">
      <c r="A2" s="477" t="s">
        <v>65</v>
      </c>
      <c r="E2" s="476"/>
      <c r="F2" s="476"/>
      <c r="G2" s="476"/>
      <c r="H2" s="476"/>
      <c r="I2" s="476"/>
      <c r="J2" s="476"/>
      <c r="K2" s="476"/>
      <c r="L2" s="476"/>
      <c r="M2" s="476"/>
      <c r="N2" s="476"/>
    </row>
    <row r="3" spans="1:14" s="475" customFormat="1" ht="15" customHeight="1" x14ac:dyDescent="0.2">
      <c r="E3" s="476"/>
      <c r="F3" s="476"/>
      <c r="G3" s="476"/>
      <c r="H3" s="476"/>
      <c r="I3" s="476"/>
      <c r="J3" s="476"/>
      <c r="K3" s="476"/>
      <c r="L3" s="476"/>
      <c r="M3" s="476"/>
      <c r="N3" s="476"/>
    </row>
    <row r="4" spans="1:14" s="475" customFormat="1" ht="15" customHeight="1" x14ac:dyDescent="0.2">
      <c r="B4" s="678" t="s">
        <v>437</v>
      </c>
      <c r="C4" s="678"/>
      <c r="D4" s="678" t="s">
        <v>438</v>
      </c>
      <c r="E4" s="678"/>
      <c r="F4" s="672" t="s">
        <v>439</v>
      </c>
      <c r="G4" s="672"/>
      <c r="H4" s="672" t="s">
        <v>440</v>
      </c>
      <c r="I4" s="672"/>
      <c r="J4" s="672" t="s">
        <v>441</v>
      </c>
      <c r="K4" s="672"/>
      <c r="L4" s="672"/>
      <c r="M4" s="672"/>
      <c r="N4" s="672"/>
    </row>
    <row r="5" spans="1:14" s="475" customFormat="1" ht="15" customHeight="1" x14ac:dyDescent="0.2">
      <c r="B5" s="475" t="s">
        <v>442</v>
      </c>
      <c r="C5" s="475" t="s">
        <v>443</v>
      </c>
      <c r="D5" s="475" t="s">
        <v>442</v>
      </c>
      <c r="E5" s="475" t="s">
        <v>443</v>
      </c>
      <c r="F5" s="475" t="s">
        <v>442</v>
      </c>
      <c r="G5" s="475" t="s">
        <v>443</v>
      </c>
      <c r="H5" s="475" t="s">
        <v>442</v>
      </c>
      <c r="I5" s="475" t="s">
        <v>443</v>
      </c>
      <c r="J5" s="476" t="s">
        <v>444</v>
      </c>
      <c r="K5" s="476" t="s">
        <v>445</v>
      </c>
      <c r="L5" s="476" t="s">
        <v>446</v>
      </c>
      <c r="M5" s="476" t="s">
        <v>447</v>
      </c>
      <c r="N5" s="476" t="s">
        <v>448</v>
      </c>
    </row>
    <row r="6" spans="1:14" s="475" customFormat="1" ht="15" customHeight="1" x14ac:dyDescent="0.2">
      <c r="A6" s="478" t="s">
        <v>449</v>
      </c>
      <c r="B6" s="479">
        <f>'Tabelle 2.3'!J11</f>
        <v>-0.39366183615127864</v>
      </c>
      <c r="C6" s="480">
        <f>'Tabelle 3.3'!J11</f>
        <v>-3.9816009150867631</v>
      </c>
      <c r="D6" s="481">
        <f t="shared" ref="D6:E9" si="0">IF(OR(AND(B6&gt;=-50,B6&lt;=50),ISNUMBER(B6)=FALSE),B6,"")</f>
        <v>-0.39366183615127864</v>
      </c>
      <c r="E6" s="481">
        <f t="shared" si="0"/>
        <v>-3.9816009150867631</v>
      </c>
      <c r="F6" s="476" t="str">
        <f t="shared" ref="F6:G9" si="1">IF(ISNUMBER(B6)=FALSE,"",IF(B6&lt;-50,"&lt; -50",IF(B6&gt;50,"&gt; 50","")))</f>
        <v/>
      </c>
      <c r="G6" s="476" t="str">
        <f t="shared" si="1"/>
        <v/>
      </c>
      <c r="H6" s="482" t="str">
        <f t="shared" ref="H6:I9" si="2">IF(B6&lt;-50,0.75,IF(B6&gt;50,-0.75,""))</f>
        <v/>
      </c>
      <c r="I6" s="482" t="str">
        <f t="shared" si="2"/>
        <v/>
      </c>
      <c r="J6" s="476" t="e">
        <f>IF(OR(B6&lt;-50,B6&gt;50),N6,#N/A)</f>
        <v>#N/A</v>
      </c>
      <c r="K6" s="476" t="e">
        <f>IF(B6&lt;-50,-45,IF(B6&gt;50,45,#N/A))</f>
        <v>#N/A</v>
      </c>
      <c r="L6" s="476" t="e">
        <f>IF(OR(C6&lt;-50,C6&gt;50),N6,#N/A)</f>
        <v>#N/A</v>
      </c>
      <c r="M6" s="476" t="e">
        <f>IF(C6&lt;-50,-45,IF(C6&gt;50,45,#N/A))</f>
        <v>#N/A</v>
      </c>
      <c r="N6" s="476">
        <v>5</v>
      </c>
    </row>
    <row r="7" spans="1:14" s="475" customFormat="1" ht="15" customHeight="1" x14ac:dyDescent="0.2">
      <c r="A7" s="478" t="s">
        <v>450</v>
      </c>
      <c r="B7" s="479">
        <f>'Tabelle 2.1'!J25</f>
        <v>1.0013227114154917</v>
      </c>
      <c r="C7" s="480">
        <f>'Tabelle 3.1'!J23</f>
        <v>-1.8915068707011207</v>
      </c>
      <c r="D7" s="481">
        <f t="shared" si="0"/>
        <v>1.0013227114154917</v>
      </c>
      <c r="E7" s="481">
        <f>IF(OR(AND(C7&gt;=-50,C7&lt;=50),ISNUMBER(C7)=FALSE),C7,"")</f>
        <v>-1.8915068707011207</v>
      </c>
      <c r="F7" s="476" t="str">
        <f t="shared" si="1"/>
        <v/>
      </c>
      <c r="G7" s="476" t="str">
        <f>IF(ISNUMBER(C7)=FALSE,"",IF(C7&lt;-50,"&lt; -50",IF(C7&gt;50,"&gt; 50","")))</f>
        <v/>
      </c>
      <c r="H7" s="482" t="str">
        <f t="shared" si="2"/>
        <v/>
      </c>
      <c r="I7" s="482" t="str">
        <f>IF(C7&lt;-50,0.75,IF(C7&gt;50,-0.75,""))</f>
        <v/>
      </c>
      <c r="J7" s="476" t="e">
        <f>IF(OR(B7&lt;-50,B7&gt;50),N7,#N/A)</f>
        <v>#N/A</v>
      </c>
      <c r="K7" s="476" t="e">
        <f>IF(B7&lt;-50,-45,IF(B7&gt;50,45,#N/A))</f>
        <v>#N/A</v>
      </c>
      <c r="L7" s="476" t="e">
        <f>IF(OR(C7&lt;-50,C7&gt;50),N7,#N/A)</f>
        <v>#N/A</v>
      </c>
      <c r="M7" s="476" t="e">
        <f>IF(C7&lt;-50,-45,IF(C7&gt;50,45,#N/A))</f>
        <v>#N/A</v>
      </c>
      <c r="N7" s="476">
        <v>15</v>
      </c>
    </row>
    <row r="8" spans="1:14" s="475" customFormat="1" ht="15" customHeight="1" x14ac:dyDescent="0.2">
      <c r="A8" s="478" t="s">
        <v>451</v>
      </c>
      <c r="B8" s="479">
        <f>'Tabelle 2.1'!J38</f>
        <v>1.1186464311118853</v>
      </c>
      <c r="C8" s="480">
        <f>'Tabelle 3.1'!J34</f>
        <v>-2.7637010795899166</v>
      </c>
      <c r="D8" s="481">
        <f t="shared" si="0"/>
        <v>1.1186464311118853</v>
      </c>
      <c r="E8" s="481">
        <f>IF(OR(AND(C8&gt;=-50,C8&lt;=50),ISNUMBER(C8)=FALSE),C8,"")</f>
        <v>-2.7637010795899166</v>
      </c>
      <c r="F8" s="476" t="str">
        <f t="shared" si="1"/>
        <v/>
      </c>
      <c r="G8" s="476" t="str">
        <f>IF(ISNUMBER(C8)=FALSE,"",IF(C8&lt;-50,"&lt; -50",IF(C8&gt;50,"&gt; 50","")))</f>
        <v/>
      </c>
      <c r="H8" s="482" t="str">
        <f t="shared" si="2"/>
        <v/>
      </c>
      <c r="I8" s="482" t="str">
        <f>IF(C8&lt;-50,0.75,IF(C8&gt;50,-0.75,""))</f>
        <v/>
      </c>
      <c r="J8" s="476" t="e">
        <f>IF(OR(B8&lt;-50,B8&gt;50),N8,#N/A)</f>
        <v>#N/A</v>
      </c>
      <c r="K8" s="476" t="e">
        <f>IF(B8&lt;-50,-45,IF(B8&gt;50,45,#N/A))</f>
        <v>#N/A</v>
      </c>
      <c r="L8" s="476" t="e">
        <f>IF(OR(C8&lt;-50,C8&gt;50),N8,#N/A)</f>
        <v>#N/A</v>
      </c>
      <c r="M8" s="476" t="e">
        <f>IF(C8&lt;-50,-45,IF(C8&gt;50,45,#N/A))</f>
        <v>#N/A</v>
      </c>
      <c r="N8" s="476">
        <v>25</v>
      </c>
    </row>
    <row r="9" spans="1:14" s="475" customFormat="1" ht="15" customHeight="1" x14ac:dyDescent="0.2">
      <c r="A9" s="478" t="s">
        <v>452</v>
      </c>
      <c r="B9" s="479">
        <f>'Tabelle 2.1'!J51</f>
        <v>1.0875687030768</v>
      </c>
      <c r="C9" s="480">
        <f>'Tabelle 3.1'!J45</f>
        <v>-2.8655893304673015</v>
      </c>
      <c r="D9" s="481">
        <f t="shared" si="0"/>
        <v>1.0875687030768</v>
      </c>
      <c r="E9" s="481">
        <f t="shared" si="0"/>
        <v>-2.8655893304673015</v>
      </c>
      <c r="F9" s="476" t="str">
        <f t="shared" si="1"/>
        <v/>
      </c>
      <c r="G9" s="476" t="str">
        <f t="shared" si="1"/>
        <v/>
      </c>
      <c r="H9" s="482" t="str">
        <f t="shared" si="2"/>
        <v/>
      </c>
      <c r="I9" s="482" t="str">
        <f t="shared" si="2"/>
        <v/>
      </c>
      <c r="J9" s="476" t="e">
        <f>IF(OR(B9&lt;-50,B9&gt;50),N9,#N/A)</f>
        <v>#N/A</v>
      </c>
      <c r="K9" s="476" t="e">
        <f>IF(B9&lt;-50,-45,IF(B9&gt;50,45,#N/A))</f>
        <v>#N/A</v>
      </c>
      <c r="L9" s="476" t="e">
        <f>IF(OR(C9&lt;-50,C9&gt;50),N9,#N/A)</f>
        <v>#N/A</v>
      </c>
      <c r="M9" s="476" t="e">
        <f>IF(C9&lt;-50,-45,IF(C9&gt;50,45,#N/A))</f>
        <v>#N/A</v>
      </c>
      <c r="N9" s="476">
        <v>35</v>
      </c>
    </row>
    <row r="10" spans="1:14" s="475" customFormat="1" ht="15" customHeight="1" x14ac:dyDescent="0.2">
      <c r="E10" s="476"/>
      <c r="F10" s="476"/>
      <c r="G10" s="476"/>
      <c r="H10" s="476"/>
      <c r="I10" s="476"/>
      <c r="J10" s="476"/>
      <c r="K10" s="476"/>
      <c r="L10" s="476"/>
      <c r="M10" s="476"/>
      <c r="N10" s="476"/>
    </row>
    <row r="11" spans="1:14" s="475" customFormat="1" ht="15" customHeight="1" x14ac:dyDescent="0.2">
      <c r="E11" s="476"/>
      <c r="F11" s="476"/>
      <c r="G11" s="476"/>
      <c r="H11" s="476"/>
      <c r="I11" s="476"/>
      <c r="J11" s="476"/>
      <c r="K11" s="476"/>
      <c r="L11" s="476"/>
      <c r="M11" s="476"/>
      <c r="N11" s="476"/>
    </row>
    <row r="12" spans="1:14" s="475" customFormat="1" ht="15" customHeight="1" x14ac:dyDescent="0.2">
      <c r="A12" s="679" t="s">
        <v>453</v>
      </c>
      <c r="B12" s="678" t="s">
        <v>437</v>
      </c>
      <c r="C12" s="678"/>
      <c r="D12" s="678" t="s">
        <v>438</v>
      </c>
      <c r="E12" s="678"/>
      <c r="F12" s="672" t="s">
        <v>439</v>
      </c>
      <c r="G12" s="672"/>
      <c r="H12" s="672" t="s">
        <v>440</v>
      </c>
      <c r="I12" s="672"/>
      <c r="J12" s="672" t="s">
        <v>441</v>
      </c>
      <c r="K12" s="672"/>
      <c r="L12" s="672"/>
      <c r="M12" s="672"/>
      <c r="N12" s="672"/>
    </row>
    <row r="13" spans="1:14" s="475" customFormat="1" ht="15" customHeight="1" x14ac:dyDescent="0.2">
      <c r="A13" s="679"/>
      <c r="B13" s="475" t="s">
        <v>442</v>
      </c>
      <c r="C13" s="475" t="s">
        <v>443</v>
      </c>
      <c r="D13" s="475" t="s">
        <v>442</v>
      </c>
      <c r="E13" s="475" t="s">
        <v>443</v>
      </c>
      <c r="F13" s="475" t="s">
        <v>442</v>
      </c>
      <c r="G13" s="475" t="s">
        <v>443</v>
      </c>
      <c r="H13" s="475" t="s">
        <v>442</v>
      </c>
      <c r="I13" s="475" t="s">
        <v>443</v>
      </c>
      <c r="J13" s="476" t="s">
        <v>444</v>
      </c>
      <c r="K13" s="476" t="s">
        <v>445</v>
      </c>
      <c r="L13" s="476" t="s">
        <v>446</v>
      </c>
      <c r="M13" s="476" t="s">
        <v>447</v>
      </c>
      <c r="N13" s="476" t="s">
        <v>448</v>
      </c>
    </row>
    <row r="14" spans="1:14" s="475" customFormat="1" ht="15" customHeight="1" x14ac:dyDescent="0.2">
      <c r="A14" s="475">
        <v>1</v>
      </c>
      <c r="B14" s="479">
        <f>'Tabelle 2.3'!J11</f>
        <v>-0.39366183615127864</v>
      </c>
      <c r="C14" s="480">
        <f>'Tabelle 3.3'!J11</f>
        <v>-3.9816009150867631</v>
      </c>
      <c r="D14" s="481">
        <f>IF(OR(AND(B14&gt;=-50,B14&lt;=50),ISNUMBER(B14)=FALSE),B14,"")</f>
        <v>-0.39366183615127864</v>
      </c>
      <c r="E14" s="481">
        <f>IF(OR(AND(C14&gt;=-50,C14&lt;=50),ISNUMBER(C14)=FALSE),C14,"")</f>
        <v>-3.9816009150867631</v>
      </c>
      <c r="F14" s="476" t="str">
        <f>IF(ISNUMBER(B14)=FALSE,"",IF(B14&lt;-50,"&lt; -50",IF(B14&gt;50,"&gt; 50","")))</f>
        <v/>
      </c>
      <c r="G14" s="476" t="str">
        <f>IF(ISNUMBER(C14)=FALSE,"",IF(C14&lt;-50,"&lt; -50",IF(C14&gt;50,"&gt; 50","")))</f>
        <v/>
      </c>
      <c r="H14" s="482" t="str">
        <f>IF(B14&lt;-50,0.75,IF(B14&gt;50,-0.75,""))</f>
        <v/>
      </c>
      <c r="I14" s="482" t="str">
        <f>IF(C14&lt;-50,0.75,IF(C14&gt;50,-0.75,""))</f>
        <v/>
      </c>
      <c r="J14" s="476" t="e">
        <f>IF(OR(B14&lt;-50,B14&gt;50),N14,#N/A)</f>
        <v>#N/A</v>
      </c>
      <c r="K14" s="476" t="e">
        <f>IF(B14&lt;-50,-45,IF(B14&gt;50,45,#N/A))</f>
        <v>#N/A</v>
      </c>
      <c r="L14" s="476" t="e">
        <f>IF(OR(C14&lt;-50,C14&gt;50),N14,#N/A)</f>
        <v>#N/A</v>
      </c>
      <c r="M14" s="476" t="e">
        <f>IF(C14&lt;-50,-45,IF(C14&gt;50,45,#N/A))</f>
        <v>#N/A</v>
      </c>
      <c r="N14" s="476">
        <v>5</v>
      </c>
    </row>
    <row r="15" spans="1:14" s="475" customFormat="1" ht="15" customHeight="1" x14ac:dyDescent="0.2">
      <c r="A15" s="475">
        <v>2</v>
      </c>
      <c r="B15" s="479">
        <f>'Tabelle 2.3'!J12</f>
        <v>1.6901408450704225</v>
      </c>
      <c r="C15" s="480">
        <f>'Tabelle 3.3'!J12</f>
        <v>8.5910652920962196</v>
      </c>
      <c r="D15" s="481">
        <f t="shared" ref="D15:E45" si="3">IF(OR(AND(B15&gt;=-50,B15&lt;=50),ISNUMBER(B15)=FALSE),B15,"")</f>
        <v>1.6901408450704225</v>
      </c>
      <c r="E15" s="481">
        <f t="shared" si="3"/>
        <v>8.5910652920962196</v>
      </c>
      <c r="F15" s="476" t="str">
        <f t="shared" ref="F15:G45" si="4">IF(ISNUMBER(B15)=FALSE,"",IF(B15&lt;-50,"&lt; -50",IF(B15&gt;50,"&gt; 50","")))</f>
        <v/>
      </c>
      <c r="G15" s="476" t="str">
        <f t="shared" si="4"/>
        <v/>
      </c>
      <c r="H15" s="482" t="str">
        <f t="shared" ref="H15:I45" si="5">IF(B15&lt;-50,0.75,IF(B15&gt;50,-0.75,""))</f>
        <v/>
      </c>
      <c r="I15" s="482" t="str">
        <f t="shared" si="5"/>
        <v/>
      </c>
      <c r="J15" s="476" t="e">
        <f t="shared" ref="J15:J45" si="6">IF(OR(B15&lt;-50,B15&gt;50),N15,#N/A)</f>
        <v>#N/A</v>
      </c>
      <c r="K15" s="476" t="e">
        <f t="shared" ref="K15:K45" si="7">IF(B15&lt;-50,-45,IF(B15&gt;50,45,#N/A))</f>
        <v>#N/A</v>
      </c>
      <c r="L15" s="476" t="e">
        <f t="shared" ref="L15:L45" si="8">IF(OR(C15&lt;-50,C15&gt;50),N15,#N/A)</f>
        <v>#N/A</v>
      </c>
      <c r="M15" s="476" t="e">
        <f t="shared" ref="M15:M45" si="9">IF(C15&lt;-50,-45,IF(C15&gt;50,45,#N/A))</f>
        <v>#N/A</v>
      </c>
      <c r="N15" s="476">
        <v>15</v>
      </c>
    </row>
    <row r="16" spans="1:14" s="475" customFormat="1" ht="15" customHeight="1" x14ac:dyDescent="0.2">
      <c r="A16" s="475">
        <v>3</v>
      </c>
      <c r="B16" s="479">
        <f>'Tabelle 2.3'!J13</f>
        <v>6.0308972073677953</v>
      </c>
      <c r="C16" s="480">
        <f>'Tabelle 3.3'!J13</f>
        <v>0.68259385665529015</v>
      </c>
      <c r="D16" s="481">
        <f t="shared" si="3"/>
        <v>6.0308972073677953</v>
      </c>
      <c r="E16" s="481">
        <f t="shared" si="3"/>
        <v>0.68259385665529015</v>
      </c>
      <c r="F16" s="476" t="str">
        <f t="shared" si="4"/>
        <v/>
      </c>
      <c r="G16" s="476" t="str">
        <f t="shared" si="4"/>
        <v/>
      </c>
      <c r="H16" s="482" t="str">
        <f t="shared" si="5"/>
        <v/>
      </c>
      <c r="I16" s="482" t="str">
        <f t="shared" si="5"/>
        <v/>
      </c>
      <c r="J16" s="476" t="e">
        <f t="shared" si="6"/>
        <v>#N/A</v>
      </c>
      <c r="K16" s="476" t="e">
        <f t="shared" si="7"/>
        <v>#N/A</v>
      </c>
      <c r="L16" s="476" t="e">
        <f t="shared" si="8"/>
        <v>#N/A</v>
      </c>
      <c r="M16" s="476" t="e">
        <f t="shared" si="9"/>
        <v>#N/A</v>
      </c>
      <c r="N16" s="476">
        <v>25</v>
      </c>
    </row>
    <row r="17" spans="1:14" s="475" customFormat="1" ht="15" customHeight="1" x14ac:dyDescent="0.2">
      <c r="A17" s="475">
        <v>4</v>
      </c>
      <c r="B17" s="479">
        <f>'Tabelle 2.3'!J14</f>
        <v>-1.0581431412256217</v>
      </c>
      <c r="C17" s="480">
        <f>'Tabelle 3.3'!J14</f>
        <v>-2.5945349158156223</v>
      </c>
      <c r="D17" s="481">
        <f t="shared" si="3"/>
        <v>-1.0581431412256217</v>
      </c>
      <c r="E17" s="481">
        <f t="shared" si="3"/>
        <v>-2.5945349158156223</v>
      </c>
      <c r="F17" s="476" t="str">
        <f t="shared" si="4"/>
        <v/>
      </c>
      <c r="G17" s="476" t="str">
        <f t="shared" si="4"/>
        <v/>
      </c>
      <c r="H17" s="482" t="str">
        <f t="shared" si="5"/>
        <v/>
      </c>
      <c r="I17" s="482" t="str">
        <f t="shared" si="5"/>
        <v/>
      </c>
      <c r="J17" s="476" t="e">
        <f t="shared" si="6"/>
        <v>#N/A</v>
      </c>
      <c r="K17" s="476" t="e">
        <f t="shared" si="7"/>
        <v>#N/A</v>
      </c>
      <c r="L17" s="476" t="e">
        <f t="shared" si="8"/>
        <v>#N/A</v>
      </c>
      <c r="M17" s="476" t="e">
        <f t="shared" si="9"/>
        <v>#N/A</v>
      </c>
      <c r="N17" s="476">
        <v>36</v>
      </c>
    </row>
    <row r="18" spans="1:14" s="475" customFormat="1" ht="15" customHeight="1" x14ac:dyDescent="0.2">
      <c r="A18" s="475">
        <v>5</v>
      </c>
      <c r="B18" s="479">
        <f>'Tabelle 2.3'!J15</f>
        <v>-1.1381801905492679</v>
      </c>
      <c r="C18" s="480">
        <f>'Tabelle 3.3'!J15</f>
        <v>1.9230769230769231</v>
      </c>
      <c r="D18" s="481">
        <f t="shared" si="3"/>
        <v>-1.1381801905492679</v>
      </c>
      <c r="E18" s="481">
        <f t="shared" si="3"/>
        <v>1.9230769230769231</v>
      </c>
      <c r="F18" s="476" t="str">
        <f t="shared" si="4"/>
        <v/>
      </c>
      <c r="G18" s="476" t="str">
        <f t="shared" si="4"/>
        <v/>
      </c>
      <c r="H18" s="482" t="str">
        <f t="shared" si="5"/>
        <v/>
      </c>
      <c r="I18" s="482" t="str">
        <f t="shared" si="5"/>
        <v/>
      </c>
      <c r="J18" s="476" t="e">
        <f t="shared" si="6"/>
        <v>#N/A</v>
      </c>
      <c r="K18" s="476" t="e">
        <f t="shared" si="7"/>
        <v>#N/A</v>
      </c>
      <c r="L18" s="476" t="e">
        <f t="shared" si="8"/>
        <v>#N/A</v>
      </c>
      <c r="M18" s="476" t="e">
        <f t="shared" si="9"/>
        <v>#N/A</v>
      </c>
      <c r="N18" s="476">
        <v>46</v>
      </c>
    </row>
    <row r="19" spans="1:14" s="475" customFormat="1" ht="15" customHeight="1" x14ac:dyDescent="0.2">
      <c r="A19" s="475">
        <v>6</v>
      </c>
      <c r="B19" s="479">
        <f>'Tabelle 2.3'!J16</f>
        <v>6.4835075775994816E-2</v>
      </c>
      <c r="C19" s="480">
        <f>'Tabelle 3.3'!J16</f>
        <v>-6.7906224737267582</v>
      </c>
      <c r="D19" s="481">
        <f t="shared" si="3"/>
        <v>6.4835075775994816E-2</v>
      </c>
      <c r="E19" s="481">
        <f t="shared" si="3"/>
        <v>-6.7906224737267582</v>
      </c>
      <c r="F19" s="476" t="str">
        <f t="shared" si="4"/>
        <v/>
      </c>
      <c r="G19" s="476" t="str">
        <f t="shared" si="4"/>
        <v/>
      </c>
      <c r="H19" s="482" t="str">
        <f t="shared" si="5"/>
        <v/>
      </c>
      <c r="I19" s="482" t="str">
        <f t="shared" si="5"/>
        <v/>
      </c>
      <c r="J19" s="476" t="e">
        <f t="shared" si="6"/>
        <v>#N/A</v>
      </c>
      <c r="K19" s="476" t="e">
        <f t="shared" si="7"/>
        <v>#N/A</v>
      </c>
      <c r="L19" s="476" t="e">
        <f t="shared" si="8"/>
        <v>#N/A</v>
      </c>
      <c r="M19" s="476" t="e">
        <f t="shared" si="9"/>
        <v>#N/A</v>
      </c>
      <c r="N19" s="476">
        <v>56</v>
      </c>
    </row>
    <row r="20" spans="1:14" s="475" customFormat="1" ht="15" customHeight="1" x14ac:dyDescent="0.2">
      <c r="A20" s="475">
        <v>7</v>
      </c>
      <c r="B20" s="479">
        <f>'Tabelle 2.3'!J17</f>
        <v>-2.8835540838852096</v>
      </c>
      <c r="C20" s="480">
        <f>'Tabelle 3.3'!J17</f>
        <v>-7.9505300353356887</v>
      </c>
      <c r="D20" s="481">
        <f t="shared" si="3"/>
        <v>-2.8835540838852096</v>
      </c>
      <c r="E20" s="481">
        <f t="shared" si="3"/>
        <v>-7.9505300353356887</v>
      </c>
      <c r="F20" s="476" t="str">
        <f t="shared" si="4"/>
        <v/>
      </c>
      <c r="G20" s="476" t="str">
        <f t="shared" si="4"/>
        <v/>
      </c>
      <c r="H20" s="482" t="str">
        <f t="shared" si="5"/>
        <v/>
      </c>
      <c r="I20" s="482" t="str">
        <f t="shared" si="5"/>
        <v/>
      </c>
      <c r="J20" s="476" t="e">
        <f t="shared" si="6"/>
        <v>#N/A</v>
      </c>
      <c r="K20" s="476" t="e">
        <f t="shared" si="7"/>
        <v>#N/A</v>
      </c>
      <c r="L20" s="476" t="e">
        <f t="shared" si="8"/>
        <v>#N/A</v>
      </c>
      <c r="M20" s="476" t="e">
        <f t="shared" si="9"/>
        <v>#N/A</v>
      </c>
      <c r="N20" s="476">
        <v>67</v>
      </c>
    </row>
    <row r="21" spans="1:14" s="475" customFormat="1" ht="15" customHeight="1" x14ac:dyDescent="0.2">
      <c r="A21" s="475">
        <v>8</v>
      </c>
      <c r="B21" s="479">
        <f>'Tabelle 2.3'!J18</f>
        <v>0.87935279634189234</v>
      </c>
      <c r="C21" s="480">
        <f>'Tabelle 3.3'!J18</f>
        <v>4.0140845070422539</v>
      </c>
      <c r="D21" s="481">
        <f t="shared" si="3"/>
        <v>0.87935279634189234</v>
      </c>
      <c r="E21" s="481">
        <f t="shared" si="3"/>
        <v>4.0140845070422539</v>
      </c>
      <c r="F21" s="476" t="str">
        <f t="shared" si="4"/>
        <v/>
      </c>
      <c r="G21" s="476" t="str">
        <f t="shared" si="4"/>
        <v/>
      </c>
      <c r="H21" s="482" t="str">
        <f t="shared" si="5"/>
        <v/>
      </c>
      <c r="I21" s="482" t="str">
        <f t="shared" si="5"/>
        <v/>
      </c>
      <c r="J21" s="476" t="e">
        <f t="shared" si="6"/>
        <v>#N/A</v>
      </c>
      <c r="K21" s="476" t="e">
        <f t="shared" si="7"/>
        <v>#N/A</v>
      </c>
      <c r="L21" s="476" t="e">
        <f t="shared" si="8"/>
        <v>#N/A</v>
      </c>
      <c r="M21" s="476" t="e">
        <f t="shared" si="9"/>
        <v>#N/A</v>
      </c>
      <c r="N21" s="476">
        <v>77</v>
      </c>
    </row>
    <row r="22" spans="1:14" s="475" customFormat="1" ht="15" customHeight="1" x14ac:dyDescent="0.2">
      <c r="A22" s="475">
        <v>9</v>
      </c>
      <c r="B22" s="479">
        <f>'Tabelle 2.3'!J19</f>
        <v>-6.3600207504755319</v>
      </c>
      <c r="C22" s="480">
        <f>'Tabelle 3.3'!J19</f>
        <v>-3.9592081583683263</v>
      </c>
      <c r="D22" s="481">
        <f t="shared" si="3"/>
        <v>-6.3600207504755319</v>
      </c>
      <c r="E22" s="481">
        <f t="shared" si="3"/>
        <v>-3.9592081583683263</v>
      </c>
      <c r="F22" s="476" t="str">
        <f t="shared" si="4"/>
        <v/>
      </c>
      <c r="G22" s="476" t="str">
        <f t="shared" si="4"/>
        <v/>
      </c>
      <c r="H22" s="482" t="str">
        <f t="shared" si="5"/>
        <v/>
      </c>
      <c r="I22" s="482" t="str">
        <f t="shared" si="5"/>
        <v/>
      </c>
      <c r="J22" s="476" t="e">
        <f t="shared" si="6"/>
        <v>#N/A</v>
      </c>
      <c r="K22" s="476" t="e">
        <f t="shared" si="7"/>
        <v>#N/A</v>
      </c>
      <c r="L22" s="476" t="e">
        <f t="shared" si="8"/>
        <v>#N/A</v>
      </c>
      <c r="M22" s="476" t="e">
        <f t="shared" si="9"/>
        <v>#N/A</v>
      </c>
      <c r="N22" s="476">
        <v>87</v>
      </c>
    </row>
    <row r="23" spans="1:14" s="475" customFormat="1" ht="15" customHeight="1" x14ac:dyDescent="0.2">
      <c r="A23" s="475">
        <v>10</v>
      </c>
      <c r="B23" s="479">
        <f>'Tabelle 2.3'!J20</f>
        <v>5.6863501865431623</v>
      </c>
      <c r="C23" s="480">
        <f>'Tabelle 3.3'!J20</f>
        <v>-6.0913705583756341</v>
      </c>
      <c r="D23" s="481">
        <f t="shared" si="3"/>
        <v>5.6863501865431623</v>
      </c>
      <c r="E23" s="481">
        <f t="shared" si="3"/>
        <v>-6.0913705583756341</v>
      </c>
      <c r="F23" s="476" t="str">
        <f t="shared" si="4"/>
        <v/>
      </c>
      <c r="G23" s="476" t="str">
        <f t="shared" si="4"/>
        <v/>
      </c>
      <c r="H23" s="482" t="str">
        <f t="shared" si="5"/>
        <v/>
      </c>
      <c r="I23" s="482" t="str">
        <f t="shared" si="5"/>
        <v/>
      </c>
      <c r="J23" s="476" t="e">
        <f t="shared" si="6"/>
        <v>#N/A</v>
      </c>
      <c r="K23" s="476" t="e">
        <f t="shared" si="7"/>
        <v>#N/A</v>
      </c>
      <c r="L23" s="476" t="e">
        <f t="shared" si="8"/>
        <v>#N/A</v>
      </c>
      <c r="M23" s="476" t="e">
        <f t="shared" si="9"/>
        <v>#N/A</v>
      </c>
      <c r="N23" s="476">
        <v>98</v>
      </c>
    </row>
    <row r="24" spans="1:14" s="475" customFormat="1" ht="15" customHeight="1" x14ac:dyDescent="0.2">
      <c r="A24" s="475">
        <v>11</v>
      </c>
      <c r="B24" s="479">
        <f>'Tabelle 2.3'!J21</f>
        <v>-1.2192761757305981</v>
      </c>
      <c r="C24" s="480">
        <f>'Tabelle 3.3'!J21</f>
        <v>-13.331036858422321</v>
      </c>
      <c r="D24" s="481">
        <f t="shared" si="3"/>
        <v>-1.2192761757305981</v>
      </c>
      <c r="E24" s="481">
        <f t="shared" si="3"/>
        <v>-13.331036858422321</v>
      </c>
      <c r="F24" s="476" t="str">
        <f t="shared" si="4"/>
        <v/>
      </c>
      <c r="G24" s="476" t="str">
        <f t="shared" si="4"/>
        <v/>
      </c>
      <c r="H24" s="482" t="str">
        <f t="shared" si="5"/>
        <v/>
      </c>
      <c r="I24" s="482" t="str">
        <f t="shared" si="5"/>
        <v/>
      </c>
      <c r="J24" s="476" t="e">
        <f t="shared" si="6"/>
        <v>#N/A</v>
      </c>
      <c r="K24" s="476" t="e">
        <f t="shared" si="7"/>
        <v>#N/A</v>
      </c>
      <c r="L24" s="476" t="e">
        <f t="shared" si="8"/>
        <v>#N/A</v>
      </c>
      <c r="M24" s="476" t="e">
        <f t="shared" si="9"/>
        <v>#N/A</v>
      </c>
      <c r="N24" s="476">
        <v>108</v>
      </c>
    </row>
    <row r="25" spans="1:14" s="475" customFormat="1" ht="15" customHeight="1" x14ac:dyDescent="0.2">
      <c r="A25" s="475">
        <v>12</v>
      </c>
      <c r="B25" s="479">
        <f>'Tabelle 2.3'!J22</f>
        <v>3.1728665207877462</v>
      </c>
      <c r="C25" s="480">
        <f>'Tabelle 3.3'!J22</f>
        <v>-3.6974789915966388</v>
      </c>
      <c r="D25" s="481">
        <f t="shared" si="3"/>
        <v>3.1728665207877462</v>
      </c>
      <c r="E25" s="481">
        <f t="shared" si="3"/>
        <v>-3.6974789915966388</v>
      </c>
      <c r="F25" s="476" t="str">
        <f t="shared" si="4"/>
        <v/>
      </c>
      <c r="G25" s="476" t="str">
        <f t="shared" si="4"/>
        <v/>
      </c>
      <c r="H25" s="482" t="str">
        <f t="shared" si="5"/>
        <v/>
      </c>
      <c r="I25" s="482" t="str">
        <f t="shared" si="5"/>
        <v/>
      </c>
      <c r="J25" s="476" t="e">
        <f t="shared" si="6"/>
        <v>#N/A</v>
      </c>
      <c r="K25" s="476" t="e">
        <f t="shared" si="7"/>
        <v>#N/A</v>
      </c>
      <c r="L25" s="476" t="e">
        <f t="shared" si="8"/>
        <v>#N/A</v>
      </c>
      <c r="M25" s="476" t="e">
        <f t="shared" si="9"/>
        <v>#N/A</v>
      </c>
      <c r="N25" s="476">
        <v>118</v>
      </c>
    </row>
    <row r="26" spans="1:14" s="475" customFormat="1" ht="15" customHeight="1" x14ac:dyDescent="0.2">
      <c r="A26" s="475">
        <v>13</v>
      </c>
      <c r="B26" s="479">
        <f>'Tabelle 2.3'!J23</f>
        <v>-1.2475538160469668</v>
      </c>
      <c r="C26" s="480">
        <f>'Tabelle 3.3'!J23</f>
        <v>0</v>
      </c>
      <c r="D26" s="481">
        <f t="shared" si="3"/>
        <v>-1.2475538160469668</v>
      </c>
      <c r="E26" s="481">
        <f t="shared" si="3"/>
        <v>0</v>
      </c>
      <c r="F26" s="476" t="str">
        <f t="shared" si="4"/>
        <v/>
      </c>
      <c r="G26" s="476" t="str">
        <f t="shared" si="4"/>
        <v/>
      </c>
      <c r="H26" s="482" t="str">
        <f t="shared" si="5"/>
        <v/>
      </c>
      <c r="I26" s="482" t="str">
        <f t="shared" si="5"/>
        <v/>
      </c>
      <c r="J26" s="476" t="e">
        <f t="shared" si="6"/>
        <v>#N/A</v>
      </c>
      <c r="K26" s="476" t="e">
        <f t="shared" si="7"/>
        <v>#N/A</v>
      </c>
      <c r="L26" s="476" t="e">
        <f t="shared" si="8"/>
        <v>#N/A</v>
      </c>
      <c r="M26" s="476" t="e">
        <f t="shared" si="9"/>
        <v>#N/A</v>
      </c>
      <c r="N26" s="476">
        <v>129</v>
      </c>
    </row>
    <row r="27" spans="1:14" s="475" customFormat="1" ht="15" customHeight="1" x14ac:dyDescent="0.2">
      <c r="A27" s="475">
        <v>14</v>
      </c>
      <c r="B27" s="479">
        <f>'Tabelle 2.3'!J24</f>
        <v>6.2906269658209266E-2</v>
      </c>
      <c r="C27" s="480">
        <f>'Tabelle 3.3'!J24</f>
        <v>-4.8565121412803531</v>
      </c>
      <c r="D27" s="481">
        <f t="shared" si="3"/>
        <v>6.2906269658209266E-2</v>
      </c>
      <c r="E27" s="481">
        <f t="shared" si="3"/>
        <v>-4.8565121412803531</v>
      </c>
      <c r="F27" s="476" t="str">
        <f t="shared" si="4"/>
        <v/>
      </c>
      <c r="G27" s="476" t="str">
        <f t="shared" si="4"/>
        <v/>
      </c>
      <c r="H27" s="482" t="str">
        <f t="shared" si="5"/>
        <v/>
      </c>
      <c r="I27" s="482" t="str">
        <f t="shared" si="5"/>
        <v/>
      </c>
      <c r="J27" s="476" t="e">
        <f t="shared" si="6"/>
        <v>#N/A</v>
      </c>
      <c r="K27" s="476" t="e">
        <f t="shared" si="7"/>
        <v>#N/A</v>
      </c>
      <c r="L27" s="476" t="e">
        <f t="shared" si="8"/>
        <v>#N/A</v>
      </c>
      <c r="M27" s="476" t="e">
        <f t="shared" si="9"/>
        <v>#N/A</v>
      </c>
      <c r="N27" s="476">
        <v>139</v>
      </c>
    </row>
    <row r="28" spans="1:14" s="475" customFormat="1" ht="15" customHeight="1" x14ac:dyDescent="0.2">
      <c r="A28" s="475">
        <v>15</v>
      </c>
      <c r="B28" s="479">
        <f>'Tabelle 2.3'!J25</f>
        <v>-0.75954057058169688</v>
      </c>
      <c r="C28" s="480">
        <f>'Tabelle 3.3'!J25</f>
        <v>-0.13915947676036738</v>
      </c>
      <c r="D28" s="481">
        <f t="shared" si="3"/>
        <v>-0.75954057058169688</v>
      </c>
      <c r="E28" s="481">
        <f t="shared" si="3"/>
        <v>-0.13915947676036738</v>
      </c>
      <c r="F28" s="476" t="str">
        <f t="shared" si="4"/>
        <v/>
      </c>
      <c r="G28" s="476" t="str">
        <f t="shared" si="4"/>
        <v/>
      </c>
      <c r="H28" s="482" t="str">
        <f t="shared" si="5"/>
        <v/>
      </c>
      <c r="I28" s="482" t="str">
        <f t="shared" si="5"/>
        <v/>
      </c>
      <c r="J28" s="476" t="e">
        <f t="shared" si="6"/>
        <v>#N/A</v>
      </c>
      <c r="K28" s="476" t="e">
        <f t="shared" si="7"/>
        <v>#N/A</v>
      </c>
      <c r="L28" s="476" t="e">
        <f t="shared" si="8"/>
        <v>#N/A</v>
      </c>
      <c r="M28" s="476" t="e">
        <f t="shared" si="9"/>
        <v>#N/A</v>
      </c>
      <c r="N28" s="476">
        <v>149</v>
      </c>
    </row>
    <row r="29" spans="1:14" s="475" customFormat="1" ht="15" customHeight="1" x14ac:dyDescent="0.2">
      <c r="A29" s="475">
        <v>16</v>
      </c>
      <c r="B29" s="479">
        <f>'Tabelle 2.3'!J26</f>
        <v>-17.513244001246495</v>
      </c>
      <c r="C29" s="480">
        <f>'Tabelle 3.3'!J26</f>
        <v>-2.7027027027027026</v>
      </c>
      <c r="D29" s="481">
        <f t="shared" si="3"/>
        <v>-17.513244001246495</v>
      </c>
      <c r="E29" s="481">
        <f t="shared" si="3"/>
        <v>-2.7027027027027026</v>
      </c>
      <c r="F29" s="476" t="str">
        <f t="shared" si="4"/>
        <v/>
      </c>
      <c r="G29" s="476" t="str">
        <f t="shared" si="4"/>
        <v/>
      </c>
      <c r="H29" s="482" t="str">
        <f t="shared" si="5"/>
        <v/>
      </c>
      <c r="I29" s="482" t="str">
        <f t="shared" si="5"/>
        <v/>
      </c>
      <c r="J29" s="476" t="e">
        <f t="shared" si="6"/>
        <v>#N/A</v>
      </c>
      <c r="K29" s="476" t="e">
        <f t="shared" si="7"/>
        <v>#N/A</v>
      </c>
      <c r="L29" s="476" t="e">
        <f t="shared" si="8"/>
        <v>#N/A</v>
      </c>
      <c r="M29" s="476" t="e">
        <f t="shared" si="9"/>
        <v>#N/A</v>
      </c>
      <c r="N29" s="476">
        <v>160</v>
      </c>
    </row>
    <row r="30" spans="1:14" s="475" customFormat="1" ht="15" customHeight="1" x14ac:dyDescent="0.2">
      <c r="A30" s="475">
        <v>17</v>
      </c>
      <c r="B30" s="479">
        <f>'Tabelle 2.3'!J27</f>
        <v>2.6154549611339735</v>
      </c>
      <c r="C30" s="480">
        <f>'Tabelle 3.3'!J27</f>
        <v>5.6109725685785534</v>
      </c>
      <c r="D30" s="481">
        <f t="shared" si="3"/>
        <v>2.6154549611339735</v>
      </c>
      <c r="E30" s="481">
        <f t="shared" si="3"/>
        <v>5.6109725685785534</v>
      </c>
      <c r="F30" s="476" t="str">
        <f t="shared" si="4"/>
        <v/>
      </c>
      <c r="G30" s="476" t="str">
        <f t="shared" si="4"/>
        <v/>
      </c>
      <c r="H30" s="482" t="str">
        <f t="shared" si="5"/>
        <v/>
      </c>
      <c r="I30" s="482" t="str">
        <f t="shared" si="5"/>
        <v/>
      </c>
      <c r="J30" s="476" t="e">
        <f t="shared" si="6"/>
        <v>#N/A</v>
      </c>
      <c r="K30" s="476" t="e">
        <f t="shared" si="7"/>
        <v>#N/A</v>
      </c>
      <c r="L30" s="476" t="e">
        <f t="shared" si="8"/>
        <v>#N/A</v>
      </c>
      <c r="M30" s="476" t="e">
        <f t="shared" si="9"/>
        <v>#N/A</v>
      </c>
      <c r="N30" s="476">
        <v>170</v>
      </c>
    </row>
    <row r="31" spans="1:14" s="475" customFormat="1" ht="15" customHeight="1" x14ac:dyDescent="0.2">
      <c r="A31" s="475">
        <v>18</v>
      </c>
      <c r="B31" s="479">
        <f>'Tabelle 2.3'!J28</f>
        <v>4.359914065461898</v>
      </c>
      <c r="C31" s="480">
        <f>'Tabelle 3.3'!J28</f>
        <v>4.5424181696726791</v>
      </c>
      <c r="D31" s="481">
        <f t="shared" si="3"/>
        <v>4.359914065461898</v>
      </c>
      <c r="E31" s="481">
        <f t="shared" si="3"/>
        <v>4.5424181696726791</v>
      </c>
      <c r="F31" s="476" t="str">
        <f t="shared" si="4"/>
        <v/>
      </c>
      <c r="G31" s="476" t="str">
        <f t="shared" si="4"/>
        <v/>
      </c>
      <c r="H31" s="482" t="str">
        <f t="shared" si="5"/>
        <v/>
      </c>
      <c r="I31" s="482" t="str">
        <f t="shared" si="5"/>
        <v/>
      </c>
      <c r="J31" s="476" t="e">
        <f t="shared" si="6"/>
        <v>#N/A</v>
      </c>
      <c r="K31" s="476" t="e">
        <f t="shared" si="7"/>
        <v>#N/A</v>
      </c>
      <c r="L31" s="476" t="e">
        <f t="shared" si="8"/>
        <v>#N/A</v>
      </c>
      <c r="M31" s="476" t="e">
        <f t="shared" si="9"/>
        <v>#N/A</v>
      </c>
      <c r="N31" s="476">
        <v>180</v>
      </c>
    </row>
    <row r="32" spans="1:14" s="475" customFormat="1" ht="15" customHeight="1" x14ac:dyDescent="0.2">
      <c r="A32" s="475">
        <v>19</v>
      </c>
      <c r="B32" s="479">
        <f>'Tabelle 2.3'!J29</f>
        <v>4.8501529051987768</v>
      </c>
      <c r="C32" s="480">
        <f>'Tabelle 3.3'!J29</f>
        <v>-2.5199496010079798</v>
      </c>
      <c r="D32" s="481">
        <f t="shared" si="3"/>
        <v>4.8501529051987768</v>
      </c>
      <c r="E32" s="481">
        <f t="shared" si="3"/>
        <v>-2.5199496010079798</v>
      </c>
      <c r="F32" s="476" t="str">
        <f t="shared" si="4"/>
        <v/>
      </c>
      <c r="G32" s="476" t="str">
        <f t="shared" si="4"/>
        <v/>
      </c>
      <c r="H32" s="482" t="str">
        <f t="shared" si="5"/>
        <v/>
      </c>
      <c r="I32" s="482" t="str">
        <f t="shared" si="5"/>
        <v/>
      </c>
      <c r="J32" s="476" t="e">
        <f t="shared" si="6"/>
        <v>#N/A</v>
      </c>
      <c r="K32" s="476" t="e">
        <f t="shared" si="7"/>
        <v>#N/A</v>
      </c>
      <c r="L32" s="476" t="e">
        <f t="shared" si="8"/>
        <v>#N/A</v>
      </c>
      <c r="M32" s="476" t="e">
        <f t="shared" si="9"/>
        <v>#N/A</v>
      </c>
      <c r="N32" s="476">
        <v>191</v>
      </c>
    </row>
    <row r="33" spans="1:14" s="475" customFormat="1" ht="15" customHeight="1" x14ac:dyDescent="0.2">
      <c r="A33" s="475">
        <v>20</v>
      </c>
      <c r="B33" s="479">
        <f>'Tabelle 2.3'!J30</f>
        <v>0.37596703058347192</v>
      </c>
      <c r="C33" s="480">
        <f>'Tabelle 3.3'!J30</f>
        <v>-2.7624309392265194</v>
      </c>
      <c r="D33" s="481">
        <f t="shared" si="3"/>
        <v>0.37596703058347192</v>
      </c>
      <c r="E33" s="481">
        <f t="shared" si="3"/>
        <v>-2.7624309392265194</v>
      </c>
      <c r="F33" s="476" t="str">
        <f t="shared" si="4"/>
        <v/>
      </c>
      <c r="G33" s="476" t="str">
        <f t="shared" si="4"/>
        <v/>
      </c>
      <c r="H33" s="482" t="str">
        <f t="shared" si="5"/>
        <v/>
      </c>
      <c r="I33" s="482" t="str">
        <f t="shared" si="5"/>
        <v/>
      </c>
      <c r="J33" s="476" t="e">
        <f t="shared" si="6"/>
        <v>#N/A</v>
      </c>
      <c r="K33" s="476" t="e">
        <f t="shared" si="7"/>
        <v>#N/A</v>
      </c>
      <c r="L33" s="476" t="e">
        <f t="shared" si="8"/>
        <v>#N/A</v>
      </c>
      <c r="M33" s="476" t="e">
        <f t="shared" si="9"/>
        <v>#N/A</v>
      </c>
      <c r="N33" s="476">
        <v>201</v>
      </c>
    </row>
    <row r="34" spans="1:14" s="475" customFormat="1" ht="15" customHeight="1" x14ac:dyDescent="0.2">
      <c r="A34" s="475">
        <v>21</v>
      </c>
      <c r="B34" s="479">
        <f>'Tabelle 2.3'!J31</f>
        <v>0.86222381893299804</v>
      </c>
      <c r="C34" s="480">
        <f>'Tabelle 3.3'!J31</f>
        <v>-4.5410813931114102</v>
      </c>
      <c r="D34" s="481">
        <f t="shared" si="3"/>
        <v>0.86222381893299804</v>
      </c>
      <c r="E34" s="481">
        <f t="shared" si="3"/>
        <v>-4.5410813931114102</v>
      </c>
      <c r="F34" s="476" t="str">
        <f t="shared" si="4"/>
        <v/>
      </c>
      <c r="G34" s="476" t="str">
        <f t="shared" si="4"/>
        <v/>
      </c>
      <c r="H34" s="482" t="str">
        <f t="shared" si="5"/>
        <v/>
      </c>
      <c r="I34" s="482" t="str">
        <f t="shared" si="5"/>
        <v/>
      </c>
      <c r="J34" s="476" t="e">
        <f t="shared" si="6"/>
        <v>#N/A</v>
      </c>
      <c r="K34" s="476" t="e">
        <f t="shared" si="7"/>
        <v>#N/A</v>
      </c>
      <c r="L34" s="476" t="e">
        <f t="shared" si="8"/>
        <v>#N/A</v>
      </c>
      <c r="M34" s="476" t="e">
        <f t="shared" si="9"/>
        <v>#N/A</v>
      </c>
      <c r="N34" s="476">
        <v>211</v>
      </c>
    </row>
    <row r="35" spans="1:14" s="475" customFormat="1" ht="15" customHeight="1" x14ac:dyDescent="0.2">
      <c r="A35" s="475">
        <v>22</v>
      </c>
      <c r="B35" s="479" t="str">
        <f>'Tabelle 2.3'!J32</f>
        <v>*</v>
      </c>
      <c r="C35" s="480" t="str">
        <f>'Tabelle 3.3'!J32</f>
        <v>*</v>
      </c>
      <c r="D35" s="481" t="str">
        <f t="shared" si="3"/>
        <v>*</v>
      </c>
      <c r="E35" s="481" t="str">
        <f t="shared" si="3"/>
        <v>*</v>
      </c>
      <c r="F35" s="476" t="str">
        <f t="shared" si="4"/>
        <v/>
      </c>
      <c r="G35" s="476" t="str">
        <f t="shared" si="4"/>
        <v/>
      </c>
      <c r="H35" s="482">
        <f t="shared" si="5"/>
        <v>-0.75</v>
      </c>
      <c r="I35" s="482">
        <f t="shared" si="5"/>
        <v>-0.75</v>
      </c>
      <c r="J35" s="476">
        <f t="shared" si="6"/>
        <v>222</v>
      </c>
      <c r="K35" s="476">
        <f t="shared" si="7"/>
        <v>45</v>
      </c>
      <c r="L35" s="476">
        <f t="shared" si="8"/>
        <v>222</v>
      </c>
      <c r="M35" s="476">
        <f t="shared" si="9"/>
        <v>45</v>
      </c>
      <c r="N35" s="476">
        <v>222</v>
      </c>
    </row>
    <row r="36" spans="1:14" s="475" customFormat="1" ht="15" customHeight="1" x14ac:dyDescent="0.2">
      <c r="A36" s="475">
        <v>23</v>
      </c>
      <c r="B36" s="479"/>
      <c r="C36" s="480"/>
      <c r="D36" s="481">
        <f t="shared" si="3"/>
        <v>0</v>
      </c>
      <c r="E36" s="481">
        <f t="shared" si="3"/>
        <v>0</v>
      </c>
      <c r="F36" s="476" t="str">
        <f t="shared" si="4"/>
        <v/>
      </c>
      <c r="G36" s="476" t="str">
        <f t="shared" si="4"/>
        <v/>
      </c>
      <c r="H36" s="482" t="str">
        <f t="shared" si="5"/>
        <v/>
      </c>
      <c r="I36" s="482" t="str">
        <f t="shared" si="5"/>
        <v/>
      </c>
      <c r="J36" s="476" t="e">
        <f t="shared" si="6"/>
        <v>#N/A</v>
      </c>
      <c r="K36" s="476" t="e">
        <f t="shared" si="7"/>
        <v>#N/A</v>
      </c>
      <c r="L36" s="476" t="e">
        <f t="shared" si="8"/>
        <v>#N/A</v>
      </c>
      <c r="M36" s="476" t="e">
        <f t="shared" si="9"/>
        <v>#N/A</v>
      </c>
      <c r="N36" s="476">
        <v>232</v>
      </c>
    </row>
    <row r="37" spans="1:14" s="475" customFormat="1" ht="15" customHeight="1" x14ac:dyDescent="0.2">
      <c r="A37" s="475">
        <v>24</v>
      </c>
      <c r="B37" s="479">
        <f>'Tabelle 2.3'!J34</f>
        <v>1.6901408450704225</v>
      </c>
      <c r="C37" s="480">
        <f>'Tabelle 3.3'!J34</f>
        <v>8.5910652920962196</v>
      </c>
      <c r="D37" s="481">
        <f t="shared" si="3"/>
        <v>1.6901408450704225</v>
      </c>
      <c r="E37" s="481">
        <f t="shared" si="3"/>
        <v>8.5910652920962196</v>
      </c>
      <c r="F37" s="476" t="str">
        <f t="shared" si="4"/>
        <v/>
      </c>
      <c r="G37" s="476" t="str">
        <f t="shared" si="4"/>
        <v/>
      </c>
      <c r="H37" s="482" t="str">
        <f t="shared" si="5"/>
        <v/>
      </c>
      <c r="I37" s="482" t="str">
        <f t="shared" si="5"/>
        <v/>
      </c>
      <c r="J37" s="476" t="e">
        <f t="shared" si="6"/>
        <v>#N/A</v>
      </c>
      <c r="K37" s="476" t="e">
        <f t="shared" si="7"/>
        <v>#N/A</v>
      </c>
      <c r="L37" s="476" t="e">
        <f t="shared" si="8"/>
        <v>#N/A</v>
      </c>
      <c r="M37" s="476" t="e">
        <f t="shared" si="9"/>
        <v>#N/A</v>
      </c>
      <c r="N37" s="476">
        <v>242</v>
      </c>
    </row>
    <row r="38" spans="1:14" s="475" customFormat="1" ht="15" customHeight="1" x14ac:dyDescent="0.2">
      <c r="A38" s="475">
        <v>25</v>
      </c>
      <c r="B38" s="479">
        <f>'Tabelle 2.3'!J35</f>
        <v>-0.39826889620566203</v>
      </c>
      <c r="C38" s="480">
        <f>'Tabelle 3.3'!J35</f>
        <v>-0.65592203898050971</v>
      </c>
      <c r="D38" s="481">
        <f t="shared" si="3"/>
        <v>-0.39826889620566203</v>
      </c>
      <c r="E38" s="481">
        <f t="shared" si="3"/>
        <v>-0.65592203898050971</v>
      </c>
      <c r="F38" s="476" t="str">
        <f t="shared" si="4"/>
        <v/>
      </c>
      <c r="G38" s="476" t="str">
        <f t="shared" si="4"/>
        <v/>
      </c>
      <c r="H38" s="482" t="str">
        <f t="shared" si="5"/>
        <v/>
      </c>
      <c r="I38" s="482" t="str">
        <f t="shared" si="5"/>
        <v/>
      </c>
      <c r="J38" s="476" t="e">
        <f t="shared" si="6"/>
        <v>#N/A</v>
      </c>
      <c r="K38" s="476" t="e">
        <f t="shared" si="7"/>
        <v>#N/A</v>
      </c>
      <c r="L38" s="476" t="e">
        <f t="shared" si="8"/>
        <v>#N/A</v>
      </c>
      <c r="M38" s="476" t="e">
        <f t="shared" si="9"/>
        <v>#N/A</v>
      </c>
      <c r="N38" s="476">
        <v>253</v>
      </c>
    </row>
    <row r="39" spans="1:14" s="475" customFormat="1" ht="15" customHeight="1" x14ac:dyDescent="0.2">
      <c r="A39" s="475">
        <v>26</v>
      </c>
      <c r="B39" s="479">
        <f>'Tabelle 2.3'!J36</f>
        <v>-0.40930278523545205</v>
      </c>
      <c r="C39" s="480">
        <f>'Tabelle 3.3'!J36</f>
        <v>-4.694208296608001</v>
      </c>
      <c r="D39" s="481">
        <f t="shared" si="3"/>
        <v>-0.40930278523545205</v>
      </c>
      <c r="E39" s="481">
        <f t="shared" si="3"/>
        <v>-4.694208296608001</v>
      </c>
      <c r="F39" s="476" t="str">
        <f t="shared" si="4"/>
        <v/>
      </c>
      <c r="G39" s="476" t="str">
        <f t="shared" si="4"/>
        <v/>
      </c>
      <c r="H39" s="482" t="str">
        <f t="shared" si="5"/>
        <v/>
      </c>
      <c r="I39" s="482" t="str">
        <f t="shared" si="5"/>
        <v/>
      </c>
      <c r="J39" s="476" t="e">
        <f t="shared" si="6"/>
        <v>#N/A</v>
      </c>
      <c r="K39" s="476" t="e">
        <f t="shared" si="7"/>
        <v>#N/A</v>
      </c>
      <c r="L39" s="476" t="e">
        <f t="shared" si="8"/>
        <v>#N/A</v>
      </c>
      <c r="M39" s="476" t="e">
        <f t="shared" si="9"/>
        <v>#N/A</v>
      </c>
      <c r="N39" s="476">
        <v>263</v>
      </c>
    </row>
    <row r="40" spans="1:14" s="475" customFormat="1" ht="15" customHeight="1" x14ac:dyDescent="0.2">
      <c r="A40" s="475">
        <v>27</v>
      </c>
      <c r="B40" s="479" t="e">
        <f>'Tabelle 2.3'!#REF!</f>
        <v>#REF!</v>
      </c>
      <c r="C40" s="480" t="e">
        <f>'Tabelle 3.3'!#REF!</f>
        <v>#REF!</v>
      </c>
      <c r="D40" s="481" t="e">
        <f t="shared" si="3"/>
        <v>#REF!</v>
      </c>
      <c r="E40" s="481" t="e">
        <f t="shared" si="3"/>
        <v>#REF!</v>
      </c>
      <c r="F40" s="476" t="str">
        <f t="shared" si="4"/>
        <v/>
      </c>
      <c r="G40" s="476" t="str">
        <f t="shared" si="4"/>
        <v/>
      </c>
      <c r="H40" s="482" t="e">
        <f t="shared" si="5"/>
        <v>#REF!</v>
      </c>
      <c r="I40" s="482" t="e">
        <f t="shared" si="5"/>
        <v>#REF!</v>
      </c>
      <c r="J40" s="476" t="e">
        <f t="shared" si="6"/>
        <v>#REF!</v>
      </c>
      <c r="K40" s="476" t="e">
        <f t="shared" si="7"/>
        <v>#REF!</v>
      </c>
      <c r="L40" s="476" t="e">
        <f t="shared" si="8"/>
        <v>#REF!</v>
      </c>
      <c r="M40" s="476" t="e">
        <f t="shared" si="9"/>
        <v>#REF!</v>
      </c>
      <c r="N40" s="476">
        <v>273</v>
      </c>
    </row>
    <row r="41" spans="1:14" s="475" customFormat="1" ht="15" customHeight="1" x14ac:dyDescent="0.2">
      <c r="A41" s="475">
        <v>28</v>
      </c>
      <c r="B41" s="479" t="e">
        <f>'Tabelle 2.3'!#REF!</f>
        <v>#REF!</v>
      </c>
      <c r="C41" s="480" t="e">
        <f>'Tabelle 3.3'!#REF!</f>
        <v>#REF!</v>
      </c>
      <c r="D41" s="481" t="e">
        <f t="shared" si="3"/>
        <v>#REF!</v>
      </c>
      <c r="E41" s="481" t="e">
        <f t="shared" si="3"/>
        <v>#REF!</v>
      </c>
      <c r="F41" s="476" t="str">
        <f t="shared" si="4"/>
        <v/>
      </c>
      <c r="G41" s="476" t="str">
        <f t="shared" si="4"/>
        <v/>
      </c>
      <c r="H41" s="482" t="e">
        <f t="shared" si="5"/>
        <v>#REF!</v>
      </c>
      <c r="I41" s="482" t="e">
        <f t="shared" si="5"/>
        <v>#REF!</v>
      </c>
      <c r="J41" s="476" t="e">
        <f t="shared" si="6"/>
        <v>#REF!</v>
      </c>
      <c r="K41" s="476" t="e">
        <f t="shared" si="7"/>
        <v>#REF!</v>
      </c>
      <c r="L41" s="476" t="e">
        <f t="shared" si="8"/>
        <v>#REF!</v>
      </c>
      <c r="M41" s="476" t="e">
        <f t="shared" si="9"/>
        <v>#REF!</v>
      </c>
      <c r="N41" s="476">
        <v>284</v>
      </c>
    </row>
    <row r="42" spans="1:14" s="475" customFormat="1" ht="15" customHeight="1" x14ac:dyDescent="0.2">
      <c r="A42" s="475">
        <v>29</v>
      </c>
      <c r="B42" s="479" t="e">
        <f>'Tabelle 2.3'!#REF!</f>
        <v>#REF!</v>
      </c>
      <c r="C42" s="480" t="e">
        <f>'Tabelle 3.3'!#REF!</f>
        <v>#REF!</v>
      </c>
      <c r="D42" s="481" t="e">
        <f t="shared" si="3"/>
        <v>#REF!</v>
      </c>
      <c r="E42" s="481" t="e">
        <f t="shared" si="3"/>
        <v>#REF!</v>
      </c>
      <c r="F42" s="476" t="str">
        <f t="shared" si="4"/>
        <v/>
      </c>
      <c r="G42" s="476" t="str">
        <f t="shared" si="4"/>
        <v/>
      </c>
      <c r="H42" s="482" t="e">
        <f t="shared" si="5"/>
        <v>#REF!</v>
      </c>
      <c r="I42" s="482" t="e">
        <f t="shared" si="5"/>
        <v>#REF!</v>
      </c>
      <c r="J42" s="476" t="e">
        <f t="shared" si="6"/>
        <v>#REF!</v>
      </c>
      <c r="K42" s="476" t="e">
        <f t="shared" si="7"/>
        <v>#REF!</v>
      </c>
      <c r="L42" s="476" t="e">
        <f t="shared" si="8"/>
        <v>#REF!</v>
      </c>
      <c r="M42" s="476" t="e">
        <f t="shared" si="9"/>
        <v>#REF!</v>
      </c>
      <c r="N42" s="476">
        <v>294</v>
      </c>
    </row>
    <row r="43" spans="1:14" s="475" customFormat="1" ht="15" customHeight="1" x14ac:dyDescent="0.2">
      <c r="A43" s="475">
        <v>30</v>
      </c>
      <c r="B43" s="479" t="e">
        <f>'Tabelle 2.3'!#REF!</f>
        <v>#REF!</v>
      </c>
      <c r="C43" s="480" t="e">
        <f>'Tabelle 3.3'!#REF!</f>
        <v>#REF!</v>
      </c>
      <c r="D43" s="481" t="e">
        <f t="shared" si="3"/>
        <v>#REF!</v>
      </c>
      <c r="E43" s="481" t="e">
        <f t="shared" si="3"/>
        <v>#REF!</v>
      </c>
      <c r="F43" s="476" t="str">
        <f t="shared" si="4"/>
        <v/>
      </c>
      <c r="G43" s="476" t="str">
        <f t="shared" si="4"/>
        <v/>
      </c>
      <c r="H43" s="482" t="e">
        <f t="shared" si="5"/>
        <v>#REF!</v>
      </c>
      <c r="I43" s="482" t="e">
        <f t="shared" si="5"/>
        <v>#REF!</v>
      </c>
      <c r="J43" s="476" t="e">
        <f t="shared" si="6"/>
        <v>#REF!</v>
      </c>
      <c r="K43" s="476" t="e">
        <f t="shared" si="7"/>
        <v>#REF!</v>
      </c>
      <c r="L43" s="476" t="e">
        <f t="shared" si="8"/>
        <v>#REF!</v>
      </c>
      <c r="M43" s="476" t="e">
        <f t="shared" si="9"/>
        <v>#REF!</v>
      </c>
      <c r="N43" s="476">
        <v>304</v>
      </c>
    </row>
    <row r="44" spans="1:14" s="475" customFormat="1" ht="15" customHeight="1" x14ac:dyDescent="0.2">
      <c r="A44" s="475">
        <v>31</v>
      </c>
      <c r="B44" s="479" t="e">
        <f>'Tabelle 2.3'!#REF!</f>
        <v>#REF!</v>
      </c>
      <c r="C44" s="480" t="e">
        <f>'Tabelle 3.3'!#REF!</f>
        <v>#REF!</v>
      </c>
      <c r="D44" s="481" t="e">
        <f t="shared" si="3"/>
        <v>#REF!</v>
      </c>
      <c r="E44" s="481" t="e">
        <f t="shared" si="3"/>
        <v>#REF!</v>
      </c>
      <c r="F44" s="476" t="str">
        <f t="shared" si="4"/>
        <v/>
      </c>
      <c r="G44" s="476" t="str">
        <f t="shared" si="4"/>
        <v/>
      </c>
      <c r="H44" s="482" t="e">
        <f t="shared" si="5"/>
        <v>#REF!</v>
      </c>
      <c r="I44" s="482" t="e">
        <f t="shared" si="5"/>
        <v>#REF!</v>
      </c>
      <c r="J44" s="476" t="e">
        <f t="shared" si="6"/>
        <v>#REF!</v>
      </c>
      <c r="K44" s="476" t="e">
        <f t="shared" si="7"/>
        <v>#REF!</v>
      </c>
      <c r="L44" s="476" t="e">
        <f t="shared" si="8"/>
        <v>#REF!</v>
      </c>
      <c r="M44" s="476" t="e">
        <f t="shared" si="9"/>
        <v>#REF!</v>
      </c>
      <c r="N44" s="476">
        <v>315</v>
      </c>
    </row>
    <row r="45" spans="1:14" s="475" customFormat="1" ht="15" customHeight="1" x14ac:dyDescent="0.2">
      <c r="A45" s="475">
        <v>32</v>
      </c>
      <c r="B45" s="479">
        <f>'Tabelle 2.3'!J36</f>
        <v>-0.40930278523545205</v>
      </c>
      <c r="C45" s="480">
        <f>'Tabelle 3.3'!J36</f>
        <v>-4.694208296608001</v>
      </c>
      <c r="D45" s="481">
        <f t="shared" si="3"/>
        <v>-0.40930278523545205</v>
      </c>
      <c r="E45" s="481">
        <f t="shared" si="3"/>
        <v>-4.694208296608001</v>
      </c>
      <c r="F45" s="476" t="str">
        <f t="shared" si="4"/>
        <v/>
      </c>
      <c r="G45" s="476" t="str">
        <f t="shared" si="4"/>
        <v/>
      </c>
      <c r="H45" s="482" t="str">
        <f t="shared" si="5"/>
        <v/>
      </c>
      <c r="I45" s="482" t="str">
        <f t="shared" si="5"/>
        <v/>
      </c>
      <c r="J45" s="476" t="e">
        <f t="shared" si="6"/>
        <v>#N/A</v>
      </c>
      <c r="K45" s="476" t="e">
        <f t="shared" si="7"/>
        <v>#N/A</v>
      </c>
      <c r="L45" s="476" t="e">
        <f t="shared" si="8"/>
        <v>#N/A</v>
      </c>
      <c r="M45" s="476" t="e">
        <f t="shared" si="9"/>
        <v>#N/A</v>
      </c>
      <c r="N45" s="476">
        <v>325</v>
      </c>
    </row>
    <row r="46" spans="1:14" s="475" customFormat="1" ht="15" customHeight="1" x14ac:dyDescent="0.2">
      <c r="E46" s="476"/>
      <c r="F46" s="476"/>
      <c r="G46" s="476"/>
      <c r="H46" s="476"/>
      <c r="I46" s="476"/>
      <c r="J46" s="476"/>
      <c r="K46" s="476"/>
      <c r="L46" s="476"/>
      <c r="M46" s="476"/>
      <c r="N46" s="476"/>
    </row>
    <row r="47" spans="1:14" s="475" customFormat="1" ht="15" customHeight="1" x14ac:dyDescent="0.2">
      <c r="D47" s="483"/>
      <c r="E47" s="476"/>
      <c r="F47" s="476"/>
      <c r="G47" s="476"/>
      <c r="H47" s="476"/>
      <c r="I47" s="476"/>
      <c r="J47" s="476"/>
      <c r="K47" s="476"/>
      <c r="L47" s="476"/>
      <c r="M47" s="476"/>
      <c r="N47" s="476"/>
    </row>
    <row r="48" spans="1:14" s="475" customFormat="1" ht="15" customHeight="1" x14ac:dyDescent="0.2">
      <c r="A48" s="477" t="s">
        <v>454</v>
      </c>
      <c r="E48" s="476"/>
      <c r="F48" s="476"/>
      <c r="G48" s="476"/>
      <c r="H48" s="476"/>
      <c r="I48" s="476"/>
      <c r="J48" s="476"/>
      <c r="K48" s="476"/>
      <c r="L48" s="476"/>
      <c r="M48" s="476"/>
      <c r="N48" s="476"/>
    </row>
    <row r="49" spans="1:14" ht="15" customHeight="1" x14ac:dyDescent="0.2">
      <c r="A49" s="673" t="s">
        <v>455</v>
      </c>
      <c r="B49" s="674" t="s">
        <v>102</v>
      </c>
      <c r="C49" s="674"/>
      <c r="D49" s="674"/>
      <c r="E49" s="675" t="s">
        <v>456</v>
      </c>
      <c r="F49" s="675"/>
      <c r="G49" s="675"/>
      <c r="H49" s="676" t="s">
        <v>457</v>
      </c>
      <c r="I49" s="677" t="s">
        <v>458</v>
      </c>
      <c r="J49" s="677"/>
      <c r="K49" s="677"/>
      <c r="L49" s="484" t="s">
        <v>459</v>
      </c>
      <c r="M49" s="461"/>
      <c r="N49" s="453"/>
    </row>
    <row r="50" spans="1:14" ht="39.950000000000003" customHeight="1" x14ac:dyDescent="0.2">
      <c r="A50" s="673"/>
      <c r="B50" s="485" t="s">
        <v>442</v>
      </c>
      <c r="C50" s="485" t="s">
        <v>120</v>
      </c>
      <c r="D50" s="485" t="s">
        <v>121</v>
      </c>
      <c r="E50" s="485" t="s">
        <v>442</v>
      </c>
      <c r="F50" s="485" t="s">
        <v>120</v>
      </c>
      <c r="G50" s="485" t="s">
        <v>121</v>
      </c>
      <c r="H50" s="676"/>
      <c r="I50" s="485" t="s">
        <v>442</v>
      </c>
      <c r="J50" s="485" t="s">
        <v>120</v>
      </c>
      <c r="K50" s="485" t="s">
        <v>121</v>
      </c>
      <c r="L50" s="485" t="s">
        <v>460</v>
      </c>
      <c r="M50" s="485"/>
      <c r="N50" s="485"/>
    </row>
    <row r="51" spans="1:14" ht="15" customHeight="1" x14ac:dyDescent="0.2">
      <c r="A51" s="486" t="s">
        <v>461</v>
      </c>
      <c r="B51" s="487">
        <v>176826</v>
      </c>
      <c r="C51" s="487">
        <v>26397</v>
      </c>
      <c r="D51" s="487">
        <v>13453</v>
      </c>
      <c r="E51" s="488">
        <f>IF($A$51=37802,IF(COUNTBLANK(B$51:B$70)&gt;0,#N/A,B51/B$51*100),IF(COUNTBLANK(B$51:B$75)&gt;0,#N/A,B51/B$51*100))</f>
        <v>100</v>
      </c>
      <c r="F51" s="488">
        <f>IF($A$51=37802,IF(COUNTBLANK(C$51:C$70)&gt;0,#N/A,C51/C$51*100),IF(COUNTBLANK(C$51:C$75)&gt;0,#N/A,C51/C$51*100))</f>
        <v>100</v>
      </c>
      <c r="G51" s="488">
        <f>IF($A$51=37802,IF(COUNTBLANK(D$51:D$70)&gt;0,#N/A,D51/D$51*100),IF(COUNTBLANK(D$51:D$75)&gt;0,#N/A,D51/D$51*100))</f>
        <v>100</v>
      </c>
      <c r="H51" s="489" t="str">
        <f>IF(ISERROR(L51)=TRUE,IF(MONTH(A51)=MONTH(MAX(A$51:A$75)),A51,""),"")</f>
        <v/>
      </c>
      <c r="I51" s="488" t="str">
        <f>IF($H51&lt;&gt;"",E51,"")</f>
        <v/>
      </c>
      <c r="J51" s="488" t="str">
        <f>IF($H51&lt;&gt;"",F51,"")</f>
        <v/>
      </c>
      <c r="K51" s="488" t="str">
        <f t="shared" ref="J51:K66" si="10">IF($H51&lt;&gt;"",G51,"")</f>
        <v/>
      </c>
      <c r="L51" s="488" t="e">
        <f>IF(A$51=37802,IF(AND(COUNTBLANK(B$51:B$70)&lt;&gt;0,COUNTBLANK(C$51:C$70)&lt;&gt;0,COUNTBLANK(D$51:D$70)&lt;&gt;0),135,#N/A),IF(AND(COUNTBLANK(B$51:B$75)&lt;&gt;0,COUNTBLANK(C$51:C$75)&lt;&gt;0,COUNTBLANK(D$51:D$75)&lt;&gt;0),135,#N/A))</f>
        <v>#N/A</v>
      </c>
    </row>
    <row r="52" spans="1:14" ht="15" customHeight="1" x14ac:dyDescent="0.2">
      <c r="A52" s="486" t="s">
        <v>462</v>
      </c>
      <c r="B52" s="487">
        <v>178737</v>
      </c>
      <c r="C52" s="487">
        <v>27009</v>
      </c>
      <c r="D52" s="487">
        <v>13831</v>
      </c>
      <c r="E52" s="488">
        <f t="shared" ref="E52:G70" si="11">IF($A$51=37802,IF(COUNTBLANK(B$51:B$70)&gt;0,#N/A,B52/B$51*100),IF(COUNTBLANK(B$51:B$75)&gt;0,#N/A,B52/B$51*100))</f>
        <v>101.08072342302603</v>
      </c>
      <c r="F52" s="488">
        <f t="shared" si="11"/>
        <v>102.31844527787248</v>
      </c>
      <c r="G52" s="488">
        <f t="shared" si="11"/>
        <v>102.8097822047127</v>
      </c>
      <c r="H52" s="489" t="str">
        <f>IF(ISERROR(L52)=TRUE,IF(MONTH(A52)=MONTH(MAX(A$51:A$75)),A52,""),"")</f>
        <v/>
      </c>
      <c r="I52" s="488" t="str">
        <f t="shared" ref="I52:K75" si="12">IF($H52&lt;&gt;"",E52,"")</f>
        <v/>
      </c>
      <c r="J52" s="488" t="str">
        <f t="shared" si="10"/>
        <v/>
      </c>
      <c r="K52" s="488" t="str">
        <f t="shared" si="10"/>
        <v/>
      </c>
      <c r="L52" s="488" t="e">
        <f t="shared" ref="L52:L75" si="13">IF(A$51=37802,IF(AND(COUNTBLANK(B$51:B$70)&lt;&gt;0,COUNTBLANK(C$51:C$70)&lt;&gt;0,COUNTBLANK(D$51:D$70)&lt;&gt;0),135,#N/A),IF(AND(COUNTBLANK(B$51:B$75)&lt;&gt;0,COUNTBLANK(C$51:C$75)&lt;&gt;0,COUNTBLANK(D$51:D$75)&lt;&gt;0),135,#N/A))</f>
        <v>#N/A</v>
      </c>
    </row>
    <row r="53" spans="1:14" ht="15" customHeight="1" x14ac:dyDescent="0.2">
      <c r="A53" s="490">
        <v>41883</v>
      </c>
      <c r="B53" s="487">
        <v>181096</v>
      </c>
      <c r="C53" s="487">
        <v>26313</v>
      </c>
      <c r="D53" s="487">
        <v>14161</v>
      </c>
      <c r="E53" s="488">
        <f t="shared" si="11"/>
        <v>102.41480325291531</v>
      </c>
      <c r="F53" s="488">
        <f t="shared" si="11"/>
        <v>99.681782020684167</v>
      </c>
      <c r="G53" s="488">
        <f t="shared" si="11"/>
        <v>105.26276666914443</v>
      </c>
      <c r="H53" s="489">
        <f>IF(ISERROR(L53)=TRUE,IF(MONTH(A53)=MONTH(MAX(A$51:A$75)),A53,""),"")</f>
        <v>41883</v>
      </c>
      <c r="I53" s="488">
        <f t="shared" si="12"/>
        <v>102.41480325291531</v>
      </c>
      <c r="J53" s="488">
        <f t="shared" si="10"/>
        <v>99.681782020684167</v>
      </c>
      <c r="K53" s="488">
        <f t="shared" si="10"/>
        <v>105.26276666914443</v>
      </c>
      <c r="L53" s="488" t="e">
        <f t="shared" si="13"/>
        <v>#N/A</v>
      </c>
    </row>
    <row r="54" spans="1:14" ht="15" customHeight="1" x14ac:dyDescent="0.2">
      <c r="A54" s="490" t="s">
        <v>463</v>
      </c>
      <c r="B54" s="487">
        <v>178136</v>
      </c>
      <c r="C54" s="487">
        <v>27013</v>
      </c>
      <c r="D54" s="487">
        <v>13879</v>
      </c>
      <c r="E54" s="488">
        <f t="shared" si="11"/>
        <v>100.74084127899742</v>
      </c>
      <c r="F54" s="488">
        <f t="shared" si="11"/>
        <v>102.33359851498275</v>
      </c>
      <c r="G54" s="488">
        <f t="shared" si="11"/>
        <v>103.16657994499367</v>
      </c>
      <c r="H54" s="489" t="str">
        <f>IF(ISERROR(L54)=TRUE,IF(MONTH(A54)=MONTH(MAX(A$51:A$75)),A54,""),"")</f>
        <v/>
      </c>
      <c r="I54" s="488" t="str">
        <f t="shared" si="12"/>
        <v/>
      </c>
      <c r="J54" s="488" t="str">
        <f t="shared" si="10"/>
        <v/>
      </c>
      <c r="K54" s="488" t="str">
        <f t="shared" si="10"/>
        <v/>
      </c>
      <c r="L54" s="488" t="e">
        <f t="shared" si="13"/>
        <v>#N/A</v>
      </c>
    </row>
    <row r="55" spans="1:14" ht="15" customHeight="1" x14ac:dyDescent="0.2">
      <c r="A55" s="490" t="s">
        <v>464</v>
      </c>
      <c r="B55" s="487">
        <v>178676</v>
      </c>
      <c r="C55" s="487">
        <v>25846</v>
      </c>
      <c r="D55" s="487">
        <v>13591</v>
      </c>
      <c r="E55" s="488">
        <f t="shared" si="11"/>
        <v>101.04622623369866</v>
      </c>
      <c r="F55" s="488">
        <f t="shared" si="11"/>
        <v>97.912641588059245</v>
      </c>
      <c r="G55" s="488">
        <f t="shared" si="11"/>
        <v>101.02579350330781</v>
      </c>
      <c r="H55" s="489" t="str">
        <f t="shared" ref="H55:H70" si="14">IF(ISERROR(L55)=TRUE,IF(MONTH(A55)=MONTH(MAX(A$51:A$75)),A55,""),"")</f>
        <v/>
      </c>
      <c r="I55" s="488" t="str">
        <f t="shared" si="12"/>
        <v/>
      </c>
      <c r="J55" s="488" t="str">
        <f t="shared" si="10"/>
        <v/>
      </c>
      <c r="K55" s="488" t="str">
        <f t="shared" si="10"/>
        <v/>
      </c>
      <c r="L55" s="488" t="e">
        <f t="shared" si="13"/>
        <v>#N/A</v>
      </c>
    </row>
    <row r="56" spans="1:14" ht="15" customHeight="1" x14ac:dyDescent="0.2">
      <c r="A56" s="490" t="s">
        <v>465</v>
      </c>
      <c r="B56" s="487">
        <v>181194</v>
      </c>
      <c r="C56" s="487">
        <v>26344</v>
      </c>
      <c r="D56" s="487">
        <v>13984</v>
      </c>
      <c r="E56" s="488">
        <f t="shared" si="11"/>
        <v>102.47022496691662</v>
      </c>
      <c r="F56" s="488">
        <f t="shared" si="11"/>
        <v>99.799219608288823</v>
      </c>
      <c r="G56" s="488">
        <f t="shared" si="11"/>
        <v>103.94707500185831</v>
      </c>
      <c r="H56" s="489" t="str">
        <f t="shared" si="14"/>
        <v/>
      </c>
      <c r="I56" s="488" t="str">
        <f t="shared" si="12"/>
        <v/>
      </c>
      <c r="J56" s="488" t="str">
        <f t="shared" si="10"/>
        <v/>
      </c>
      <c r="K56" s="488" t="str">
        <f t="shared" si="10"/>
        <v/>
      </c>
      <c r="L56" s="488" t="e">
        <f t="shared" si="13"/>
        <v>#N/A</v>
      </c>
    </row>
    <row r="57" spans="1:14" ht="15" customHeight="1" x14ac:dyDescent="0.2">
      <c r="A57" s="490">
        <v>42248</v>
      </c>
      <c r="B57" s="487">
        <v>184442</v>
      </c>
      <c r="C57" s="487">
        <v>25458</v>
      </c>
      <c r="D57" s="487">
        <v>14549</v>
      </c>
      <c r="E57" s="488">
        <f t="shared" si="11"/>
        <v>104.30705891667516</v>
      </c>
      <c r="F57" s="488">
        <f t="shared" si="11"/>
        <v>96.442777588362318</v>
      </c>
      <c r="G57" s="488">
        <f t="shared" si="11"/>
        <v>108.14688173641566</v>
      </c>
      <c r="H57" s="489">
        <f t="shared" si="14"/>
        <v>42248</v>
      </c>
      <c r="I57" s="488">
        <f t="shared" si="12"/>
        <v>104.30705891667516</v>
      </c>
      <c r="J57" s="488">
        <f t="shared" si="10"/>
        <v>96.442777588362318</v>
      </c>
      <c r="K57" s="488">
        <f t="shared" si="10"/>
        <v>108.14688173641566</v>
      </c>
      <c r="L57" s="488" t="e">
        <f t="shared" si="13"/>
        <v>#N/A</v>
      </c>
    </row>
    <row r="58" spans="1:14" ht="15" customHeight="1" x14ac:dyDescent="0.2">
      <c r="A58" s="490" t="s">
        <v>466</v>
      </c>
      <c r="B58" s="487">
        <v>181897</v>
      </c>
      <c r="C58" s="487">
        <v>26109</v>
      </c>
      <c r="D58" s="487">
        <v>14377</v>
      </c>
      <c r="E58" s="488">
        <f t="shared" si="11"/>
        <v>102.86779093572211</v>
      </c>
      <c r="F58" s="488">
        <f t="shared" si="11"/>
        <v>98.908966928060011</v>
      </c>
      <c r="G58" s="488">
        <f t="shared" si="11"/>
        <v>106.86835650040882</v>
      </c>
      <c r="H58" s="489" t="str">
        <f t="shared" si="14"/>
        <v/>
      </c>
      <c r="I58" s="488" t="str">
        <f t="shared" si="12"/>
        <v/>
      </c>
      <c r="J58" s="488" t="str">
        <f t="shared" si="10"/>
        <v/>
      </c>
      <c r="K58" s="488" t="str">
        <f t="shared" si="10"/>
        <v/>
      </c>
      <c r="L58" s="488" t="e">
        <f t="shared" si="13"/>
        <v>#N/A</v>
      </c>
    </row>
    <row r="59" spans="1:14" ht="15" customHeight="1" x14ac:dyDescent="0.2">
      <c r="A59" s="490" t="s">
        <v>467</v>
      </c>
      <c r="B59" s="487">
        <v>182073</v>
      </c>
      <c r="C59" s="487">
        <v>25553</v>
      </c>
      <c r="D59" s="487">
        <v>14408</v>
      </c>
      <c r="E59" s="488">
        <f t="shared" si="11"/>
        <v>102.96732380984696</v>
      </c>
      <c r="F59" s="488">
        <f t="shared" si="11"/>
        <v>96.802666969731405</v>
      </c>
      <c r="G59" s="488">
        <f t="shared" si="11"/>
        <v>107.0987883743403</v>
      </c>
      <c r="H59" s="489" t="str">
        <f t="shared" si="14"/>
        <v/>
      </c>
      <c r="I59" s="488" t="str">
        <f t="shared" si="12"/>
        <v/>
      </c>
      <c r="J59" s="488" t="str">
        <f t="shared" si="10"/>
        <v/>
      </c>
      <c r="K59" s="488" t="str">
        <f t="shared" si="10"/>
        <v/>
      </c>
      <c r="L59" s="488" t="e">
        <f t="shared" si="13"/>
        <v>#N/A</v>
      </c>
    </row>
    <row r="60" spans="1:14" ht="15" customHeight="1" x14ac:dyDescent="0.2">
      <c r="A60" s="490" t="s">
        <v>468</v>
      </c>
      <c r="B60" s="487">
        <v>184538</v>
      </c>
      <c r="C60" s="487">
        <v>25948</v>
      </c>
      <c r="D60" s="487">
        <v>14812</v>
      </c>
      <c r="E60" s="488">
        <f t="shared" si="11"/>
        <v>104.36134957528871</v>
      </c>
      <c r="F60" s="488">
        <f t="shared" si="11"/>
        <v>98.29904913437133</v>
      </c>
      <c r="G60" s="488">
        <f t="shared" si="11"/>
        <v>110.1018360217052</v>
      </c>
      <c r="H60" s="489" t="str">
        <f t="shared" si="14"/>
        <v/>
      </c>
      <c r="I60" s="488" t="str">
        <f t="shared" si="12"/>
        <v/>
      </c>
      <c r="J60" s="488" t="str">
        <f t="shared" si="10"/>
        <v/>
      </c>
      <c r="K60" s="488" t="str">
        <f t="shared" si="10"/>
        <v/>
      </c>
      <c r="L60" s="488" t="e">
        <f t="shared" si="13"/>
        <v>#N/A</v>
      </c>
    </row>
    <row r="61" spans="1:14" ht="15" customHeight="1" x14ac:dyDescent="0.2">
      <c r="A61" s="490">
        <v>42614</v>
      </c>
      <c r="B61" s="487">
        <v>187098</v>
      </c>
      <c r="C61" s="487">
        <v>25201</v>
      </c>
      <c r="D61" s="487">
        <v>15287</v>
      </c>
      <c r="E61" s="488">
        <f t="shared" si="11"/>
        <v>105.80910047165008</v>
      </c>
      <c r="F61" s="488">
        <f t="shared" si="11"/>
        <v>95.46918210402697</v>
      </c>
      <c r="G61" s="488">
        <f t="shared" si="11"/>
        <v>113.63264699323572</v>
      </c>
      <c r="H61" s="489">
        <f t="shared" si="14"/>
        <v>42614</v>
      </c>
      <c r="I61" s="488">
        <f t="shared" si="12"/>
        <v>105.80910047165008</v>
      </c>
      <c r="J61" s="488">
        <f t="shared" si="10"/>
        <v>95.46918210402697</v>
      </c>
      <c r="K61" s="488">
        <f t="shared" si="10"/>
        <v>113.63264699323572</v>
      </c>
      <c r="L61" s="488" t="e">
        <f t="shared" si="13"/>
        <v>#N/A</v>
      </c>
    </row>
    <row r="62" spans="1:14" ht="15" customHeight="1" x14ac:dyDescent="0.2">
      <c r="A62" s="490" t="s">
        <v>469</v>
      </c>
      <c r="B62" s="487">
        <v>184984</v>
      </c>
      <c r="C62" s="487">
        <v>25976</v>
      </c>
      <c r="D62" s="487">
        <v>15037</v>
      </c>
      <c r="E62" s="488">
        <f t="shared" si="11"/>
        <v>104.61357492676417</v>
      </c>
      <c r="F62" s="488">
        <f t="shared" si="11"/>
        <v>98.40512179414327</v>
      </c>
      <c r="G62" s="488">
        <f t="shared" si="11"/>
        <v>111.77432542927228</v>
      </c>
      <c r="H62" s="489" t="str">
        <f t="shared" si="14"/>
        <v/>
      </c>
      <c r="I62" s="488" t="str">
        <f t="shared" si="12"/>
        <v/>
      </c>
      <c r="J62" s="488" t="str">
        <f t="shared" si="10"/>
        <v/>
      </c>
      <c r="K62" s="488" t="str">
        <f t="shared" si="10"/>
        <v/>
      </c>
      <c r="L62" s="488" t="e">
        <f t="shared" si="13"/>
        <v>#N/A</v>
      </c>
    </row>
    <row r="63" spans="1:14" ht="15" customHeight="1" x14ac:dyDescent="0.2">
      <c r="A63" s="490" t="s">
        <v>470</v>
      </c>
      <c r="B63" s="487">
        <v>185795</v>
      </c>
      <c r="C63" s="487">
        <v>25301</v>
      </c>
      <c r="D63" s="487">
        <v>15022</v>
      </c>
      <c r="E63" s="488">
        <f t="shared" si="11"/>
        <v>105.07221788650992</v>
      </c>
      <c r="F63" s="488">
        <f t="shared" si="11"/>
        <v>95.848013031783921</v>
      </c>
      <c r="G63" s="488">
        <f t="shared" si="11"/>
        <v>111.66282613543447</v>
      </c>
      <c r="H63" s="489" t="str">
        <f t="shared" si="14"/>
        <v/>
      </c>
      <c r="I63" s="488" t="str">
        <f t="shared" si="12"/>
        <v/>
      </c>
      <c r="J63" s="488" t="str">
        <f t="shared" si="10"/>
        <v/>
      </c>
      <c r="K63" s="488" t="str">
        <f t="shared" si="10"/>
        <v/>
      </c>
      <c r="L63" s="488" t="e">
        <f t="shared" si="13"/>
        <v>#N/A</v>
      </c>
    </row>
    <row r="64" spans="1:14" ht="15" customHeight="1" x14ac:dyDescent="0.2">
      <c r="A64" s="490" t="s">
        <v>471</v>
      </c>
      <c r="B64" s="487">
        <v>188471</v>
      </c>
      <c r="C64" s="487">
        <v>25848</v>
      </c>
      <c r="D64" s="487">
        <v>15497</v>
      </c>
      <c r="E64" s="488">
        <f t="shared" si="11"/>
        <v>106.58556999536269</v>
      </c>
      <c r="F64" s="488">
        <f t="shared" si="11"/>
        <v>97.920218206614379</v>
      </c>
      <c r="G64" s="488">
        <f t="shared" si="11"/>
        <v>115.193637106965</v>
      </c>
      <c r="H64" s="489" t="str">
        <f t="shared" si="14"/>
        <v/>
      </c>
      <c r="I64" s="488" t="str">
        <f t="shared" si="12"/>
        <v/>
      </c>
      <c r="J64" s="488" t="str">
        <f t="shared" si="10"/>
        <v/>
      </c>
      <c r="K64" s="488" t="str">
        <f t="shared" si="10"/>
        <v/>
      </c>
      <c r="L64" s="488" t="e">
        <f t="shared" si="13"/>
        <v>#N/A</v>
      </c>
    </row>
    <row r="65" spans="1:12" ht="15" customHeight="1" x14ac:dyDescent="0.2">
      <c r="A65" s="490">
        <v>42979</v>
      </c>
      <c r="B65" s="487">
        <v>191905</v>
      </c>
      <c r="C65" s="487">
        <v>24857</v>
      </c>
      <c r="D65" s="487">
        <v>15816</v>
      </c>
      <c r="E65" s="488">
        <f t="shared" si="11"/>
        <v>108.52759209618495</v>
      </c>
      <c r="F65" s="488">
        <f t="shared" si="11"/>
        <v>94.166003712543088</v>
      </c>
      <c r="G65" s="488">
        <f t="shared" si="11"/>
        <v>117.56485542258233</v>
      </c>
      <c r="H65" s="489">
        <f t="shared" si="14"/>
        <v>42979</v>
      </c>
      <c r="I65" s="488">
        <f t="shared" si="12"/>
        <v>108.52759209618495</v>
      </c>
      <c r="J65" s="488">
        <f t="shared" si="10"/>
        <v>94.166003712543088</v>
      </c>
      <c r="K65" s="488">
        <f t="shared" si="10"/>
        <v>117.56485542258233</v>
      </c>
      <c r="L65" s="488" t="e">
        <f t="shared" si="13"/>
        <v>#N/A</v>
      </c>
    </row>
    <row r="66" spans="1:12" ht="15" customHeight="1" x14ac:dyDescent="0.2">
      <c r="A66" s="490" t="s">
        <v>472</v>
      </c>
      <c r="B66" s="487">
        <v>189488</v>
      </c>
      <c r="C66" s="487">
        <v>25593</v>
      </c>
      <c r="D66" s="487">
        <v>15664</v>
      </c>
      <c r="E66" s="488">
        <f t="shared" si="11"/>
        <v>107.16071166004998</v>
      </c>
      <c r="F66" s="488">
        <f t="shared" si="11"/>
        <v>96.954199340834194</v>
      </c>
      <c r="G66" s="488">
        <f t="shared" si="11"/>
        <v>116.43499591169255</v>
      </c>
      <c r="H66" s="489" t="str">
        <f t="shared" si="14"/>
        <v/>
      </c>
      <c r="I66" s="488" t="str">
        <f t="shared" si="12"/>
        <v/>
      </c>
      <c r="J66" s="488" t="str">
        <f t="shared" si="10"/>
        <v/>
      </c>
      <c r="K66" s="488" t="str">
        <f t="shared" si="10"/>
        <v/>
      </c>
      <c r="L66" s="488" t="e">
        <f t="shared" si="13"/>
        <v>#N/A</v>
      </c>
    </row>
    <row r="67" spans="1:12" ht="15" customHeight="1" x14ac:dyDescent="0.2">
      <c r="A67" s="490" t="s">
        <v>473</v>
      </c>
      <c r="B67" s="487">
        <v>189610</v>
      </c>
      <c r="C67" s="487">
        <v>25144</v>
      </c>
      <c r="D67" s="487">
        <v>15628</v>
      </c>
      <c r="E67" s="488">
        <f t="shared" si="11"/>
        <v>107.22970603870472</v>
      </c>
      <c r="F67" s="488">
        <f t="shared" si="11"/>
        <v>95.253248475205524</v>
      </c>
      <c r="G67" s="488">
        <f t="shared" si="11"/>
        <v>116.16739760648183</v>
      </c>
      <c r="H67" s="489" t="str">
        <f t="shared" si="14"/>
        <v/>
      </c>
      <c r="I67" s="488" t="str">
        <f t="shared" si="12"/>
        <v/>
      </c>
      <c r="J67" s="488" t="str">
        <f t="shared" si="12"/>
        <v/>
      </c>
      <c r="K67" s="488" t="str">
        <f t="shared" si="12"/>
        <v/>
      </c>
      <c r="L67" s="488" t="e">
        <f t="shared" si="13"/>
        <v>#N/A</v>
      </c>
    </row>
    <row r="68" spans="1:12" ht="15" customHeight="1" x14ac:dyDescent="0.2">
      <c r="A68" s="490" t="s">
        <v>474</v>
      </c>
      <c r="B68" s="487">
        <v>191576</v>
      </c>
      <c r="C68" s="487">
        <v>25668</v>
      </c>
      <c r="D68" s="487">
        <v>16202</v>
      </c>
      <c r="E68" s="488">
        <f t="shared" si="11"/>
        <v>108.34153348489475</v>
      </c>
      <c r="F68" s="488">
        <f t="shared" si="11"/>
        <v>97.238322536651893</v>
      </c>
      <c r="G68" s="488">
        <f t="shared" si="11"/>
        <v>120.43410391734186</v>
      </c>
      <c r="H68" s="489" t="str">
        <f t="shared" si="14"/>
        <v/>
      </c>
      <c r="I68" s="488" t="str">
        <f t="shared" si="12"/>
        <v/>
      </c>
      <c r="J68" s="488" t="str">
        <f t="shared" si="12"/>
        <v/>
      </c>
      <c r="K68" s="488" t="str">
        <f t="shared" si="12"/>
        <v/>
      </c>
      <c r="L68" s="488" t="e">
        <f t="shared" si="13"/>
        <v>#N/A</v>
      </c>
    </row>
    <row r="69" spans="1:12" ht="15" customHeight="1" x14ac:dyDescent="0.2">
      <c r="A69" s="490">
        <v>43344</v>
      </c>
      <c r="B69" s="487">
        <v>194566</v>
      </c>
      <c r="C69" s="487">
        <v>24614</v>
      </c>
      <c r="D69" s="487">
        <v>16616</v>
      </c>
      <c r="E69" s="488">
        <f t="shared" si="11"/>
        <v>110.03246128962935</v>
      </c>
      <c r="F69" s="488">
        <f t="shared" si="11"/>
        <v>93.245444558093723</v>
      </c>
      <c r="G69" s="488">
        <f t="shared" si="11"/>
        <v>123.51148442726529</v>
      </c>
      <c r="H69" s="489">
        <f t="shared" si="14"/>
        <v>43344</v>
      </c>
      <c r="I69" s="488">
        <f t="shared" si="12"/>
        <v>110.03246128962935</v>
      </c>
      <c r="J69" s="488">
        <f t="shared" si="12"/>
        <v>93.245444558093723</v>
      </c>
      <c r="K69" s="488">
        <f t="shared" si="12"/>
        <v>123.51148442726529</v>
      </c>
      <c r="L69" s="488" t="e">
        <f t="shared" si="13"/>
        <v>#N/A</v>
      </c>
    </row>
    <row r="70" spans="1:12" ht="15" customHeight="1" x14ac:dyDescent="0.2">
      <c r="A70" s="490" t="s">
        <v>475</v>
      </c>
      <c r="B70" s="487">
        <v>192548</v>
      </c>
      <c r="C70" s="487">
        <v>25242</v>
      </c>
      <c r="D70" s="487">
        <v>16479</v>
      </c>
      <c r="E70" s="488">
        <f t="shared" si="11"/>
        <v>108.89122640335698</v>
      </c>
      <c r="F70" s="488">
        <f t="shared" si="11"/>
        <v>95.624502784407312</v>
      </c>
      <c r="G70" s="488">
        <f t="shared" si="11"/>
        <v>122.49312421021334</v>
      </c>
      <c r="H70" s="489" t="str">
        <f t="shared" si="14"/>
        <v/>
      </c>
      <c r="I70" s="488" t="str">
        <f t="shared" si="12"/>
        <v/>
      </c>
      <c r="J70" s="488" t="str">
        <f t="shared" si="12"/>
        <v/>
      </c>
      <c r="K70" s="488" t="str">
        <f t="shared" si="12"/>
        <v/>
      </c>
      <c r="L70" s="488" t="e">
        <f t="shared" si="13"/>
        <v>#N/A</v>
      </c>
    </row>
    <row r="71" spans="1:12" ht="15" customHeight="1" x14ac:dyDescent="0.2">
      <c r="A71" s="490" t="s">
        <v>476</v>
      </c>
      <c r="B71" s="487">
        <v>192043</v>
      </c>
      <c r="C71" s="487">
        <v>24649</v>
      </c>
      <c r="D71" s="487">
        <v>16440</v>
      </c>
      <c r="E71" s="491">
        <f t="shared" ref="E71:G75" si="15">IF($A$51=37802,IF(COUNTBLANK(B$51:B$70)&gt;0,#N/A,IF(ISBLANK(B71)=FALSE,B71/B$51*100,#N/A)),IF(COUNTBLANK(B$51:B$75)&gt;0,#N/A,B71/B$51*100))</f>
        <v>108.60563491794193</v>
      </c>
      <c r="F71" s="491">
        <f t="shared" si="15"/>
        <v>93.378035382808662</v>
      </c>
      <c r="G71" s="491">
        <f t="shared" si="15"/>
        <v>122.20322604623503</v>
      </c>
      <c r="H71" s="492" t="str">
        <f>IF(A$51=37802,IF(ISERROR(L71)=TRUE,IF(ISBLANK(A71)=FALSE,IF(MONTH(A71)=MONTH(MAX(A$51:A$75)),A71,""),""),""),IF(ISERROR(L71)=TRUE,IF(MONTH(A71)=MONTH(MAX(A$51:A$75)),A71,""),""))</f>
        <v/>
      </c>
      <c r="I71" s="488" t="str">
        <f t="shared" si="12"/>
        <v/>
      </c>
      <c r="J71" s="488" t="str">
        <f t="shared" si="12"/>
        <v/>
      </c>
      <c r="K71" s="488" t="str">
        <f t="shared" si="12"/>
        <v/>
      </c>
      <c r="L71" s="488" t="e">
        <f t="shared" si="13"/>
        <v>#N/A</v>
      </c>
    </row>
    <row r="72" spans="1:12" ht="15" customHeight="1" x14ac:dyDescent="0.2">
      <c r="A72" s="490" t="s">
        <v>477</v>
      </c>
      <c r="B72" s="487">
        <v>193192</v>
      </c>
      <c r="C72" s="487">
        <v>24906</v>
      </c>
      <c r="D72" s="487">
        <v>16710</v>
      </c>
      <c r="E72" s="491">
        <f t="shared" si="15"/>
        <v>109.25542623822288</v>
      </c>
      <c r="F72" s="491">
        <f t="shared" si="15"/>
        <v>94.351630867143996</v>
      </c>
      <c r="G72" s="491">
        <f t="shared" si="15"/>
        <v>124.21021333531554</v>
      </c>
      <c r="H72" s="492" t="str">
        <f>IF(A$51=37802,IF(ISERROR(L72)=TRUE,IF(ISBLANK(A72)=FALSE,IF(MONTH(A72)=MONTH(MAX(A$51:A$75)),A72,""),""),""),IF(ISERROR(L72)=TRUE,IF(MONTH(A72)=MONTH(MAX(A$51:A$75)),A72,""),""))</f>
        <v/>
      </c>
      <c r="I72" s="488" t="str">
        <f t="shared" si="12"/>
        <v/>
      </c>
      <c r="J72" s="488" t="str">
        <f t="shared" si="12"/>
        <v/>
      </c>
      <c r="K72" s="488" t="str">
        <f t="shared" si="12"/>
        <v/>
      </c>
      <c r="L72" s="488" t="e">
        <f t="shared" si="13"/>
        <v>#N/A</v>
      </c>
    </row>
    <row r="73" spans="1:12" ht="15" customHeight="1" x14ac:dyDescent="0.2">
      <c r="A73" s="490">
        <v>43709</v>
      </c>
      <c r="B73" s="487">
        <v>194281</v>
      </c>
      <c r="C73" s="487">
        <v>23754</v>
      </c>
      <c r="D73" s="487">
        <v>17154</v>
      </c>
      <c r="E73" s="491">
        <f t="shared" si="15"/>
        <v>109.87128589687036</v>
      </c>
      <c r="F73" s="491">
        <f t="shared" si="15"/>
        <v>89.987498579384024</v>
      </c>
      <c r="G73" s="491">
        <f t="shared" si="15"/>
        <v>127.51059243291458</v>
      </c>
      <c r="H73" s="492">
        <f>IF(A$51=37802,IF(ISERROR(L73)=TRUE,IF(ISBLANK(A73)=FALSE,IF(MONTH(A73)=MONTH(MAX(A$51:A$75)),A73,""),""),""),IF(ISERROR(L73)=TRUE,IF(MONTH(A73)=MONTH(MAX(A$51:A$75)),A73,""),""))</f>
        <v>43709</v>
      </c>
      <c r="I73" s="488">
        <f t="shared" si="12"/>
        <v>109.87128589687036</v>
      </c>
      <c r="J73" s="488">
        <f t="shared" si="12"/>
        <v>89.987498579384024</v>
      </c>
      <c r="K73" s="488">
        <f t="shared" si="12"/>
        <v>127.51059243291458</v>
      </c>
      <c r="L73" s="488" t="e">
        <f t="shared" si="13"/>
        <v>#N/A</v>
      </c>
    </row>
    <row r="74" spans="1:12" ht="15" customHeight="1" x14ac:dyDescent="0.2">
      <c r="A74" s="490" t="s">
        <v>478</v>
      </c>
      <c r="B74" s="487">
        <v>191901</v>
      </c>
      <c r="C74" s="487">
        <v>24157</v>
      </c>
      <c r="D74" s="487">
        <v>16951</v>
      </c>
      <c r="E74" s="491">
        <f t="shared" si="15"/>
        <v>108.52532998540939</v>
      </c>
      <c r="F74" s="491">
        <f t="shared" si="15"/>
        <v>91.514187218244501</v>
      </c>
      <c r="G74" s="491">
        <f t="shared" si="15"/>
        <v>126.00163532297628</v>
      </c>
      <c r="H74" s="492" t="str">
        <f>IF(A$51=37802,IF(ISERROR(L74)=TRUE,IF(ISBLANK(A74)=FALSE,IF(MONTH(A74)=MONTH(MAX(A$51:A$75)),A74,""),""),""),IF(ISERROR(L74)=TRUE,IF(MONTH(A74)=MONTH(MAX(A$51:A$75)),A74,""),""))</f>
        <v/>
      </c>
      <c r="I74" s="488" t="str">
        <f t="shared" si="12"/>
        <v/>
      </c>
      <c r="J74" s="488" t="str">
        <f t="shared" si="12"/>
        <v/>
      </c>
      <c r="K74" s="488" t="str">
        <f t="shared" si="12"/>
        <v/>
      </c>
      <c r="L74" s="488" t="e">
        <f t="shared" si="13"/>
        <v>#N/A</v>
      </c>
    </row>
    <row r="75" spans="1:12" ht="15" customHeight="1" x14ac:dyDescent="0.2">
      <c r="A75" s="490" t="s">
        <v>479</v>
      </c>
      <c r="B75" s="487">
        <v>191287</v>
      </c>
      <c r="C75" s="493">
        <v>23101</v>
      </c>
      <c r="D75" s="493">
        <v>16352</v>
      </c>
      <c r="E75" s="491">
        <f t="shared" si="15"/>
        <v>108.17809598136022</v>
      </c>
      <c r="F75" s="491">
        <f t="shared" si="15"/>
        <v>87.513732621131197</v>
      </c>
      <c r="G75" s="491">
        <f t="shared" si="15"/>
        <v>121.54909685571991</v>
      </c>
      <c r="H75" s="492" t="str">
        <f>IF(A$51=37802,IF(ISERROR(L75)=TRUE,IF(ISBLANK(A75)=FALSE,IF(MONTH(A75)=MONTH(MAX(A$51:A$75)),A75,""),""),""),IF(ISERROR(L75)=TRUE,IF(MONTH(A75)=MONTH(MAX(A$51:A$75)),A75,""),""))</f>
        <v/>
      </c>
      <c r="I75" s="488" t="str">
        <f t="shared" si="12"/>
        <v/>
      </c>
      <c r="J75" s="488" t="str">
        <f t="shared" si="12"/>
        <v/>
      </c>
      <c r="K75" s="488" t="str">
        <f t="shared" si="12"/>
        <v/>
      </c>
      <c r="L75" s="488" t="e">
        <f t="shared" si="13"/>
        <v>#N/A</v>
      </c>
    </row>
    <row r="77" spans="1:12" ht="15" customHeight="1" x14ac:dyDescent="0.2">
      <c r="I77" s="488">
        <f>IF(I75&lt;&gt;"",I75,IF(I74&lt;&gt;"",I74,IF(I73&lt;&gt;"",I73,IF(I72&lt;&gt;"",I72,IF(I71&lt;&gt;"",I71,IF(I70&lt;&gt;"",I70,""))))))</f>
        <v>109.87128589687036</v>
      </c>
      <c r="J77" s="488">
        <f>IF(J75&lt;&gt;"",J75,IF(J74&lt;&gt;"",J74,IF(J73&lt;&gt;"",J73,IF(J72&lt;&gt;"",J72,IF(J71&lt;&gt;"",J71,IF(J70&lt;&gt;"",J70,""))))))</f>
        <v>89.987498579384024</v>
      </c>
      <c r="K77" s="488">
        <f>IF(K75&lt;&gt;"",K75,IF(K74&lt;&gt;"",K74,IF(K73&lt;&gt;"",K73,IF(K72&lt;&gt;"",K72,IF(K71&lt;&gt;"",K71,IF(K70&lt;&gt;"",K70,""))))))</f>
        <v>127.51059243291458</v>
      </c>
    </row>
    <row r="78" spans="1:12" ht="15" customHeight="1" x14ac:dyDescent="0.2">
      <c r="I78" s="495">
        <f>RANK(I77,$I77:$K77)</f>
        <v>2</v>
      </c>
      <c r="J78" s="495">
        <f>RANK(J77,$I77:$K77)</f>
        <v>3</v>
      </c>
      <c r="K78" s="495">
        <f>RANK(K77,$I77:$K77)</f>
        <v>1</v>
      </c>
    </row>
    <row r="79" spans="1:12" ht="15" customHeight="1" x14ac:dyDescent="0.2">
      <c r="I79" s="488" t="str">
        <f>"SvB: "&amp;IF(I77&gt;100,"+","")&amp;TEXT(I77-100,"0,0")&amp;"%"</f>
        <v>SvB: +9,9%</v>
      </c>
      <c r="J79" s="488" t="str">
        <f>"GeB - ausschließlich: "&amp;IF(J77&gt;100,"+","")&amp;TEXT(J77-100,"0,0")&amp;"%"</f>
        <v>GeB - ausschließlich: -10,0%</v>
      </c>
      <c r="K79" s="488" t="str">
        <f>"GeB - im Nebenjob: "&amp;IF(K77&gt;100,"+","")&amp;TEXT(K77-100,"0,0")&amp;"%"</f>
        <v>GeB - im Nebenjob: +27,5%</v>
      </c>
    </row>
    <row r="81" spans="9:9" ht="15" customHeight="1" x14ac:dyDescent="0.2">
      <c r="I81" s="488" t="str">
        <f>IF(ISERROR(HLOOKUP(1,I$78:K$79,2,FALSE)),"",HLOOKUP(1,I$78:K$79,2,FALSE))</f>
        <v>GeB - im Nebenjob: +27,5%</v>
      </c>
    </row>
    <row r="82" spans="9:9" ht="15" customHeight="1" x14ac:dyDescent="0.2">
      <c r="I82" s="488" t="str">
        <f>IF(ISERROR(HLOOKUP(2,I$78:K$79,2,FALSE)),"",HLOOKUP(2,I$78:K$79,2,FALSE))</f>
        <v>SvB: +9,9%</v>
      </c>
    </row>
    <row r="83" spans="9:9" ht="15" customHeight="1" x14ac:dyDescent="0.2">
      <c r="I83" s="488" t="str">
        <f>IF(ISERROR(HLOOKUP(3,I$78:K$79,2,FALSE)),"",HLOOKUP(3,I$78:K$79,2,FALSE))</f>
        <v>GeB - ausschließlich: -10,0%</v>
      </c>
    </row>
  </sheetData>
  <mergeCells count="16">
    <mergeCell ref="B4:C4"/>
    <mergeCell ref="D4:E4"/>
    <mergeCell ref="F4:G4"/>
    <mergeCell ref="H4:I4"/>
    <mergeCell ref="J4:N4"/>
    <mergeCell ref="J12:N12"/>
    <mergeCell ref="A49:A50"/>
    <mergeCell ref="B49:D49"/>
    <mergeCell ref="E49:G49"/>
    <mergeCell ref="H49:H50"/>
    <mergeCell ref="I49:K49"/>
    <mergeCell ref="A12:A13"/>
    <mergeCell ref="B12:C12"/>
    <mergeCell ref="D12:E12"/>
    <mergeCell ref="F12:G12"/>
    <mergeCell ref="H12:I12"/>
  </mergeCells>
  <pageMargins left="0.78740157499999996" right="0.78740157499999996" top="0.984251969" bottom="0.984251969" header="0.4921259845" footer="0.4921259845"/>
  <pageSetup paperSize="9" orientation="portrait" r:id="rId1"/>
  <headerFooter alignWithMargins="0"/>
  <drawing r:id="rId2"/>
</worksheet>
</file>

<file path=xl/worksheets/sheet2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6"/>
  <dimension ref="A1:K59"/>
  <sheetViews>
    <sheetView showGridLines="0" zoomScaleNormal="100" workbookViewId="0"/>
  </sheetViews>
  <sheetFormatPr baseColWidth="10" defaultRowHeight="16.5" customHeight="1" x14ac:dyDescent="0.2"/>
  <cols>
    <col min="1" max="1" width="2.375" style="523" customWidth="1"/>
    <col min="2" max="2" width="15.125" style="523" customWidth="1"/>
    <col min="3" max="3" width="20.375" style="523" customWidth="1"/>
    <col min="4" max="5" width="10" style="523" customWidth="1"/>
    <col min="6" max="8" width="11" style="523"/>
    <col min="9" max="9" width="13.75" style="523" customWidth="1"/>
    <col min="10" max="256" width="11" style="523"/>
    <col min="257" max="257" width="2.375" style="523" customWidth="1"/>
    <col min="258" max="258" width="15.125" style="523" customWidth="1"/>
    <col min="259" max="259" width="20.375" style="523" customWidth="1"/>
    <col min="260" max="261" width="10" style="523" customWidth="1"/>
    <col min="262" max="264" width="11" style="523"/>
    <col min="265" max="265" width="13.75" style="523" customWidth="1"/>
    <col min="266" max="512" width="11" style="523"/>
    <col min="513" max="513" width="2.375" style="523" customWidth="1"/>
    <col min="514" max="514" width="15.125" style="523" customWidth="1"/>
    <col min="515" max="515" width="20.375" style="523" customWidth="1"/>
    <col min="516" max="517" width="10" style="523" customWidth="1"/>
    <col min="518" max="520" width="11" style="523"/>
    <col min="521" max="521" width="13.75" style="523" customWidth="1"/>
    <col min="522" max="768" width="11" style="523"/>
    <col min="769" max="769" width="2.375" style="523" customWidth="1"/>
    <col min="770" max="770" width="15.125" style="523" customWidth="1"/>
    <col min="771" max="771" width="20.375" style="523" customWidth="1"/>
    <col min="772" max="773" width="10" style="523" customWidth="1"/>
    <col min="774" max="776" width="11" style="523"/>
    <col min="777" max="777" width="13.75" style="523" customWidth="1"/>
    <col min="778" max="1024" width="11" style="523"/>
    <col min="1025" max="1025" width="2.375" style="523" customWidth="1"/>
    <col min="1026" max="1026" width="15.125" style="523" customWidth="1"/>
    <col min="1027" max="1027" width="20.375" style="523" customWidth="1"/>
    <col min="1028" max="1029" width="10" style="523" customWidth="1"/>
    <col min="1030" max="1032" width="11" style="523"/>
    <col min="1033" max="1033" width="13.75" style="523" customWidth="1"/>
    <col min="1034" max="1280" width="11" style="523"/>
    <col min="1281" max="1281" width="2.375" style="523" customWidth="1"/>
    <col min="1282" max="1282" width="15.125" style="523" customWidth="1"/>
    <col min="1283" max="1283" width="20.375" style="523" customWidth="1"/>
    <col min="1284" max="1285" width="10" style="523" customWidth="1"/>
    <col min="1286" max="1288" width="11" style="523"/>
    <col min="1289" max="1289" width="13.75" style="523" customWidth="1"/>
    <col min="1290" max="1536" width="11" style="523"/>
    <col min="1537" max="1537" width="2.375" style="523" customWidth="1"/>
    <col min="1538" max="1538" width="15.125" style="523" customWidth="1"/>
    <col min="1539" max="1539" width="20.375" style="523" customWidth="1"/>
    <col min="1540" max="1541" width="10" style="523" customWidth="1"/>
    <col min="1542" max="1544" width="11" style="523"/>
    <col min="1545" max="1545" width="13.75" style="523" customWidth="1"/>
    <col min="1546" max="1792" width="11" style="523"/>
    <col min="1793" max="1793" width="2.375" style="523" customWidth="1"/>
    <col min="1794" max="1794" width="15.125" style="523" customWidth="1"/>
    <col min="1795" max="1795" width="20.375" style="523" customWidth="1"/>
    <col min="1796" max="1797" width="10" style="523" customWidth="1"/>
    <col min="1798" max="1800" width="11" style="523"/>
    <col min="1801" max="1801" width="13.75" style="523" customWidth="1"/>
    <col min="1802" max="2048" width="11" style="523"/>
    <col min="2049" max="2049" width="2.375" style="523" customWidth="1"/>
    <col min="2050" max="2050" width="15.125" style="523" customWidth="1"/>
    <col min="2051" max="2051" width="20.375" style="523" customWidth="1"/>
    <col min="2052" max="2053" width="10" style="523" customWidth="1"/>
    <col min="2054" max="2056" width="11" style="523"/>
    <col min="2057" max="2057" width="13.75" style="523" customWidth="1"/>
    <col min="2058" max="2304" width="11" style="523"/>
    <col min="2305" max="2305" width="2.375" style="523" customWidth="1"/>
    <col min="2306" max="2306" width="15.125" style="523" customWidth="1"/>
    <col min="2307" max="2307" width="20.375" style="523" customWidth="1"/>
    <col min="2308" max="2309" width="10" style="523" customWidth="1"/>
    <col min="2310" max="2312" width="11" style="523"/>
    <col min="2313" max="2313" width="13.75" style="523" customWidth="1"/>
    <col min="2314" max="2560" width="11" style="523"/>
    <col min="2561" max="2561" width="2.375" style="523" customWidth="1"/>
    <col min="2562" max="2562" width="15.125" style="523" customWidth="1"/>
    <col min="2563" max="2563" width="20.375" style="523" customWidth="1"/>
    <col min="2564" max="2565" width="10" style="523" customWidth="1"/>
    <col min="2566" max="2568" width="11" style="523"/>
    <col min="2569" max="2569" width="13.75" style="523" customWidth="1"/>
    <col min="2570" max="2816" width="11" style="523"/>
    <col min="2817" max="2817" width="2.375" style="523" customWidth="1"/>
    <col min="2818" max="2818" width="15.125" style="523" customWidth="1"/>
    <col min="2819" max="2819" width="20.375" style="523" customWidth="1"/>
    <col min="2820" max="2821" width="10" style="523" customWidth="1"/>
    <col min="2822" max="2824" width="11" style="523"/>
    <col min="2825" max="2825" width="13.75" style="523" customWidth="1"/>
    <col min="2826" max="3072" width="11" style="523"/>
    <col min="3073" max="3073" width="2.375" style="523" customWidth="1"/>
    <col min="3074" max="3074" width="15.125" style="523" customWidth="1"/>
    <col min="3075" max="3075" width="20.375" style="523" customWidth="1"/>
    <col min="3076" max="3077" width="10" style="523" customWidth="1"/>
    <col min="3078" max="3080" width="11" style="523"/>
    <col min="3081" max="3081" width="13.75" style="523" customWidth="1"/>
    <col min="3082" max="3328" width="11" style="523"/>
    <col min="3329" max="3329" width="2.375" style="523" customWidth="1"/>
    <col min="3330" max="3330" width="15.125" style="523" customWidth="1"/>
    <col min="3331" max="3331" width="20.375" style="523" customWidth="1"/>
    <col min="3332" max="3333" width="10" style="523" customWidth="1"/>
    <col min="3334" max="3336" width="11" style="523"/>
    <col min="3337" max="3337" width="13.75" style="523" customWidth="1"/>
    <col min="3338" max="3584" width="11" style="523"/>
    <col min="3585" max="3585" width="2.375" style="523" customWidth="1"/>
    <col min="3586" max="3586" width="15.125" style="523" customWidth="1"/>
    <col min="3587" max="3587" width="20.375" style="523" customWidth="1"/>
    <col min="3588" max="3589" width="10" style="523" customWidth="1"/>
    <col min="3590" max="3592" width="11" style="523"/>
    <col min="3593" max="3593" width="13.75" style="523" customWidth="1"/>
    <col min="3594" max="3840" width="11" style="523"/>
    <col min="3841" max="3841" width="2.375" style="523" customWidth="1"/>
    <col min="3842" max="3842" width="15.125" style="523" customWidth="1"/>
    <col min="3843" max="3843" width="20.375" style="523" customWidth="1"/>
    <col min="3844" max="3845" width="10" style="523" customWidth="1"/>
    <col min="3846" max="3848" width="11" style="523"/>
    <col min="3849" max="3849" width="13.75" style="523" customWidth="1"/>
    <col min="3850" max="4096" width="11" style="523"/>
    <col min="4097" max="4097" width="2.375" style="523" customWidth="1"/>
    <col min="4098" max="4098" width="15.125" style="523" customWidth="1"/>
    <col min="4099" max="4099" width="20.375" style="523" customWidth="1"/>
    <col min="4100" max="4101" width="10" style="523" customWidth="1"/>
    <col min="4102" max="4104" width="11" style="523"/>
    <col min="4105" max="4105" width="13.75" style="523" customWidth="1"/>
    <col min="4106" max="4352" width="11" style="523"/>
    <col min="4353" max="4353" width="2.375" style="523" customWidth="1"/>
    <col min="4354" max="4354" width="15.125" style="523" customWidth="1"/>
    <col min="4355" max="4355" width="20.375" style="523" customWidth="1"/>
    <col min="4356" max="4357" width="10" style="523" customWidth="1"/>
    <col min="4358" max="4360" width="11" style="523"/>
    <col min="4361" max="4361" width="13.75" style="523" customWidth="1"/>
    <col min="4362" max="4608" width="11" style="523"/>
    <col min="4609" max="4609" width="2.375" style="523" customWidth="1"/>
    <col min="4610" max="4610" width="15.125" style="523" customWidth="1"/>
    <col min="4611" max="4611" width="20.375" style="523" customWidth="1"/>
    <col min="4612" max="4613" width="10" style="523" customWidth="1"/>
    <col min="4614" max="4616" width="11" style="523"/>
    <col min="4617" max="4617" width="13.75" style="523" customWidth="1"/>
    <col min="4618" max="4864" width="11" style="523"/>
    <col min="4865" max="4865" width="2.375" style="523" customWidth="1"/>
    <col min="4866" max="4866" width="15.125" style="523" customWidth="1"/>
    <col min="4867" max="4867" width="20.375" style="523" customWidth="1"/>
    <col min="4868" max="4869" width="10" style="523" customWidth="1"/>
    <col min="4870" max="4872" width="11" style="523"/>
    <col min="4873" max="4873" width="13.75" style="523" customWidth="1"/>
    <col min="4874" max="5120" width="11" style="523"/>
    <col min="5121" max="5121" width="2.375" style="523" customWidth="1"/>
    <col min="5122" max="5122" width="15.125" style="523" customWidth="1"/>
    <col min="5123" max="5123" width="20.375" style="523" customWidth="1"/>
    <col min="5124" max="5125" width="10" style="523" customWidth="1"/>
    <col min="5126" max="5128" width="11" style="523"/>
    <col min="5129" max="5129" width="13.75" style="523" customWidth="1"/>
    <col min="5130" max="5376" width="11" style="523"/>
    <col min="5377" max="5377" width="2.375" style="523" customWidth="1"/>
    <col min="5378" max="5378" width="15.125" style="523" customWidth="1"/>
    <col min="5379" max="5379" width="20.375" style="523" customWidth="1"/>
    <col min="5380" max="5381" width="10" style="523" customWidth="1"/>
    <col min="5382" max="5384" width="11" style="523"/>
    <col min="5385" max="5385" width="13.75" style="523" customWidth="1"/>
    <col min="5386" max="5632" width="11" style="523"/>
    <col min="5633" max="5633" width="2.375" style="523" customWidth="1"/>
    <col min="5634" max="5634" width="15.125" style="523" customWidth="1"/>
    <col min="5635" max="5635" width="20.375" style="523" customWidth="1"/>
    <col min="5636" max="5637" width="10" style="523" customWidth="1"/>
    <col min="5638" max="5640" width="11" style="523"/>
    <col min="5641" max="5641" width="13.75" style="523" customWidth="1"/>
    <col min="5642" max="5888" width="11" style="523"/>
    <col min="5889" max="5889" width="2.375" style="523" customWidth="1"/>
    <col min="5890" max="5890" width="15.125" style="523" customWidth="1"/>
    <col min="5891" max="5891" width="20.375" style="523" customWidth="1"/>
    <col min="5892" max="5893" width="10" style="523" customWidth="1"/>
    <col min="5894" max="5896" width="11" style="523"/>
    <col min="5897" max="5897" width="13.75" style="523" customWidth="1"/>
    <col min="5898" max="6144" width="11" style="523"/>
    <col min="6145" max="6145" width="2.375" style="523" customWidth="1"/>
    <col min="6146" max="6146" width="15.125" style="523" customWidth="1"/>
    <col min="6147" max="6147" width="20.375" style="523" customWidth="1"/>
    <col min="6148" max="6149" width="10" style="523" customWidth="1"/>
    <col min="6150" max="6152" width="11" style="523"/>
    <col min="6153" max="6153" width="13.75" style="523" customWidth="1"/>
    <col min="6154" max="6400" width="11" style="523"/>
    <col min="6401" max="6401" width="2.375" style="523" customWidth="1"/>
    <col min="6402" max="6402" width="15.125" style="523" customWidth="1"/>
    <col min="6403" max="6403" width="20.375" style="523" customWidth="1"/>
    <col min="6404" max="6405" width="10" style="523" customWidth="1"/>
    <col min="6406" max="6408" width="11" style="523"/>
    <col min="6409" max="6409" width="13.75" style="523" customWidth="1"/>
    <col min="6410" max="6656" width="11" style="523"/>
    <col min="6657" max="6657" width="2.375" style="523" customWidth="1"/>
    <col min="6658" max="6658" width="15.125" style="523" customWidth="1"/>
    <col min="6659" max="6659" width="20.375" style="523" customWidth="1"/>
    <col min="6660" max="6661" width="10" style="523" customWidth="1"/>
    <col min="6662" max="6664" width="11" style="523"/>
    <col min="6665" max="6665" width="13.75" style="523" customWidth="1"/>
    <col min="6666" max="6912" width="11" style="523"/>
    <col min="6913" max="6913" width="2.375" style="523" customWidth="1"/>
    <col min="6914" max="6914" width="15.125" style="523" customWidth="1"/>
    <col min="6915" max="6915" width="20.375" style="523" customWidth="1"/>
    <col min="6916" max="6917" width="10" style="523" customWidth="1"/>
    <col min="6918" max="6920" width="11" style="523"/>
    <col min="6921" max="6921" width="13.75" style="523" customWidth="1"/>
    <col min="6922" max="7168" width="11" style="523"/>
    <col min="7169" max="7169" width="2.375" style="523" customWidth="1"/>
    <col min="7170" max="7170" width="15.125" style="523" customWidth="1"/>
    <col min="7171" max="7171" width="20.375" style="523" customWidth="1"/>
    <col min="7172" max="7173" width="10" style="523" customWidth="1"/>
    <col min="7174" max="7176" width="11" style="523"/>
    <col min="7177" max="7177" width="13.75" style="523" customWidth="1"/>
    <col min="7178" max="7424" width="11" style="523"/>
    <col min="7425" max="7425" width="2.375" style="523" customWidth="1"/>
    <col min="7426" max="7426" width="15.125" style="523" customWidth="1"/>
    <col min="7427" max="7427" width="20.375" style="523" customWidth="1"/>
    <col min="7428" max="7429" width="10" style="523" customWidth="1"/>
    <col min="7430" max="7432" width="11" style="523"/>
    <col min="7433" max="7433" width="13.75" style="523" customWidth="1"/>
    <col min="7434" max="7680" width="11" style="523"/>
    <col min="7681" max="7681" width="2.375" style="523" customWidth="1"/>
    <col min="7682" max="7682" width="15.125" style="523" customWidth="1"/>
    <col min="7683" max="7683" width="20.375" style="523" customWidth="1"/>
    <col min="7684" max="7685" width="10" style="523" customWidth="1"/>
    <col min="7686" max="7688" width="11" style="523"/>
    <col min="7689" max="7689" width="13.75" style="523" customWidth="1"/>
    <col min="7690" max="7936" width="11" style="523"/>
    <col min="7937" max="7937" width="2.375" style="523" customWidth="1"/>
    <col min="7938" max="7938" width="15.125" style="523" customWidth="1"/>
    <col min="7939" max="7939" width="20.375" style="523" customWidth="1"/>
    <col min="7940" max="7941" width="10" style="523" customWidth="1"/>
    <col min="7942" max="7944" width="11" style="523"/>
    <col min="7945" max="7945" width="13.75" style="523" customWidth="1"/>
    <col min="7946" max="8192" width="11" style="523"/>
    <col min="8193" max="8193" width="2.375" style="523" customWidth="1"/>
    <col min="8194" max="8194" width="15.125" style="523" customWidth="1"/>
    <col min="8195" max="8195" width="20.375" style="523" customWidth="1"/>
    <col min="8196" max="8197" width="10" style="523" customWidth="1"/>
    <col min="8198" max="8200" width="11" style="523"/>
    <col min="8201" max="8201" width="13.75" style="523" customWidth="1"/>
    <col min="8202" max="8448" width="11" style="523"/>
    <col min="8449" max="8449" width="2.375" style="523" customWidth="1"/>
    <col min="8450" max="8450" width="15.125" style="523" customWidth="1"/>
    <col min="8451" max="8451" width="20.375" style="523" customWidth="1"/>
    <col min="8452" max="8453" width="10" style="523" customWidth="1"/>
    <col min="8454" max="8456" width="11" style="523"/>
    <col min="8457" max="8457" width="13.75" style="523" customWidth="1"/>
    <col min="8458" max="8704" width="11" style="523"/>
    <col min="8705" max="8705" width="2.375" style="523" customWidth="1"/>
    <col min="8706" max="8706" width="15.125" style="523" customWidth="1"/>
    <col min="8707" max="8707" width="20.375" style="523" customWidth="1"/>
    <col min="8708" max="8709" width="10" style="523" customWidth="1"/>
    <col min="8710" max="8712" width="11" style="523"/>
    <col min="8713" max="8713" width="13.75" style="523" customWidth="1"/>
    <col min="8714" max="8960" width="11" style="523"/>
    <col min="8961" max="8961" width="2.375" style="523" customWidth="1"/>
    <col min="8962" max="8962" width="15.125" style="523" customWidth="1"/>
    <col min="8963" max="8963" width="20.375" style="523" customWidth="1"/>
    <col min="8964" max="8965" width="10" style="523" customWidth="1"/>
    <col min="8966" max="8968" width="11" style="523"/>
    <col min="8969" max="8969" width="13.75" style="523" customWidth="1"/>
    <col min="8970" max="9216" width="11" style="523"/>
    <col min="9217" max="9217" width="2.375" style="523" customWidth="1"/>
    <col min="9218" max="9218" width="15.125" style="523" customWidth="1"/>
    <col min="9219" max="9219" width="20.375" style="523" customWidth="1"/>
    <col min="9220" max="9221" width="10" style="523" customWidth="1"/>
    <col min="9222" max="9224" width="11" style="523"/>
    <col min="9225" max="9225" width="13.75" style="523" customWidth="1"/>
    <col min="9226" max="9472" width="11" style="523"/>
    <col min="9473" max="9473" width="2.375" style="523" customWidth="1"/>
    <col min="9474" max="9474" width="15.125" style="523" customWidth="1"/>
    <col min="9475" max="9475" width="20.375" style="523" customWidth="1"/>
    <col min="9476" max="9477" width="10" style="523" customWidth="1"/>
    <col min="9478" max="9480" width="11" style="523"/>
    <col min="9481" max="9481" width="13.75" style="523" customWidth="1"/>
    <col min="9482" max="9728" width="11" style="523"/>
    <col min="9729" max="9729" width="2.375" style="523" customWidth="1"/>
    <col min="9730" max="9730" width="15.125" style="523" customWidth="1"/>
    <col min="9731" max="9731" width="20.375" style="523" customWidth="1"/>
    <col min="9732" max="9733" width="10" style="523" customWidth="1"/>
    <col min="9734" max="9736" width="11" style="523"/>
    <col min="9737" max="9737" width="13.75" style="523" customWidth="1"/>
    <col min="9738" max="9984" width="11" style="523"/>
    <col min="9985" max="9985" width="2.375" style="523" customWidth="1"/>
    <col min="9986" max="9986" width="15.125" style="523" customWidth="1"/>
    <col min="9987" max="9987" width="20.375" style="523" customWidth="1"/>
    <col min="9988" max="9989" width="10" style="523" customWidth="1"/>
    <col min="9990" max="9992" width="11" style="523"/>
    <col min="9993" max="9993" width="13.75" style="523" customWidth="1"/>
    <col min="9994" max="10240" width="11" style="523"/>
    <col min="10241" max="10241" width="2.375" style="523" customWidth="1"/>
    <col min="10242" max="10242" width="15.125" style="523" customWidth="1"/>
    <col min="10243" max="10243" width="20.375" style="523" customWidth="1"/>
    <col min="10244" max="10245" width="10" style="523" customWidth="1"/>
    <col min="10246" max="10248" width="11" style="523"/>
    <col min="10249" max="10249" width="13.75" style="523" customWidth="1"/>
    <col min="10250" max="10496" width="11" style="523"/>
    <col min="10497" max="10497" width="2.375" style="523" customWidth="1"/>
    <col min="10498" max="10498" width="15.125" style="523" customWidth="1"/>
    <col min="10499" max="10499" width="20.375" style="523" customWidth="1"/>
    <col min="10500" max="10501" width="10" style="523" customWidth="1"/>
    <col min="10502" max="10504" width="11" style="523"/>
    <col min="10505" max="10505" width="13.75" style="523" customWidth="1"/>
    <col min="10506" max="10752" width="11" style="523"/>
    <col min="10753" max="10753" width="2.375" style="523" customWidth="1"/>
    <col min="10754" max="10754" width="15.125" style="523" customWidth="1"/>
    <col min="10755" max="10755" width="20.375" style="523" customWidth="1"/>
    <col min="10756" max="10757" width="10" style="523" customWidth="1"/>
    <col min="10758" max="10760" width="11" style="523"/>
    <col min="10761" max="10761" width="13.75" style="523" customWidth="1"/>
    <col min="10762" max="11008" width="11" style="523"/>
    <col min="11009" max="11009" width="2.375" style="523" customWidth="1"/>
    <col min="11010" max="11010" width="15.125" style="523" customWidth="1"/>
    <col min="11011" max="11011" width="20.375" style="523" customWidth="1"/>
    <col min="11012" max="11013" width="10" style="523" customWidth="1"/>
    <col min="11014" max="11016" width="11" style="523"/>
    <col min="11017" max="11017" width="13.75" style="523" customWidth="1"/>
    <col min="11018" max="11264" width="11" style="523"/>
    <col min="11265" max="11265" width="2.375" style="523" customWidth="1"/>
    <col min="11266" max="11266" width="15.125" style="523" customWidth="1"/>
    <col min="11267" max="11267" width="20.375" style="523" customWidth="1"/>
    <col min="11268" max="11269" width="10" style="523" customWidth="1"/>
    <col min="11270" max="11272" width="11" style="523"/>
    <col min="11273" max="11273" width="13.75" style="523" customWidth="1"/>
    <col min="11274" max="11520" width="11" style="523"/>
    <col min="11521" max="11521" width="2.375" style="523" customWidth="1"/>
    <col min="11522" max="11522" width="15.125" style="523" customWidth="1"/>
    <col min="11523" max="11523" width="20.375" style="523" customWidth="1"/>
    <col min="11524" max="11525" width="10" style="523" customWidth="1"/>
    <col min="11526" max="11528" width="11" style="523"/>
    <col min="11529" max="11529" width="13.75" style="523" customWidth="1"/>
    <col min="11530" max="11776" width="11" style="523"/>
    <col min="11777" max="11777" width="2.375" style="523" customWidth="1"/>
    <col min="11778" max="11778" width="15.125" style="523" customWidth="1"/>
    <col min="11779" max="11779" width="20.375" style="523" customWidth="1"/>
    <col min="11780" max="11781" width="10" style="523" customWidth="1"/>
    <col min="11782" max="11784" width="11" style="523"/>
    <col min="11785" max="11785" width="13.75" style="523" customWidth="1"/>
    <col min="11786" max="12032" width="11" style="523"/>
    <col min="12033" max="12033" width="2.375" style="523" customWidth="1"/>
    <col min="12034" max="12034" width="15.125" style="523" customWidth="1"/>
    <col min="12035" max="12035" width="20.375" style="523" customWidth="1"/>
    <col min="12036" max="12037" width="10" style="523" customWidth="1"/>
    <col min="12038" max="12040" width="11" style="523"/>
    <col min="12041" max="12041" width="13.75" style="523" customWidth="1"/>
    <col min="12042" max="12288" width="11" style="523"/>
    <col min="12289" max="12289" width="2.375" style="523" customWidth="1"/>
    <col min="12290" max="12290" width="15.125" style="523" customWidth="1"/>
    <col min="12291" max="12291" width="20.375" style="523" customWidth="1"/>
    <col min="12292" max="12293" width="10" style="523" customWidth="1"/>
    <col min="12294" max="12296" width="11" style="523"/>
    <col min="12297" max="12297" width="13.75" style="523" customWidth="1"/>
    <col min="12298" max="12544" width="11" style="523"/>
    <col min="12545" max="12545" width="2.375" style="523" customWidth="1"/>
    <col min="12546" max="12546" width="15.125" style="523" customWidth="1"/>
    <col min="12547" max="12547" width="20.375" style="523" customWidth="1"/>
    <col min="12548" max="12549" width="10" style="523" customWidth="1"/>
    <col min="12550" max="12552" width="11" style="523"/>
    <col min="12553" max="12553" width="13.75" style="523" customWidth="1"/>
    <col min="12554" max="12800" width="11" style="523"/>
    <col min="12801" max="12801" width="2.375" style="523" customWidth="1"/>
    <col min="12802" max="12802" width="15.125" style="523" customWidth="1"/>
    <col min="12803" max="12803" width="20.375" style="523" customWidth="1"/>
    <col min="12804" max="12805" width="10" style="523" customWidth="1"/>
    <col min="12806" max="12808" width="11" style="523"/>
    <col min="12809" max="12809" width="13.75" style="523" customWidth="1"/>
    <col min="12810" max="13056" width="11" style="523"/>
    <col min="13057" max="13057" width="2.375" style="523" customWidth="1"/>
    <col min="13058" max="13058" width="15.125" style="523" customWidth="1"/>
    <col min="13059" max="13059" width="20.375" style="523" customWidth="1"/>
    <col min="13060" max="13061" width="10" style="523" customWidth="1"/>
    <col min="13062" max="13064" width="11" style="523"/>
    <col min="13065" max="13065" width="13.75" style="523" customWidth="1"/>
    <col min="13066" max="13312" width="11" style="523"/>
    <col min="13313" max="13313" width="2.375" style="523" customWidth="1"/>
    <col min="13314" max="13314" width="15.125" style="523" customWidth="1"/>
    <col min="13315" max="13315" width="20.375" style="523" customWidth="1"/>
    <col min="13316" max="13317" width="10" style="523" customWidth="1"/>
    <col min="13318" max="13320" width="11" style="523"/>
    <col min="13321" max="13321" width="13.75" style="523" customWidth="1"/>
    <col min="13322" max="13568" width="11" style="523"/>
    <col min="13569" max="13569" width="2.375" style="523" customWidth="1"/>
    <col min="13570" max="13570" width="15.125" style="523" customWidth="1"/>
    <col min="13571" max="13571" width="20.375" style="523" customWidth="1"/>
    <col min="13572" max="13573" width="10" style="523" customWidth="1"/>
    <col min="13574" max="13576" width="11" style="523"/>
    <col min="13577" max="13577" width="13.75" style="523" customWidth="1"/>
    <col min="13578" max="13824" width="11" style="523"/>
    <col min="13825" max="13825" width="2.375" style="523" customWidth="1"/>
    <col min="13826" max="13826" width="15.125" style="523" customWidth="1"/>
    <col min="13827" max="13827" width="20.375" style="523" customWidth="1"/>
    <col min="13828" max="13829" width="10" style="523" customWidth="1"/>
    <col min="13830" max="13832" width="11" style="523"/>
    <col min="13833" max="13833" width="13.75" style="523" customWidth="1"/>
    <col min="13834" max="14080" width="11" style="523"/>
    <col min="14081" max="14081" width="2.375" style="523" customWidth="1"/>
    <col min="14082" max="14082" width="15.125" style="523" customWidth="1"/>
    <col min="14083" max="14083" width="20.375" style="523" customWidth="1"/>
    <col min="14084" max="14085" width="10" style="523" customWidth="1"/>
    <col min="14086" max="14088" width="11" style="523"/>
    <col min="14089" max="14089" width="13.75" style="523" customWidth="1"/>
    <col min="14090" max="14336" width="11" style="523"/>
    <col min="14337" max="14337" width="2.375" style="523" customWidth="1"/>
    <col min="14338" max="14338" width="15.125" style="523" customWidth="1"/>
    <col min="14339" max="14339" width="20.375" style="523" customWidth="1"/>
    <col min="14340" max="14341" width="10" style="523" customWidth="1"/>
    <col min="14342" max="14344" width="11" style="523"/>
    <col min="14345" max="14345" width="13.75" style="523" customWidth="1"/>
    <col min="14346" max="14592" width="11" style="523"/>
    <col min="14593" max="14593" width="2.375" style="523" customWidth="1"/>
    <col min="14594" max="14594" width="15.125" style="523" customWidth="1"/>
    <col min="14595" max="14595" width="20.375" style="523" customWidth="1"/>
    <col min="14596" max="14597" width="10" style="523" customWidth="1"/>
    <col min="14598" max="14600" width="11" style="523"/>
    <col min="14601" max="14601" width="13.75" style="523" customWidth="1"/>
    <col min="14602" max="14848" width="11" style="523"/>
    <col min="14849" max="14849" width="2.375" style="523" customWidth="1"/>
    <col min="14850" max="14850" width="15.125" style="523" customWidth="1"/>
    <col min="14851" max="14851" width="20.375" style="523" customWidth="1"/>
    <col min="14852" max="14853" width="10" style="523" customWidth="1"/>
    <col min="14854" max="14856" width="11" style="523"/>
    <col min="14857" max="14857" width="13.75" style="523" customWidth="1"/>
    <col min="14858" max="15104" width="11" style="523"/>
    <col min="15105" max="15105" width="2.375" style="523" customWidth="1"/>
    <col min="15106" max="15106" width="15.125" style="523" customWidth="1"/>
    <col min="15107" max="15107" width="20.375" style="523" customWidth="1"/>
    <col min="15108" max="15109" width="10" style="523" customWidth="1"/>
    <col min="15110" max="15112" width="11" style="523"/>
    <col min="15113" max="15113" width="13.75" style="523" customWidth="1"/>
    <col min="15114" max="15360" width="11" style="523"/>
    <col min="15361" max="15361" width="2.375" style="523" customWidth="1"/>
    <col min="15362" max="15362" width="15.125" style="523" customWidth="1"/>
    <col min="15363" max="15363" width="20.375" style="523" customWidth="1"/>
    <col min="15364" max="15365" width="10" style="523" customWidth="1"/>
    <col min="15366" max="15368" width="11" style="523"/>
    <col min="15369" max="15369" width="13.75" style="523" customWidth="1"/>
    <col min="15370" max="15616" width="11" style="523"/>
    <col min="15617" max="15617" width="2.375" style="523" customWidth="1"/>
    <col min="15618" max="15618" width="15.125" style="523" customWidth="1"/>
    <col min="15619" max="15619" width="20.375" style="523" customWidth="1"/>
    <col min="15620" max="15621" width="10" style="523" customWidth="1"/>
    <col min="15622" max="15624" width="11" style="523"/>
    <col min="15625" max="15625" width="13.75" style="523" customWidth="1"/>
    <col min="15626" max="15872" width="11" style="523"/>
    <col min="15873" max="15873" width="2.375" style="523" customWidth="1"/>
    <col min="15874" max="15874" width="15.125" style="523" customWidth="1"/>
    <col min="15875" max="15875" width="20.375" style="523" customWidth="1"/>
    <col min="15876" max="15877" width="10" style="523" customWidth="1"/>
    <col min="15878" max="15880" width="11" style="523"/>
    <col min="15881" max="15881" width="13.75" style="523" customWidth="1"/>
    <col min="15882" max="16128" width="11" style="523"/>
    <col min="16129" max="16129" width="2.375" style="523" customWidth="1"/>
    <col min="16130" max="16130" width="15.125" style="523" customWidth="1"/>
    <col min="16131" max="16131" width="20.375" style="523" customWidth="1"/>
    <col min="16132" max="16133" width="10" style="523" customWidth="1"/>
    <col min="16134" max="16136" width="11" style="523"/>
    <col min="16137" max="16137" width="13.75" style="523" customWidth="1"/>
    <col min="16138" max="16384" width="11" style="523"/>
  </cols>
  <sheetData>
    <row r="1" spans="1:11" s="497" customFormat="1" ht="33.6" customHeight="1" x14ac:dyDescent="0.2">
      <c r="A1" s="496"/>
      <c r="B1" s="496"/>
      <c r="C1" s="496"/>
      <c r="D1" s="496"/>
      <c r="E1" s="15"/>
      <c r="F1" s="15"/>
      <c r="G1" s="15"/>
      <c r="I1" s="498"/>
    </row>
    <row r="2" spans="1:11" s="71" customFormat="1" ht="13.15" customHeight="1" x14ac:dyDescent="0.2">
      <c r="A2" s="499"/>
      <c r="C2" s="500"/>
      <c r="D2" s="500"/>
      <c r="G2" s="501" t="s">
        <v>480</v>
      </c>
      <c r="H2" s="502"/>
      <c r="I2" s="502"/>
      <c r="K2" s="498"/>
    </row>
    <row r="3" spans="1:11" s="497" customFormat="1" ht="19.5" customHeight="1" x14ac:dyDescent="0.25">
      <c r="A3" s="503" t="s">
        <v>481</v>
      </c>
      <c r="D3" s="504"/>
    </row>
    <row r="4" spans="1:11" s="71" customFormat="1" ht="19.5" customHeight="1" x14ac:dyDescent="0.2">
      <c r="A4" s="499"/>
      <c r="C4" s="500"/>
      <c r="D4" s="500"/>
      <c r="E4" s="500"/>
      <c r="G4" s="505"/>
      <c r="H4" s="502"/>
      <c r="I4" s="502"/>
    </row>
    <row r="5" spans="1:11" s="71" customFormat="1" ht="13.15" customHeight="1" x14ac:dyDescent="0.2">
      <c r="A5" s="499"/>
      <c r="C5" s="500"/>
      <c r="D5" s="500"/>
      <c r="E5" s="500"/>
      <c r="G5" s="505"/>
      <c r="H5" s="502"/>
      <c r="I5" s="502"/>
    </row>
    <row r="6" spans="1:11" s="71" customFormat="1" ht="13.15" customHeight="1" x14ac:dyDescent="0.2">
      <c r="A6" s="689" t="s">
        <v>482</v>
      </c>
      <c r="B6" s="665"/>
      <c r="C6" s="665"/>
      <c r="D6" s="665"/>
      <c r="E6" s="665"/>
      <c r="F6" s="690"/>
      <c r="G6" s="690"/>
      <c r="H6" s="502"/>
      <c r="I6" s="502"/>
    </row>
    <row r="7" spans="1:11" s="71" customFormat="1" ht="13.15" customHeight="1" x14ac:dyDescent="0.2">
      <c r="A7" s="499"/>
      <c r="C7" s="500"/>
      <c r="D7" s="500"/>
      <c r="E7" s="500"/>
      <c r="G7" s="505"/>
      <c r="H7" s="502"/>
      <c r="I7" s="502"/>
    </row>
    <row r="8" spans="1:11" s="505" customFormat="1" ht="13.15" customHeight="1" x14ac:dyDescent="0.2">
      <c r="B8" s="506" t="s">
        <v>483</v>
      </c>
      <c r="C8" s="507"/>
      <c r="D8" s="507"/>
      <c r="E8" s="508"/>
      <c r="F8" s="509"/>
      <c r="G8" s="509"/>
      <c r="H8" s="502"/>
      <c r="I8" s="502"/>
    </row>
    <row r="9" spans="1:11" s="505" customFormat="1" ht="13.15" customHeight="1" x14ac:dyDescent="0.2">
      <c r="A9" s="510"/>
      <c r="B9" s="680" t="s">
        <v>484</v>
      </c>
      <c r="C9" s="680"/>
      <c r="D9" s="681"/>
      <c r="E9" s="461"/>
      <c r="F9" s="461"/>
      <c r="H9" s="502"/>
      <c r="I9" s="502"/>
    </row>
    <row r="10" spans="1:11" s="505" customFormat="1" ht="13.15" customHeight="1" x14ac:dyDescent="0.2">
      <c r="A10" s="510"/>
      <c r="B10" s="680" t="s">
        <v>485</v>
      </c>
      <c r="C10" s="680"/>
      <c r="D10" s="681"/>
      <c r="E10" s="511"/>
      <c r="G10" s="512"/>
      <c r="H10" s="513"/>
      <c r="I10" s="513"/>
    </row>
    <row r="11" spans="1:11" s="505" customFormat="1" ht="13.15" customHeight="1" x14ac:dyDescent="0.2">
      <c r="A11" s="510"/>
      <c r="B11" s="680" t="s">
        <v>486</v>
      </c>
      <c r="C11" s="680"/>
      <c r="D11" s="681"/>
      <c r="E11" s="511"/>
      <c r="G11" s="512"/>
      <c r="H11" s="514"/>
      <c r="I11" s="514"/>
    </row>
    <row r="12" spans="1:11" s="505" customFormat="1" ht="13.15" customHeight="1" x14ac:dyDescent="0.2">
      <c r="A12" s="510"/>
      <c r="B12" s="680" t="s">
        <v>487</v>
      </c>
      <c r="C12" s="680"/>
      <c r="D12" s="681"/>
      <c r="E12" s="511"/>
      <c r="G12" s="512"/>
      <c r="H12" s="514"/>
      <c r="I12" s="514"/>
    </row>
    <row r="13" spans="1:11" s="505" customFormat="1" ht="13.15" customHeight="1" x14ac:dyDescent="0.2">
      <c r="A13" s="510"/>
      <c r="B13" s="680" t="s">
        <v>488</v>
      </c>
      <c r="C13" s="680"/>
      <c r="D13" s="681"/>
      <c r="E13" s="511"/>
      <c r="G13" s="512"/>
    </row>
    <row r="14" spans="1:11" s="505" customFormat="1" ht="13.15" customHeight="1" x14ac:dyDescent="0.2">
      <c r="A14" s="510"/>
      <c r="B14" s="680" t="s">
        <v>489</v>
      </c>
      <c r="C14" s="680"/>
      <c r="D14" s="681"/>
      <c r="E14" s="511"/>
      <c r="G14" s="512"/>
    </row>
    <row r="15" spans="1:11" s="505" customFormat="1" ht="13.15" customHeight="1" x14ac:dyDescent="0.2">
      <c r="A15" s="510"/>
      <c r="B15" s="680" t="s">
        <v>490</v>
      </c>
      <c r="C15" s="680"/>
      <c r="D15" s="681"/>
      <c r="E15" s="511"/>
      <c r="G15" s="512"/>
    </row>
    <row r="16" spans="1:11" s="505" customFormat="1" ht="13.15" customHeight="1" x14ac:dyDescent="0.2">
      <c r="A16" s="510"/>
      <c r="B16" s="680" t="s">
        <v>491</v>
      </c>
      <c r="C16" s="680"/>
      <c r="D16" s="681"/>
      <c r="E16" s="511"/>
      <c r="G16" s="512"/>
    </row>
    <row r="17" spans="1:8" s="505" customFormat="1" ht="13.15" customHeight="1" x14ac:dyDescent="0.2">
      <c r="A17" s="510"/>
      <c r="B17" s="688"/>
      <c r="C17" s="688"/>
      <c r="D17" s="515"/>
      <c r="E17" s="511"/>
      <c r="G17" s="512"/>
    </row>
    <row r="18" spans="1:8" s="505" customFormat="1" ht="13.15" customHeight="1" x14ac:dyDescent="0.2">
      <c r="B18" s="506" t="s">
        <v>492</v>
      </c>
      <c r="C18" s="516"/>
      <c r="D18" s="515"/>
      <c r="E18" s="511"/>
      <c r="G18" s="512"/>
    </row>
    <row r="19" spans="1:8" s="505" customFormat="1" ht="13.15" customHeight="1" x14ac:dyDescent="0.2">
      <c r="A19" s="510"/>
      <c r="B19" s="680" t="s">
        <v>493</v>
      </c>
      <c r="C19" s="680"/>
      <c r="D19" s="681"/>
      <c r="E19" s="511"/>
      <c r="G19" s="512"/>
    </row>
    <row r="20" spans="1:8" s="505" customFormat="1" ht="13.15" customHeight="1" x14ac:dyDescent="0.2">
      <c r="A20" s="510"/>
      <c r="B20" s="680" t="s">
        <v>494</v>
      </c>
      <c r="C20" s="680"/>
      <c r="D20" s="681"/>
      <c r="E20" s="511"/>
      <c r="G20" s="512"/>
    </row>
    <row r="21" spans="1:8" s="505" customFormat="1" ht="13.15" customHeight="1" x14ac:dyDescent="0.2">
      <c r="A21" s="510"/>
      <c r="B21" s="680" t="s">
        <v>495</v>
      </c>
      <c r="C21" s="680"/>
      <c r="D21" s="681"/>
      <c r="E21" s="511"/>
      <c r="G21" s="512"/>
    </row>
    <row r="22" spans="1:8" s="505" customFormat="1" ht="13.15" customHeight="1" x14ac:dyDescent="0.2">
      <c r="A22" s="510"/>
      <c r="B22" s="680" t="s">
        <v>496</v>
      </c>
      <c r="C22" s="680"/>
      <c r="D22" s="681"/>
      <c r="E22" s="511"/>
      <c r="G22" s="512"/>
    </row>
    <row r="23" spans="1:8" s="505" customFormat="1" ht="13.15" customHeight="1" x14ac:dyDescent="0.2">
      <c r="A23" s="510"/>
      <c r="B23" s="680" t="s">
        <v>497</v>
      </c>
      <c r="C23" s="680"/>
      <c r="D23" s="681"/>
      <c r="E23" s="511"/>
      <c r="G23" s="512"/>
    </row>
    <row r="24" spans="1:8" s="505" customFormat="1" ht="13.15" customHeight="1" x14ac:dyDescent="0.2">
      <c r="A24" s="510"/>
      <c r="B24" s="680" t="s">
        <v>498</v>
      </c>
      <c r="C24" s="680"/>
      <c r="D24" s="681"/>
      <c r="E24" s="511"/>
      <c r="G24" s="512"/>
    </row>
    <row r="25" spans="1:8" s="505" customFormat="1" ht="13.15" customHeight="1" x14ac:dyDescent="0.2">
      <c r="A25" s="510"/>
      <c r="B25" s="680" t="s">
        <v>499</v>
      </c>
      <c r="C25" s="680"/>
      <c r="D25" s="681"/>
      <c r="E25" s="511"/>
      <c r="G25" s="512"/>
    </row>
    <row r="26" spans="1:8" s="505" customFormat="1" ht="13.15" customHeight="1" x14ac:dyDescent="0.2">
      <c r="A26" s="510"/>
      <c r="B26" s="680" t="s">
        <v>500</v>
      </c>
      <c r="C26" s="680"/>
      <c r="D26" s="681"/>
      <c r="E26" s="511"/>
      <c r="G26" s="71"/>
    </row>
    <row r="27" spans="1:8" s="505" customFormat="1" ht="13.15" customHeight="1" x14ac:dyDescent="0.2">
      <c r="A27" s="510"/>
      <c r="B27" s="680" t="s">
        <v>501</v>
      </c>
      <c r="C27" s="680"/>
      <c r="D27" s="681"/>
      <c r="E27" s="511"/>
      <c r="G27" s="71"/>
    </row>
    <row r="28" spans="1:8" s="71" customFormat="1" ht="13.15" customHeight="1" x14ac:dyDescent="0.2">
      <c r="A28" s="510"/>
      <c r="B28" s="680" t="s">
        <v>502</v>
      </c>
      <c r="C28" s="680"/>
      <c r="D28" s="681"/>
      <c r="E28" s="511"/>
      <c r="F28" s="505"/>
    </row>
    <row r="29" spans="1:8" s="71" customFormat="1" ht="13.15" customHeight="1" x14ac:dyDescent="0.2">
      <c r="A29" s="510"/>
      <c r="B29" s="680" t="s">
        <v>503</v>
      </c>
      <c r="C29" s="680"/>
      <c r="D29" s="681"/>
      <c r="E29" s="511"/>
    </row>
    <row r="30" spans="1:8" s="71" customFormat="1" ht="13.15" customHeight="1" x14ac:dyDescent="0.2">
      <c r="A30" s="510"/>
      <c r="B30" s="680" t="s">
        <v>504</v>
      </c>
      <c r="C30" s="680"/>
      <c r="D30" s="681"/>
      <c r="E30" s="511"/>
    </row>
    <row r="31" spans="1:8" s="71" customFormat="1" ht="13.15" customHeight="1" x14ac:dyDescent="0.2">
      <c r="A31" s="510"/>
      <c r="B31" s="680" t="s">
        <v>505</v>
      </c>
      <c r="C31" s="680"/>
      <c r="D31" s="681"/>
      <c r="E31" s="511"/>
      <c r="H31" s="517"/>
    </row>
    <row r="32" spans="1:8" s="71" customFormat="1" ht="13.15" customHeight="1" x14ac:dyDescent="0.2">
      <c r="A32" s="510"/>
      <c r="B32" s="680" t="s">
        <v>506</v>
      </c>
      <c r="C32" s="680"/>
      <c r="D32" s="681"/>
      <c r="E32" s="511"/>
      <c r="H32" s="517"/>
    </row>
    <row r="33" spans="1:8" s="505" customFormat="1" ht="13.15" customHeight="1" x14ac:dyDescent="0.2">
      <c r="A33" s="510"/>
      <c r="B33" s="680" t="s">
        <v>507</v>
      </c>
      <c r="C33" s="680"/>
      <c r="D33" s="681"/>
      <c r="E33" s="511"/>
      <c r="F33" s="71"/>
      <c r="G33" s="71"/>
      <c r="H33" s="518"/>
    </row>
    <row r="34" spans="1:8" ht="13.15" customHeight="1" x14ac:dyDescent="0.2">
      <c r="A34" s="510"/>
      <c r="B34" s="519"/>
      <c r="C34" s="520"/>
      <c r="D34" s="521"/>
      <c r="E34" s="511"/>
      <c r="F34" s="71"/>
      <c r="G34" s="71"/>
      <c r="H34" s="522"/>
    </row>
    <row r="35" spans="1:8" ht="13.15" customHeight="1" x14ac:dyDescent="0.2">
      <c r="A35" s="682" t="s">
        <v>508</v>
      </c>
      <c r="B35" s="682"/>
      <c r="C35" s="682"/>
      <c r="D35" s="682"/>
      <c r="E35" s="682"/>
      <c r="F35" s="682"/>
      <c r="G35" s="682"/>
      <c r="H35" s="522"/>
    </row>
    <row r="36" spans="1:8" ht="13.15" customHeight="1" x14ac:dyDescent="0.2">
      <c r="A36" s="524"/>
      <c r="B36" s="525"/>
      <c r="C36" s="525"/>
      <c r="D36" s="526"/>
      <c r="E36" s="526"/>
      <c r="F36" s="526"/>
      <c r="G36" s="526"/>
      <c r="H36" s="522"/>
    </row>
    <row r="37" spans="1:8" ht="13.15" customHeight="1" x14ac:dyDescent="0.2">
      <c r="A37" s="683" t="s">
        <v>509</v>
      </c>
      <c r="B37" s="683"/>
      <c r="C37" s="683"/>
      <c r="D37" s="683"/>
      <c r="E37" s="683"/>
      <c r="F37" s="683"/>
      <c r="G37" s="683"/>
      <c r="H37" s="522"/>
    </row>
    <row r="38" spans="1:8" ht="13.15" customHeight="1" x14ac:dyDescent="0.2">
      <c r="A38" s="527"/>
      <c r="B38" s="528"/>
      <c r="C38" s="528"/>
      <c r="D38" s="515"/>
      <c r="E38" s="529"/>
      <c r="F38" s="517"/>
      <c r="G38" s="517"/>
      <c r="H38" s="522"/>
    </row>
    <row r="39" spans="1:8" ht="13.15" customHeight="1" x14ac:dyDescent="0.2">
      <c r="A39" s="684" t="s">
        <v>510</v>
      </c>
      <c r="B39" s="684"/>
      <c r="C39" s="684"/>
      <c r="D39" s="684"/>
      <c r="E39" s="684"/>
      <c r="F39" s="685"/>
      <c r="G39" s="685"/>
    </row>
    <row r="40" spans="1:8" ht="13.15" customHeight="1" x14ac:dyDescent="0.2">
      <c r="A40" s="685"/>
      <c r="B40" s="685"/>
      <c r="C40" s="685"/>
      <c r="D40" s="685"/>
      <c r="E40" s="685"/>
      <c r="F40" s="685"/>
      <c r="G40" s="685"/>
    </row>
    <row r="41" spans="1:8" ht="13.15" customHeight="1" x14ac:dyDescent="0.2">
      <c r="A41" s="530"/>
      <c r="B41" s="530"/>
      <c r="C41" s="530"/>
      <c r="D41" s="531"/>
      <c r="E41" s="531"/>
      <c r="F41" s="522"/>
      <c r="G41" s="522"/>
    </row>
    <row r="42" spans="1:8" ht="13.15" customHeight="1" x14ac:dyDescent="0.2">
      <c r="A42" s="686" t="s">
        <v>511</v>
      </c>
      <c r="B42" s="687"/>
      <c r="C42" s="687"/>
      <c r="D42" s="687"/>
      <c r="E42" s="687"/>
      <c r="F42" s="687"/>
      <c r="G42" s="687"/>
    </row>
    <row r="43" spans="1:8" ht="13.15" customHeight="1" x14ac:dyDescent="0.2">
      <c r="A43" s="683" t="s">
        <v>512</v>
      </c>
      <c r="B43" s="683"/>
      <c r="C43" s="532" t="s">
        <v>513</v>
      </c>
      <c r="D43" s="532"/>
      <c r="E43" s="532"/>
      <c r="F43" s="532"/>
      <c r="G43" s="532"/>
    </row>
    <row r="44" spans="1:8" ht="13.15" customHeight="1" x14ac:dyDescent="0.2"/>
    <row r="45" spans="1:8" ht="13.15" customHeight="1" x14ac:dyDescent="0.2"/>
    <row r="46" spans="1:8" ht="13.15" customHeight="1" x14ac:dyDescent="0.2"/>
    <row r="47" spans="1:8" ht="13.15" customHeight="1" x14ac:dyDescent="0.2"/>
    <row r="48" spans="1:8" ht="13.15" customHeight="1" x14ac:dyDescent="0.2"/>
    <row r="49" ht="13.15" customHeight="1" x14ac:dyDescent="0.2"/>
    <row r="50" ht="13.15" customHeight="1" x14ac:dyDescent="0.2"/>
    <row r="51" ht="13.15" customHeight="1" x14ac:dyDescent="0.2"/>
    <row r="52" ht="13.15" customHeight="1" x14ac:dyDescent="0.2"/>
    <row r="53" ht="13.15" customHeight="1" x14ac:dyDescent="0.2"/>
    <row r="54" ht="13.15" customHeight="1" x14ac:dyDescent="0.2"/>
    <row r="55" ht="13.15" customHeight="1" x14ac:dyDescent="0.2"/>
    <row r="56" ht="13.15" customHeight="1" x14ac:dyDescent="0.2"/>
    <row r="57" ht="13.15" customHeight="1" x14ac:dyDescent="0.2"/>
    <row r="58" ht="13.15" customHeight="1" x14ac:dyDescent="0.2"/>
    <row r="59" ht="13.15" customHeight="1" x14ac:dyDescent="0.2"/>
  </sheetData>
  <mergeCells count="30">
    <mergeCell ref="B13:D13"/>
    <mergeCell ref="A6:G6"/>
    <mergeCell ref="B9:D9"/>
    <mergeCell ref="B10:D10"/>
    <mergeCell ref="B11:D11"/>
    <mergeCell ref="B12:D12"/>
    <mergeCell ref="B26:D26"/>
    <mergeCell ref="B14:D14"/>
    <mergeCell ref="B15:D15"/>
    <mergeCell ref="B16:D16"/>
    <mergeCell ref="B17:C17"/>
    <mergeCell ref="B19:D19"/>
    <mergeCell ref="B20:D20"/>
    <mergeCell ref="B21:D21"/>
    <mergeCell ref="B22:D22"/>
    <mergeCell ref="B23:D23"/>
    <mergeCell ref="B24:D24"/>
    <mergeCell ref="B25:D25"/>
    <mergeCell ref="A43:B43"/>
    <mergeCell ref="B27:D27"/>
    <mergeCell ref="B28:D28"/>
    <mergeCell ref="B29:D29"/>
    <mergeCell ref="B30:D30"/>
    <mergeCell ref="B31:D31"/>
    <mergeCell ref="B32:D32"/>
    <mergeCell ref="B33:D33"/>
    <mergeCell ref="A35:G35"/>
    <mergeCell ref="A37:G37"/>
    <mergeCell ref="A39:G40"/>
    <mergeCell ref="A42:G42"/>
  </mergeCells>
  <hyperlinks>
    <hyperlink ref="A39:E40" r:id="rId1" display="Das Glossar enthält Erläuterungen zu allen statistisch relevanten Begriffen, die in den verschiedenen Produkten der Statistik der BA verwendung finden."/>
    <hyperlink ref="A39:G40" r:id="rId2" display="Das Glossar enthält Erläuterungen zu allen statistisch relevanten Begriffen, die in den verschiedenen Produkten der Statistik der BA Verwendung finden."/>
    <hyperlink ref="A43:B43" r:id="rId3" display="Abkürzungsverzeichnis"/>
    <hyperlink ref="C43" r:id="rId4"/>
    <hyperlink ref="A35:G35" r:id="rId5" display="Die Methodischen Hinweise der Statistik bieten ergänzende Informationen."/>
    <hyperlink ref="A37:G37" r:id="rId6" display="Die Qualitätsberichte der Statistik erläutern die Entstehung und Aussagekraft der jeweiligen Fachstatistik."/>
    <hyperlink ref="B9:D9" r:id="rId7" display="Arbeitsuche, Arbeitslosigkeit und Unterbeschäftigung"/>
    <hyperlink ref="B10:C10" r:id="rId8" display="Ausbildungsmarkt"/>
    <hyperlink ref="B11:C11" r:id="rId9" display="Beschäftigung"/>
    <hyperlink ref="B12:C12" r:id="rId10" display="Einnahmen/Ausgaben"/>
    <hyperlink ref="B13:C13" r:id="rId11" display="Förderung und berufliche Rehablitation"/>
    <hyperlink ref="B14:C14" r:id="rId12" display="Gemeldete Arbeitsstellen"/>
    <hyperlink ref="B15:C15" r:id="rId13" display="Grundsicherung für Arbeitsuchende (SGB II)"/>
    <hyperlink ref="B16:C16" r:id="rId14" display="Leistungen SGB III"/>
    <hyperlink ref="B19:C19" r:id="rId15" display="Berufe"/>
    <hyperlink ref="B20:C20" r:id="rId16" display="Bildung"/>
    <hyperlink ref="B21:C21" r:id="rId17" display="Corona"/>
    <hyperlink ref="B22:C22" r:id="rId18" display="Demografie"/>
    <hyperlink ref="B23:C23" r:id="rId19" display="Eingliederungbilanzen"/>
    <hyperlink ref="B24:C24" r:id="rId20" display="Entgelt"/>
    <hyperlink ref="B25:C25" r:id="rId21" display="Fachkräftebedarf"/>
    <hyperlink ref="B26:C26" r:id="rId22" display="Familien und Kinder"/>
    <hyperlink ref="B27:C27" r:id="rId23" display="Frauen und Männer"/>
    <hyperlink ref="B28:C28" r:id="rId24" display="Langzeitarbeitslosigkeit"/>
    <hyperlink ref="B29:C29" r:id="rId25" display="Menschen mit Behinderungen"/>
    <hyperlink ref="B30:C30" r:id="rId26" display="Migration"/>
    <hyperlink ref="B31:C31" r:id="rId27" display="Regionale Mobilität"/>
    <hyperlink ref="B32:C32" r:id="rId28" display="Wirtschaftszweige"/>
    <hyperlink ref="B33:C33" r:id="rId29" display="Zeitarbeit"/>
  </hyperlinks>
  <printOptions horizontalCentered="1"/>
  <pageMargins left="0.70866141732283472" right="0.39370078740157483" top="0.39370078740157483" bottom="0.59055118110236227" header="0.39370078740157483" footer="0.39370078740157483"/>
  <pageSetup paperSize="9" fitToWidth="0" orientation="portrait" r:id="rId30"/>
  <headerFooter alignWithMargins="0"/>
  <drawing r:id="rId3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33">
    <pageSetUpPr fitToPage="1"/>
  </sheetPr>
  <dimension ref="A1:F54"/>
  <sheetViews>
    <sheetView showGridLines="0" zoomScaleNormal="100" zoomScaleSheetLayoutView="100" workbookViewId="0"/>
  </sheetViews>
  <sheetFormatPr baseColWidth="10" defaultColWidth="8.625" defaultRowHeight="16.5" customHeight="1" x14ac:dyDescent="0.2"/>
  <cols>
    <col min="1" max="1" width="6.5" style="23" customWidth="1"/>
    <col min="2" max="2" width="14.125" style="23" customWidth="1"/>
    <col min="3" max="3" width="42.375" style="23" customWidth="1"/>
    <col min="4" max="5" width="5" style="23" customWidth="1"/>
    <col min="6" max="6" width="10.625" style="23" customWidth="1"/>
    <col min="7" max="256" width="8.625" style="23"/>
    <col min="257" max="257" width="6.5" style="23" customWidth="1"/>
    <col min="258" max="258" width="14.125" style="23" customWidth="1"/>
    <col min="259" max="259" width="42.375" style="23" customWidth="1"/>
    <col min="260" max="261" width="5" style="23" customWidth="1"/>
    <col min="262" max="262" width="10.625" style="23" customWidth="1"/>
    <col min="263" max="512" width="8.625" style="23"/>
    <col min="513" max="513" width="6.5" style="23" customWidth="1"/>
    <col min="514" max="514" width="14.125" style="23" customWidth="1"/>
    <col min="515" max="515" width="42.375" style="23" customWidth="1"/>
    <col min="516" max="517" width="5" style="23" customWidth="1"/>
    <col min="518" max="518" width="10.625" style="23" customWidth="1"/>
    <col min="519" max="768" width="8.625" style="23"/>
    <col min="769" max="769" width="6.5" style="23" customWidth="1"/>
    <col min="770" max="770" width="14.125" style="23" customWidth="1"/>
    <col min="771" max="771" width="42.375" style="23" customWidth="1"/>
    <col min="772" max="773" width="5" style="23" customWidth="1"/>
    <col min="774" max="774" width="10.625" style="23" customWidth="1"/>
    <col min="775" max="1024" width="8.625" style="23"/>
    <col min="1025" max="1025" width="6.5" style="23" customWidth="1"/>
    <col min="1026" max="1026" width="14.125" style="23" customWidth="1"/>
    <col min="1027" max="1027" width="42.375" style="23" customWidth="1"/>
    <col min="1028" max="1029" width="5" style="23" customWidth="1"/>
    <col min="1030" max="1030" width="10.625" style="23" customWidth="1"/>
    <col min="1031" max="1280" width="8.625" style="23"/>
    <col min="1281" max="1281" width="6.5" style="23" customWidth="1"/>
    <col min="1282" max="1282" width="14.125" style="23" customWidth="1"/>
    <col min="1283" max="1283" width="42.375" style="23" customWidth="1"/>
    <col min="1284" max="1285" width="5" style="23" customWidth="1"/>
    <col min="1286" max="1286" width="10.625" style="23" customWidth="1"/>
    <col min="1287" max="1536" width="8.625" style="23"/>
    <col min="1537" max="1537" width="6.5" style="23" customWidth="1"/>
    <col min="1538" max="1538" width="14.125" style="23" customWidth="1"/>
    <col min="1539" max="1539" width="42.375" style="23" customWidth="1"/>
    <col min="1540" max="1541" width="5" style="23" customWidth="1"/>
    <col min="1542" max="1542" width="10.625" style="23" customWidth="1"/>
    <col min="1543" max="1792" width="8.625" style="23"/>
    <col min="1793" max="1793" width="6.5" style="23" customWidth="1"/>
    <col min="1794" max="1794" width="14.125" style="23" customWidth="1"/>
    <col min="1795" max="1795" width="42.375" style="23" customWidth="1"/>
    <col min="1796" max="1797" width="5" style="23" customWidth="1"/>
    <col min="1798" max="1798" width="10.625" style="23" customWidth="1"/>
    <col min="1799" max="2048" width="8.625" style="23"/>
    <col min="2049" max="2049" width="6.5" style="23" customWidth="1"/>
    <col min="2050" max="2050" width="14.125" style="23" customWidth="1"/>
    <col min="2051" max="2051" width="42.375" style="23" customWidth="1"/>
    <col min="2052" max="2053" width="5" style="23" customWidth="1"/>
    <col min="2054" max="2054" width="10.625" style="23" customWidth="1"/>
    <col min="2055" max="2304" width="8.625" style="23"/>
    <col min="2305" max="2305" width="6.5" style="23" customWidth="1"/>
    <col min="2306" max="2306" width="14.125" style="23" customWidth="1"/>
    <col min="2307" max="2307" width="42.375" style="23" customWidth="1"/>
    <col min="2308" max="2309" width="5" style="23" customWidth="1"/>
    <col min="2310" max="2310" width="10.625" style="23" customWidth="1"/>
    <col min="2311" max="2560" width="8.625" style="23"/>
    <col min="2561" max="2561" width="6.5" style="23" customWidth="1"/>
    <col min="2562" max="2562" width="14.125" style="23" customWidth="1"/>
    <col min="2563" max="2563" width="42.375" style="23" customWidth="1"/>
    <col min="2564" max="2565" width="5" style="23" customWidth="1"/>
    <col min="2566" max="2566" width="10.625" style="23" customWidth="1"/>
    <col min="2567" max="2816" width="8.625" style="23"/>
    <col min="2817" max="2817" width="6.5" style="23" customWidth="1"/>
    <col min="2818" max="2818" width="14.125" style="23" customWidth="1"/>
    <col min="2819" max="2819" width="42.375" style="23" customWidth="1"/>
    <col min="2820" max="2821" width="5" style="23" customWidth="1"/>
    <col min="2822" max="2822" width="10.625" style="23" customWidth="1"/>
    <col min="2823" max="3072" width="8.625" style="23"/>
    <col min="3073" max="3073" width="6.5" style="23" customWidth="1"/>
    <col min="3074" max="3074" width="14.125" style="23" customWidth="1"/>
    <col min="3075" max="3075" width="42.375" style="23" customWidth="1"/>
    <col min="3076" max="3077" width="5" style="23" customWidth="1"/>
    <col min="3078" max="3078" width="10.625" style="23" customWidth="1"/>
    <col min="3079" max="3328" width="8.625" style="23"/>
    <col min="3329" max="3329" width="6.5" style="23" customWidth="1"/>
    <col min="3330" max="3330" width="14.125" style="23" customWidth="1"/>
    <col min="3331" max="3331" width="42.375" style="23" customWidth="1"/>
    <col min="3332" max="3333" width="5" style="23" customWidth="1"/>
    <col min="3334" max="3334" width="10.625" style="23" customWidth="1"/>
    <col min="3335" max="3584" width="8.625" style="23"/>
    <col min="3585" max="3585" width="6.5" style="23" customWidth="1"/>
    <col min="3586" max="3586" width="14.125" style="23" customWidth="1"/>
    <col min="3587" max="3587" width="42.375" style="23" customWidth="1"/>
    <col min="3588" max="3589" width="5" style="23" customWidth="1"/>
    <col min="3590" max="3590" width="10.625" style="23" customWidth="1"/>
    <col min="3591" max="3840" width="8.625" style="23"/>
    <col min="3841" max="3841" width="6.5" style="23" customWidth="1"/>
    <col min="3842" max="3842" width="14.125" style="23" customWidth="1"/>
    <col min="3843" max="3843" width="42.375" style="23" customWidth="1"/>
    <col min="3844" max="3845" width="5" style="23" customWidth="1"/>
    <col min="3846" max="3846" width="10.625" style="23" customWidth="1"/>
    <col min="3847" max="4096" width="8.625" style="23"/>
    <col min="4097" max="4097" width="6.5" style="23" customWidth="1"/>
    <col min="4098" max="4098" width="14.125" style="23" customWidth="1"/>
    <col min="4099" max="4099" width="42.375" style="23" customWidth="1"/>
    <col min="4100" max="4101" width="5" style="23" customWidth="1"/>
    <col min="4102" max="4102" width="10.625" style="23" customWidth="1"/>
    <col min="4103" max="4352" width="8.625" style="23"/>
    <col min="4353" max="4353" width="6.5" style="23" customWidth="1"/>
    <col min="4354" max="4354" width="14.125" style="23" customWidth="1"/>
    <col min="4355" max="4355" width="42.375" style="23" customWidth="1"/>
    <col min="4356" max="4357" width="5" style="23" customWidth="1"/>
    <col min="4358" max="4358" width="10.625" style="23" customWidth="1"/>
    <col min="4359" max="4608" width="8.625" style="23"/>
    <col min="4609" max="4609" width="6.5" style="23" customWidth="1"/>
    <col min="4610" max="4610" width="14.125" style="23" customWidth="1"/>
    <col min="4611" max="4611" width="42.375" style="23" customWidth="1"/>
    <col min="4612" max="4613" width="5" style="23" customWidth="1"/>
    <col min="4614" max="4614" width="10.625" style="23" customWidth="1"/>
    <col min="4615" max="4864" width="8.625" style="23"/>
    <col min="4865" max="4865" width="6.5" style="23" customWidth="1"/>
    <col min="4866" max="4866" width="14.125" style="23" customWidth="1"/>
    <col min="4867" max="4867" width="42.375" style="23" customWidth="1"/>
    <col min="4868" max="4869" width="5" style="23" customWidth="1"/>
    <col min="4870" max="4870" width="10.625" style="23" customWidth="1"/>
    <col min="4871" max="5120" width="8.625" style="23"/>
    <col min="5121" max="5121" width="6.5" style="23" customWidth="1"/>
    <col min="5122" max="5122" width="14.125" style="23" customWidth="1"/>
    <col min="5123" max="5123" width="42.375" style="23" customWidth="1"/>
    <col min="5124" max="5125" width="5" style="23" customWidth="1"/>
    <col min="5126" max="5126" width="10.625" style="23" customWidth="1"/>
    <col min="5127" max="5376" width="8.625" style="23"/>
    <col min="5377" max="5377" width="6.5" style="23" customWidth="1"/>
    <col min="5378" max="5378" width="14.125" style="23" customWidth="1"/>
    <col min="5379" max="5379" width="42.375" style="23" customWidth="1"/>
    <col min="5380" max="5381" width="5" style="23" customWidth="1"/>
    <col min="5382" max="5382" width="10.625" style="23" customWidth="1"/>
    <col min="5383" max="5632" width="8.625" style="23"/>
    <col min="5633" max="5633" width="6.5" style="23" customWidth="1"/>
    <col min="5634" max="5634" width="14.125" style="23" customWidth="1"/>
    <col min="5635" max="5635" width="42.375" style="23" customWidth="1"/>
    <col min="5636" max="5637" width="5" style="23" customWidth="1"/>
    <col min="5638" max="5638" width="10.625" style="23" customWidth="1"/>
    <col min="5639" max="5888" width="8.625" style="23"/>
    <col min="5889" max="5889" width="6.5" style="23" customWidth="1"/>
    <col min="5890" max="5890" width="14.125" style="23" customWidth="1"/>
    <col min="5891" max="5891" width="42.375" style="23" customWidth="1"/>
    <col min="5892" max="5893" width="5" style="23" customWidth="1"/>
    <col min="5894" max="5894" width="10.625" style="23" customWidth="1"/>
    <col min="5895" max="6144" width="8.625" style="23"/>
    <col min="6145" max="6145" width="6.5" style="23" customWidth="1"/>
    <col min="6146" max="6146" width="14.125" style="23" customWidth="1"/>
    <col min="6147" max="6147" width="42.375" style="23" customWidth="1"/>
    <col min="6148" max="6149" width="5" style="23" customWidth="1"/>
    <col min="6150" max="6150" width="10.625" style="23" customWidth="1"/>
    <col min="6151" max="6400" width="8.625" style="23"/>
    <col min="6401" max="6401" width="6.5" style="23" customWidth="1"/>
    <col min="6402" max="6402" width="14.125" style="23" customWidth="1"/>
    <col min="6403" max="6403" width="42.375" style="23" customWidth="1"/>
    <col min="6404" max="6405" width="5" style="23" customWidth="1"/>
    <col min="6406" max="6406" width="10.625" style="23" customWidth="1"/>
    <col min="6407" max="6656" width="8.625" style="23"/>
    <col min="6657" max="6657" width="6.5" style="23" customWidth="1"/>
    <col min="6658" max="6658" width="14.125" style="23" customWidth="1"/>
    <col min="6659" max="6659" width="42.375" style="23" customWidth="1"/>
    <col min="6660" max="6661" width="5" style="23" customWidth="1"/>
    <col min="6662" max="6662" width="10.625" style="23" customWidth="1"/>
    <col min="6663" max="6912" width="8.625" style="23"/>
    <col min="6913" max="6913" width="6.5" style="23" customWidth="1"/>
    <col min="6914" max="6914" width="14.125" style="23" customWidth="1"/>
    <col min="6915" max="6915" width="42.375" style="23" customWidth="1"/>
    <col min="6916" max="6917" width="5" style="23" customWidth="1"/>
    <col min="6918" max="6918" width="10.625" style="23" customWidth="1"/>
    <col min="6919" max="7168" width="8.625" style="23"/>
    <col min="7169" max="7169" width="6.5" style="23" customWidth="1"/>
    <col min="7170" max="7170" width="14.125" style="23" customWidth="1"/>
    <col min="7171" max="7171" width="42.375" style="23" customWidth="1"/>
    <col min="7172" max="7173" width="5" style="23" customWidth="1"/>
    <col min="7174" max="7174" width="10.625" style="23" customWidth="1"/>
    <col min="7175" max="7424" width="8.625" style="23"/>
    <col min="7425" max="7425" width="6.5" style="23" customWidth="1"/>
    <col min="7426" max="7426" width="14.125" style="23" customWidth="1"/>
    <col min="7427" max="7427" width="42.375" style="23" customWidth="1"/>
    <col min="7428" max="7429" width="5" style="23" customWidth="1"/>
    <col min="7430" max="7430" width="10.625" style="23" customWidth="1"/>
    <col min="7431" max="7680" width="8.625" style="23"/>
    <col min="7681" max="7681" width="6.5" style="23" customWidth="1"/>
    <col min="7682" max="7682" width="14.125" style="23" customWidth="1"/>
    <col min="7683" max="7683" width="42.375" style="23" customWidth="1"/>
    <col min="7684" max="7685" width="5" style="23" customWidth="1"/>
    <col min="7686" max="7686" width="10.625" style="23" customWidth="1"/>
    <col min="7687" max="7936" width="8.625" style="23"/>
    <col min="7937" max="7937" width="6.5" style="23" customWidth="1"/>
    <col min="7938" max="7938" width="14.125" style="23" customWidth="1"/>
    <col min="7939" max="7939" width="42.375" style="23" customWidth="1"/>
    <col min="7940" max="7941" width="5" style="23" customWidth="1"/>
    <col min="7942" max="7942" width="10.625" style="23" customWidth="1"/>
    <col min="7943" max="8192" width="8.625" style="23"/>
    <col min="8193" max="8193" width="6.5" style="23" customWidth="1"/>
    <col min="8194" max="8194" width="14.125" style="23" customWidth="1"/>
    <col min="8195" max="8195" width="42.375" style="23" customWidth="1"/>
    <col min="8196" max="8197" width="5" style="23" customWidth="1"/>
    <col min="8198" max="8198" width="10.625" style="23" customWidth="1"/>
    <col min="8199" max="8448" width="8.625" style="23"/>
    <col min="8449" max="8449" width="6.5" style="23" customWidth="1"/>
    <col min="8450" max="8450" width="14.125" style="23" customWidth="1"/>
    <col min="8451" max="8451" width="42.375" style="23" customWidth="1"/>
    <col min="8452" max="8453" width="5" style="23" customWidth="1"/>
    <col min="8454" max="8454" width="10.625" style="23" customWidth="1"/>
    <col min="8455" max="8704" width="8.625" style="23"/>
    <col min="8705" max="8705" width="6.5" style="23" customWidth="1"/>
    <col min="8706" max="8706" width="14.125" style="23" customWidth="1"/>
    <col min="8707" max="8707" width="42.375" style="23" customWidth="1"/>
    <col min="8708" max="8709" width="5" style="23" customWidth="1"/>
    <col min="8710" max="8710" width="10.625" style="23" customWidth="1"/>
    <col min="8711" max="8960" width="8.625" style="23"/>
    <col min="8961" max="8961" width="6.5" style="23" customWidth="1"/>
    <col min="8962" max="8962" width="14.125" style="23" customWidth="1"/>
    <col min="8963" max="8963" width="42.375" style="23" customWidth="1"/>
    <col min="8964" max="8965" width="5" style="23" customWidth="1"/>
    <col min="8966" max="8966" width="10.625" style="23" customWidth="1"/>
    <col min="8967" max="9216" width="8.625" style="23"/>
    <col min="9217" max="9217" width="6.5" style="23" customWidth="1"/>
    <col min="9218" max="9218" width="14.125" style="23" customWidth="1"/>
    <col min="9219" max="9219" width="42.375" style="23" customWidth="1"/>
    <col min="9220" max="9221" width="5" style="23" customWidth="1"/>
    <col min="9222" max="9222" width="10.625" style="23" customWidth="1"/>
    <col min="9223" max="9472" width="8.625" style="23"/>
    <col min="9473" max="9473" width="6.5" style="23" customWidth="1"/>
    <col min="9474" max="9474" width="14.125" style="23" customWidth="1"/>
    <col min="9475" max="9475" width="42.375" style="23" customWidth="1"/>
    <col min="9476" max="9477" width="5" style="23" customWidth="1"/>
    <col min="9478" max="9478" width="10.625" style="23" customWidth="1"/>
    <col min="9479" max="9728" width="8.625" style="23"/>
    <col min="9729" max="9729" width="6.5" style="23" customWidth="1"/>
    <col min="9730" max="9730" width="14.125" style="23" customWidth="1"/>
    <col min="9731" max="9731" width="42.375" style="23" customWidth="1"/>
    <col min="9732" max="9733" width="5" style="23" customWidth="1"/>
    <col min="9734" max="9734" width="10.625" style="23" customWidth="1"/>
    <col min="9735" max="9984" width="8.625" style="23"/>
    <col min="9985" max="9985" width="6.5" style="23" customWidth="1"/>
    <col min="9986" max="9986" width="14.125" style="23" customWidth="1"/>
    <col min="9987" max="9987" width="42.375" style="23" customWidth="1"/>
    <col min="9988" max="9989" width="5" style="23" customWidth="1"/>
    <col min="9990" max="9990" width="10.625" style="23" customWidth="1"/>
    <col min="9991" max="10240" width="8.625" style="23"/>
    <col min="10241" max="10241" width="6.5" style="23" customWidth="1"/>
    <col min="10242" max="10242" width="14.125" style="23" customWidth="1"/>
    <col min="10243" max="10243" width="42.375" style="23" customWidth="1"/>
    <col min="10244" max="10245" width="5" style="23" customWidth="1"/>
    <col min="10246" max="10246" width="10.625" style="23" customWidth="1"/>
    <col min="10247" max="10496" width="8.625" style="23"/>
    <col min="10497" max="10497" width="6.5" style="23" customWidth="1"/>
    <col min="10498" max="10498" width="14.125" style="23" customWidth="1"/>
    <col min="10499" max="10499" width="42.375" style="23" customWidth="1"/>
    <col min="10500" max="10501" width="5" style="23" customWidth="1"/>
    <col min="10502" max="10502" width="10.625" style="23" customWidth="1"/>
    <col min="10503" max="10752" width="8.625" style="23"/>
    <col min="10753" max="10753" width="6.5" style="23" customWidth="1"/>
    <col min="10754" max="10754" width="14.125" style="23" customWidth="1"/>
    <col min="10755" max="10755" width="42.375" style="23" customWidth="1"/>
    <col min="10756" max="10757" width="5" style="23" customWidth="1"/>
    <col min="10758" max="10758" width="10.625" style="23" customWidth="1"/>
    <col min="10759" max="11008" width="8.625" style="23"/>
    <col min="11009" max="11009" width="6.5" style="23" customWidth="1"/>
    <col min="11010" max="11010" width="14.125" style="23" customWidth="1"/>
    <col min="11011" max="11011" width="42.375" style="23" customWidth="1"/>
    <col min="11012" max="11013" width="5" style="23" customWidth="1"/>
    <col min="11014" max="11014" width="10.625" style="23" customWidth="1"/>
    <col min="11015" max="11264" width="8.625" style="23"/>
    <col min="11265" max="11265" width="6.5" style="23" customWidth="1"/>
    <col min="11266" max="11266" width="14.125" style="23" customWidth="1"/>
    <col min="11267" max="11267" width="42.375" style="23" customWidth="1"/>
    <col min="11268" max="11269" width="5" style="23" customWidth="1"/>
    <col min="11270" max="11270" width="10.625" style="23" customWidth="1"/>
    <col min="11271" max="11520" width="8.625" style="23"/>
    <col min="11521" max="11521" width="6.5" style="23" customWidth="1"/>
    <col min="11522" max="11522" width="14.125" style="23" customWidth="1"/>
    <col min="11523" max="11523" width="42.375" style="23" customWidth="1"/>
    <col min="11524" max="11525" width="5" style="23" customWidth="1"/>
    <col min="11526" max="11526" width="10.625" style="23" customWidth="1"/>
    <col min="11527" max="11776" width="8.625" style="23"/>
    <col min="11777" max="11777" width="6.5" style="23" customWidth="1"/>
    <col min="11778" max="11778" width="14.125" style="23" customWidth="1"/>
    <col min="11779" max="11779" width="42.375" style="23" customWidth="1"/>
    <col min="11780" max="11781" width="5" style="23" customWidth="1"/>
    <col min="11782" max="11782" width="10.625" style="23" customWidth="1"/>
    <col min="11783" max="12032" width="8.625" style="23"/>
    <col min="12033" max="12033" width="6.5" style="23" customWidth="1"/>
    <col min="12034" max="12034" width="14.125" style="23" customWidth="1"/>
    <col min="12035" max="12035" width="42.375" style="23" customWidth="1"/>
    <col min="12036" max="12037" width="5" style="23" customWidth="1"/>
    <col min="12038" max="12038" width="10.625" style="23" customWidth="1"/>
    <col min="12039" max="12288" width="8.625" style="23"/>
    <col min="12289" max="12289" width="6.5" style="23" customWidth="1"/>
    <col min="12290" max="12290" width="14.125" style="23" customWidth="1"/>
    <col min="12291" max="12291" width="42.375" style="23" customWidth="1"/>
    <col min="12292" max="12293" width="5" style="23" customWidth="1"/>
    <col min="12294" max="12294" width="10.625" style="23" customWidth="1"/>
    <col min="12295" max="12544" width="8.625" style="23"/>
    <col min="12545" max="12545" width="6.5" style="23" customWidth="1"/>
    <col min="12546" max="12546" width="14.125" style="23" customWidth="1"/>
    <col min="12547" max="12547" width="42.375" style="23" customWidth="1"/>
    <col min="12548" max="12549" width="5" style="23" customWidth="1"/>
    <col min="12550" max="12550" width="10.625" style="23" customWidth="1"/>
    <col min="12551" max="12800" width="8.625" style="23"/>
    <col min="12801" max="12801" width="6.5" style="23" customWidth="1"/>
    <col min="12802" max="12802" width="14.125" style="23" customWidth="1"/>
    <col min="12803" max="12803" width="42.375" style="23" customWidth="1"/>
    <col min="12804" max="12805" width="5" style="23" customWidth="1"/>
    <col min="12806" max="12806" width="10.625" style="23" customWidth="1"/>
    <col min="12807" max="13056" width="8.625" style="23"/>
    <col min="13057" max="13057" width="6.5" style="23" customWidth="1"/>
    <col min="13058" max="13058" width="14.125" style="23" customWidth="1"/>
    <col min="13059" max="13059" width="42.375" style="23" customWidth="1"/>
    <col min="13060" max="13061" width="5" style="23" customWidth="1"/>
    <col min="13062" max="13062" width="10.625" style="23" customWidth="1"/>
    <col min="13063" max="13312" width="8.625" style="23"/>
    <col min="13313" max="13313" width="6.5" style="23" customWidth="1"/>
    <col min="13314" max="13314" width="14.125" style="23" customWidth="1"/>
    <col min="13315" max="13315" width="42.375" style="23" customWidth="1"/>
    <col min="13316" max="13317" width="5" style="23" customWidth="1"/>
    <col min="13318" max="13318" width="10.625" style="23" customWidth="1"/>
    <col min="13319" max="13568" width="8.625" style="23"/>
    <col min="13569" max="13569" width="6.5" style="23" customWidth="1"/>
    <col min="13570" max="13570" width="14.125" style="23" customWidth="1"/>
    <col min="13571" max="13571" width="42.375" style="23" customWidth="1"/>
    <col min="13572" max="13573" width="5" style="23" customWidth="1"/>
    <col min="13574" max="13574" width="10.625" style="23" customWidth="1"/>
    <col min="13575" max="13824" width="8.625" style="23"/>
    <col min="13825" max="13825" width="6.5" style="23" customWidth="1"/>
    <col min="13826" max="13826" width="14.125" style="23" customWidth="1"/>
    <col min="13827" max="13827" width="42.375" style="23" customWidth="1"/>
    <col min="13828" max="13829" width="5" style="23" customWidth="1"/>
    <col min="13830" max="13830" width="10.625" style="23" customWidth="1"/>
    <col min="13831" max="14080" width="8.625" style="23"/>
    <col min="14081" max="14081" width="6.5" style="23" customWidth="1"/>
    <col min="14082" max="14082" width="14.125" style="23" customWidth="1"/>
    <col min="14083" max="14083" width="42.375" style="23" customWidth="1"/>
    <col min="14084" max="14085" width="5" style="23" customWidth="1"/>
    <col min="14086" max="14086" width="10.625" style="23" customWidth="1"/>
    <col min="14087" max="14336" width="8.625" style="23"/>
    <col min="14337" max="14337" width="6.5" style="23" customWidth="1"/>
    <col min="14338" max="14338" width="14.125" style="23" customWidth="1"/>
    <col min="14339" max="14339" width="42.375" style="23" customWidth="1"/>
    <col min="14340" max="14341" width="5" style="23" customWidth="1"/>
    <col min="14342" max="14342" width="10.625" style="23" customWidth="1"/>
    <col min="14343" max="14592" width="8.625" style="23"/>
    <col min="14593" max="14593" width="6.5" style="23" customWidth="1"/>
    <col min="14594" max="14594" width="14.125" style="23" customWidth="1"/>
    <col min="14595" max="14595" width="42.375" style="23" customWidth="1"/>
    <col min="14596" max="14597" width="5" style="23" customWidth="1"/>
    <col min="14598" max="14598" width="10.625" style="23" customWidth="1"/>
    <col min="14599" max="14848" width="8.625" style="23"/>
    <col min="14849" max="14849" width="6.5" style="23" customWidth="1"/>
    <col min="14850" max="14850" width="14.125" style="23" customWidth="1"/>
    <col min="14851" max="14851" width="42.375" style="23" customWidth="1"/>
    <col min="14852" max="14853" width="5" style="23" customWidth="1"/>
    <col min="14854" max="14854" width="10.625" style="23" customWidth="1"/>
    <col min="14855" max="15104" width="8.625" style="23"/>
    <col min="15105" max="15105" width="6.5" style="23" customWidth="1"/>
    <col min="15106" max="15106" width="14.125" style="23" customWidth="1"/>
    <col min="15107" max="15107" width="42.375" style="23" customWidth="1"/>
    <col min="15108" max="15109" width="5" style="23" customWidth="1"/>
    <col min="15110" max="15110" width="10.625" style="23" customWidth="1"/>
    <col min="15111" max="15360" width="8.625" style="23"/>
    <col min="15361" max="15361" width="6.5" style="23" customWidth="1"/>
    <col min="15362" max="15362" width="14.125" style="23" customWidth="1"/>
    <col min="15363" max="15363" width="42.375" style="23" customWidth="1"/>
    <col min="15364" max="15365" width="5" style="23" customWidth="1"/>
    <col min="15366" max="15366" width="10.625" style="23" customWidth="1"/>
    <col min="15367" max="15616" width="8.625" style="23"/>
    <col min="15617" max="15617" width="6.5" style="23" customWidth="1"/>
    <col min="15618" max="15618" width="14.125" style="23" customWidth="1"/>
    <col min="15619" max="15619" width="42.375" style="23" customWidth="1"/>
    <col min="15620" max="15621" width="5" style="23" customWidth="1"/>
    <col min="15622" max="15622" width="10.625" style="23" customWidth="1"/>
    <col min="15623" max="15872" width="8.625" style="23"/>
    <col min="15873" max="15873" width="6.5" style="23" customWidth="1"/>
    <col min="15874" max="15874" width="14.125" style="23" customWidth="1"/>
    <col min="15875" max="15875" width="42.375" style="23" customWidth="1"/>
    <col min="15876" max="15877" width="5" style="23" customWidth="1"/>
    <col min="15878" max="15878" width="10.625" style="23" customWidth="1"/>
    <col min="15879" max="16128" width="8.625" style="23"/>
    <col min="16129" max="16129" width="6.5" style="23" customWidth="1"/>
    <col min="16130" max="16130" width="14.125" style="23" customWidth="1"/>
    <col min="16131" max="16131" width="42.375" style="23" customWidth="1"/>
    <col min="16132" max="16133" width="5" style="23" customWidth="1"/>
    <col min="16134" max="16134" width="10.625" style="23" customWidth="1"/>
    <col min="16135" max="16384" width="8.625" style="23"/>
  </cols>
  <sheetData>
    <row r="1" spans="1:6" s="16" customFormat="1" ht="33.75" customHeight="1" x14ac:dyDescent="0.2">
      <c r="A1" s="13"/>
      <c r="B1" s="14"/>
      <c r="C1" s="14"/>
      <c r="D1" s="14"/>
      <c r="E1" s="14"/>
      <c r="F1" s="15" t="s">
        <v>6</v>
      </c>
    </row>
    <row r="2" spans="1:6" s="21" customFormat="1" ht="12.75" customHeight="1" x14ac:dyDescent="0.2">
      <c r="A2" s="17"/>
      <c r="B2" s="18"/>
      <c r="C2" s="19"/>
      <c r="D2" s="20"/>
      <c r="E2" s="20"/>
      <c r="F2" s="19"/>
    </row>
    <row r="3" spans="1:6" ht="12.75" customHeight="1" x14ac:dyDescent="0.2">
      <c r="A3" s="21"/>
      <c r="B3" s="22"/>
      <c r="C3" s="21"/>
      <c r="D3" s="22"/>
      <c r="E3" s="21"/>
      <c r="F3" s="21"/>
    </row>
    <row r="4" spans="1:6" s="24" customFormat="1" ht="12.75" customHeight="1" x14ac:dyDescent="0.25">
      <c r="A4" s="562" t="s">
        <v>7</v>
      </c>
      <c r="B4" s="562"/>
      <c r="C4" s="562"/>
      <c r="D4" s="562"/>
      <c r="E4" s="562"/>
      <c r="F4" s="562"/>
    </row>
    <row r="5" spans="1:6" ht="12.75" customHeight="1" x14ac:dyDescent="0.2">
      <c r="A5" s="21"/>
      <c r="B5" s="22"/>
      <c r="C5" s="21"/>
      <c r="D5" s="22"/>
      <c r="E5" s="21"/>
      <c r="F5" s="21"/>
    </row>
    <row r="6" spans="1:6" ht="12.75" customHeight="1" x14ac:dyDescent="0.2">
      <c r="A6" s="25" t="s">
        <v>8</v>
      </c>
      <c r="B6" s="26"/>
      <c r="C6" s="555" t="s">
        <v>9</v>
      </c>
      <c r="D6" s="555"/>
      <c r="E6" s="555"/>
      <c r="F6" s="555"/>
    </row>
    <row r="7" spans="1:6" ht="12.75" customHeight="1" x14ac:dyDescent="0.2">
      <c r="A7" s="25"/>
      <c r="B7" s="26"/>
      <c r="C7" s="27"/>
      <c r="D7" s="27"/>
      <c r="E7" s="27"/>
      <c r="F7" s="27"/>
    </row>
    <row r="8" spans="1:6" ht="12.75" customHeight="1" x14ac:dyDescent="0.2">
      <c r="A8" s="25" t="s">
        <v>10</v>
      </c>
      <c r="B8" s="26"/>
      <c r="C8" s="555" t="s">
        <v>11</v>
      </c>
      <c r="D8" s="555"/>
      <c r="E8" s="555"/>
      <c r="F8" s="555"/>
    </row>
    <row r="9" spans="1:6" ht="12.75" customHeight="1" x14ac:dyDescent="0.2">
      <c r="A9" s="25"/>
      <c r="B9" s="26"/>
      <c r="C9" s="27"/>
      <c r="D9" s="27"/>
      <c r="E9" s="27"/>
      <c r="F9" s="27"/>
    </row>
    <row r="10" spans="1:6" ht="12.75" customHeight="1" x14ac:dyDescent="0.2">
      <c r="A10" s="25" t="s">
        <v>12</v>
      </c>
      <c r="C10" s="563" t="s">
        <v>13</v>
      </c>
      <c r="D10" s="563"/>
      <c r="E10" s="563"/>
      <c r="F10" s="563"/>
    </row>
    <row r="11" spans="1:6" ht="12.75" customHeight="1" x14ac:dyDescent="0.2">
      <c r="A11" s="22"/>
      <c r="B11" s="21"/>
      <c r="C11" s="28"/>
      <c r="D11" s="27"/>
      <c r="E11" s="29"/>
      <c r="F11" s="27"/>
    </row>
    <row r="12" spans="1:6" ht="12.75" customHeight="1" x14ac:dyDescent="0.2">
      <c r="A12" s="25" t="s">
        <v>14</v>
      </c>
      <c r="B12" s="21"/>
      <c r="C12" s="564" t="s">
        <v>15</v>
      </c>
      <c r="D12" s="564"/>
      <c r="E12" s="564"/>
      <c r="F12" s="564"/>
    </row>
    <row r="13" spans="1:6" ht="12.75" customHeight="1" x14ac:dyDescent="0.2">
      <c r="C13" s="30"/>
      <c r="D13" s="30"/>
      <c r="E13" s="30"/>
      <c r="F13" s="30"/>
    </row>
    <row r="14" spans="1:6" ht="12.75" customHeight="1" x14ac:dyDescent="0.2">
      <c r="A14" s="25" t="s">
        <v>16</v>
      </c>
      <c r="B14" s="21"/>
      <c r="C14" s="31" t="s">
        <v>17</v>
      </c>
      <c r="D14" s="27"/>
      <c r="E14" s="27"/>
      <c r="F14" s="27"/>
    </row>
    <row r="15" spans="1:6" ht="12.75" customHeight="1" x14ac:dyDescent="0.2">
      <c r="A15" s="22"/>
      <c r="B15" s="21"/>
      <c r="C15" s="32"/>
      <c r="D15" s="27"/>
      <c r="E15" s="27"/>
      <c r="F15" s="27"/>
    </row>
    <row r="16" spans="1:6" ht="12.75" customHeight="1" x14ac:dyDescent="0.2">
      <c r="A16" s="33" t="s">
        <v>18</v>
      </c>
      <c r="B16" s="34"/>
      <c r="C16" s="35" t="s">
        <v>19</v>
      </c>
      <c r="D16" s="27"/>
      <c r="E16" s="27"/>
      <c r="F16" s="27"/>
    </row>
    <row r="17" spans="1:6" ht="12.75" customHeight="1" x14ac:dyDescent="0.2">
      <c r="A17" s="22"/>
      <c r="B17" s="21"/>
      <c r="C17" s="32"/>
      <c r="D17" s="27"/>
      <c r="E17" s="27"/>
      <c r="F17" s="27"/>
    </row>
    <row r="18" spans="1:6" ht="26.25" customHeight="1" x14ac:dyDescent="0.2">
      <c r="A18" s="554" t="s">
        <v>20</v>
      </c>
      <c r="B18" s="554"/>
      <c r="C18" s="31" t="s">
        <v>21</v>
      </c>
      <c r="D18" s="27"/>
      <c r="E18" s="27"/>
      <c r="F18" s="27"/>
    </row>
    <row r="19" spans="1:6" ht="12.75" customHeight="1" x14ac:dyDescent="0.2">
      <c r="A19" s="22"/>
      <c r="B19" s="21"/>
      <c r="C19" s="32"/>
      <c r="D19" s="27"/>
      <c r="E19" s="27"/>
      <c r="F19" s="27"/>
    </row>
    <row r="20" spans="1:6" ht="89.25" customHeight="1" x14ac:dyDescent="0.2">
      <c r="A20" s="25" t="s">
        <v>22</v>
      </c>
      <c r="B20" s="21"/>
      <c r="C20" s="555" t="s">
        <v>23</v>
      </c>
      <c r="D20" s="555"/>
      <c r="E20" s="555"/>
      <c r="F20" s="555"/>
    </row>
    <row r="21" spans="1:6" ht="12.75" customHeight="1" x14ac:dyDescent="0.2">
      <c r="A21" s="22"/>
      <c r="B21" s="21"/>
      <c r="C21" s="27"/>
      <c r="D21" s="27"/>
      <c r="E21" s="27"/>
      <c r="F21" s="27"/>
    </row>
    <row r="22" spans="1:6" ht="12.75" customHeight="1" x14ac:dyDescent="0.2">
      <c r="A22" s="22" t="s">
        <v>24</v>
      </c>
      <c r="B22" s="21"/>
      <c r="C22" s="36" t="s">
        <v>25</v>
      </c>
      <c r="D22" s="36"/>
      <c r="E22" s="36"/>
      <c r="F22" s="36"/>
    </row>
    <row r="23" spans="1:6" ht="12.75" customHeight="1" x14ac:dyDescent="0.2">
      <c r="A23" s="22"/>
      <c r="B23" s="21"/>
      <c r="C23" s="27" t="s">
        <v>26</v>
      </c>
      <c r="D23" s="27"/>
      <c r="E23" s="27"/>
      <c r="F23" s="27"/>
    </row>
    <row r="24" spans="1:6" ht="12.75" customHeight="1" x14ac:dyDescent="0.2">
      <c r="A24" s="22"/>
      <c r="B24" s="21"/>
      <c r="C24" s="27"/>
      <c r="D24" s="27"/>
      <c r="E24" s="27"/>
      <c r="F24" s="27"/>
    </row>
    <row r="25" spans="1:6" ht="12.75" customHeight="1" x14ac:dyDescent="0.2">
      <c r="A25" s="22" t="s">
        <v>27</v>
      </c>
      <c r="B25" s="21"/>
      <c r="C25" s="37" t="s">
        <v>28</v>
      </c>
      <c r="D25" s="36"/>
      <c r="E25" s="36"/>
      <c r="F25" s="36"/>
    </row>
    <row r="26" spans="1:6" ht="12.75" customHeight="1" x14ac:dyDescent="0.2">
      <c r="A26" s="22"/>
      <c r="B26" s="21"/>
      <c r="C26" s="37" t="s">
        <v>29</v>
      </c>
      <c r="D26" s="36"/>
      <c r="E26" s="36"/>
      <c r="F26" s="36"/>
    </row>
    <row r="27" spans="1:6" ht="12.75" customHeight="1" x14ac:dyDescent="0.2">
      <c r="A27" s="22"/>
      <c r="B27" s="21"/>
      <c r="C27" s="37" t="s">
        <v>30</v>
      </c>
      <c r="D27" s="36"/>
      <c r="E27" s="36"/>
      <c r="F27" s="36"/>
    </row>
    <row r="28" spans="1:6" ht="12.75" customHeight="1" x14ac:dyDescent="0.2">
      <c r="A28" s="21" t="s">
        <v>31</v>
      </c>
      <c r="B28" s="38"/>
      <c r="C28" s="39" t="s">
        <v>32</v>
      </c>
      <c r="D28" s="40"/>
      <c r="E28" s="40"/>
      <c r="F28" s="40"/>
    </row>
    <row r="29" spans="1:6" ht="12.75" customHeight="1" x14ac:dyDescent="0.2">
      <c r="A29" s="21" t="s">
        <v>33</v>
      </c>
      <c r="B29" s="41"/>
      <c r="C29" s="36" t="s">
        <v>34</v>
      </c>
      <c r="D29" s="36"/>
      <c r="E29" s="36"/>
      <c r="F29" s="36"/>
    </row>
    <row r="30" spans="1:6" ht="12.75" customHeight="1" x14ac:dyDescent="0.2">
      <c r="A30" s="21" t="s">
        <v>35</v>
      </c>
      <c r="B30" s="41"/>
      <c r="C30" s="36" t="s">
        <v>36</v>
      </c>
      <c r="D30" s="36"/>
      <c r="E30" s="36"/>
      <c r="F30" s="36"/>
    </row>
    <row r="31" spans="1:6" s="43" customFormat="1" ht="12.75" customHeight="1" x14ac:dyDescent="0.2">
      <c r="A31" s="42"/>
      <c r="B31" s="42"/>
      <c r="C31" s="42"/>
      <c r="D31" s="42"/>
      <c r="E31" s="42"/>
      <c r="F31" s="42"/>
    </row>
    <row r="32" spans="1:6" ht="12.75" customHeight="1" x14ac:dyDescent="0.2">
      <c r="A32" s="44"/>
      <c r="C32" s="45"/>
      <c r="D32" s="36"/>
      <c r="E32" s="36"/>
      <c r="F32" s="36"/>
    </row>
    <row r="33" spans="1:6" ht="12.75" customHeight="1" x14ac:dyDescent="0.2">
      <c r="A33" s="25" t="s">
        <v>37</v>
      </c>
      <c r="B33" s="26"/>
      <c r="C33" s="556" t="s">
        <v>38</v>
      </c>
      <c r="D33" s="557"/>
      <c r="E33" s="557"/>
      <c r="F33" s="557"/>
    </row>
    <row r="34" spans="1:6" ht="12.75" customHeight="1" x14ac:dyDescent="0.2">
      <c r="A34" s="26"/>
      <c r="B34" s="26"/>
      <c r="C34" s="558" t="s">
        <v>39</v>
      </c>
      <c r="D34" s="559"/>
      <c r="E34" s="559"/>
      <c r="F34" s="559"/>
    </row>
    <row r="35" spans="1:6" ht="25.5" customHeight="1" x14ac:dyDescent="0.2">
      <c r="A35" s="26"/>
      <c r="B35" s="26"/>
      <c r="C35" s="560" t="s">
        <v>40</v>
      </c>
      <c r="D35" s="561"/>
      <c r="E35" s="561"/>
      <c r="F35" s="561"/>
    </row>
    <row r="36" spans="1:6" ht="12.75" x14ac:dyDescent="0.2">
      <c r="B36" s="26"/>
    </row>
    <row r="37" spans="1:6" ht="12.75" x14ac:dyDescent="0.2">
      <c r="A37" s="22" t="s">
        <v>41</v>
      </c>
      <c r="C37" s="45" t="s">
        <v>42</v>
      </c>
      <c r="D37" s="36"/>
      <c r="E37" s="36"/>
      <c r="F37" s="36"/>
    </row>
    <row r="38" spans="1:6" ht="28.5" customHeight="1" x14ac:dyDescent="0.2">
      <c r="C38" s="557" t="s">
        <v>43</v>
      </c>
      <c r="D38" s="557"/>
      <c r="E38" s="557"/>
      <c r="F38" s="557"/>
    </row>
    <row r="39" spans="1:6" ht="12.75" customHeight="1" x14ac:dyDescent="0.2">
      <c r="C39" s="45"/>
      <c r="D39" s="36"/>
      <c r="E39" s="36"/>
      <c r="F39" s="36"/>
    </row>
    <row r="40" spans="1:6" ht="12.75" customHeight="1" x14ac:dyDescent="0.2">
      <c r="A40" s="46" t="s">
        <v>44</v>
      </c>
      <c r="B40" s="47"/>
      <c r="C40" s="47" t="s">
        <v>45</v>
      </c>
      <c r="D40" s="47"/>
      <c r="E40" s="47"/>
      <c r="F40" s="47"/>
    </row>
    <row r="41" spans="1:6" ht="12.75" customHeight="1" x14ac:dyDescent="0.2">
      <c r="A41" s="48"/>
      <c r="B41" s="48"/>
      <c r="C41" s="49" t="s">
        <v>46</v>
      </c>
      <c r="D41" s="48"/>
      <c r="E41" s="48"/>
      <c r="F41" s="48"/>
    </row>
    <row r="42" spans="1:6" ht="12.75" customHeight="1" x14ac:dyDescent="0.2">
      <c r="A42" s="47"/>
      <c r="B42" s="47"/>
      <c r="C42" s="50" t="s">
        <v>47</v>
      </c>
      <c r="D42" s="47"/>
      <c r="E42" s="47"/>
      <c r="F42" s="47"/>
    </row>
    <row r="43" spans="1:6" ht="12.75" customHeight="1" x14ac:dyDescent="0.2">
      <c r="A43" s="16"/>
      <c r="B43" s="26"/>
      <c r="C43" s="51" t="s">
        <v>48</v>
      </c>
      <c r="D43" s="52"/>
      <c r="E43" s="52"/>
      <c r="F43" s="52"/>
    </row>
    <row r="44" spans="1:6" ht="12.75" customHeight="1" x14ac:dyDescent="0.2">
      <c r="A44" s="16"/>
      <c r="B44" s="21"/>
      <c r="C44" s="53" t="s">
        <v>49</v>
      </c>
      <c r="D44" s="36"/>
      <c r="E44" s="36"/>
      <c r="F44" s="36"/>
    </row>
    <row r="45" spans="1:6" ht="12.75" customHeight="1" x14ac:dyDescent="0.2">
      <c r="A45" s="16"/>
      <c r="B45" s="21"/>
      <c r="C45" s="53" t="s">
        <v>50</v>
      </c>
      <c r="D45" s="36"/>
      <c r="E45" s="36"/>
      <c r="F45" s="36"/>
    </row>
    <row r="46" spans="1:6" ht="12.75" customHeight="1" x14ac:dyDescent="0.2">
      <c r="A46" s="16"/>
      <c r="B46" s="21"/>
      <c r="C46" s="53" t="s">
        <v>51</v>
      </c>
      <c r="D46" s="21"/>
      <c r="E46" s="21"/>
      <c r="F46" s="21"/>
    </row>
    <row r="47" spans="1:6" ht="12.75" customHeight="1" x14ac:dyDescent="0.2">
      <c r="A47" s="54"/>
      <c r="B47" s="54"/>
      <c r="C47" s="55" t="s">
        <v>52</v>
      </c>
      <c r="D47" s="54"/>
      <c r="E47" s="54"/>
      <c r="F47" s="54"/>
    </row>
    <row r="48" spans="1:6" ht="12.75" customHeight="1" x14ac:dyDescent="0.2">
      <c r="A48" s="54"/>
      <c r="B48" s="54"/>
      <c r="C48" s="55" t="s">
        <v>53</v>
      </c>
      <c r="D48" s="54"/>
      <c r="E48" s="54"/>
      <c r="F48" s="54"/>
    </row>
    <row r="49" spans="1:6" ht="12.75" customHeight="1" x14ac:dyDescent="0.2">
      <c r="A49" s="54"/>
      <c r="B49" s="54"/>
      <c r="C49" s="55" t="s">
        <v>54</v>
      </c>
      <c r="D49" s="54"/>
      <c r="E49" s="54"/>
      <c r="F49" s="54"/>
    </row>
    <row r="50" spans="1:6" ht="12.75" customHeight="1" x14ac:dyDescent="0.2">
      <c r="A50" s="54"/>
      <c r="B50" s="54"/>
      <c r="C50" s="55" t="s">
        <v>55</v>
      </c>
      <c r="D50" s="54"/>
      <c r="E50" s="54"/>
      <c r="F50" s="54"/>
    </row>
    <row r="51" spans="1:6" ht="12.75" customHeight="1" x14ac:dyDescent="0.2">
      <c r="A51" s="54"/>
      <c r="B51" s="54"/>
      <c r="C51" s="54"/>
      <c r="D51" s="54"/>
      <c r="E51" s="54"/>
      <c r="F51" s="54"/>
    </row>
    <row r="52" spans="1:6" ht="16.5" customHeight="1" x14ac:dyDescent="0.2">
      <c r="A52" s="54"/>
      <c r="B52" s="54"/>
      <c r="C52" s="54"/>
      <c r="D52" s="54"/>
      <c r="E52" s="54"/>
      <c r="F52" s="54"/>
    </row>
    <row r="53" spans="1:6" ht="16.5" customHeight="1" x14ac:dyDescent="0.2">
      <c r="A53" s="54"/>
      <c r="B53" s="54"/>
      <c r="C53" s="54"/>
      <c r="D53" s="54"/>
      <c r="E53" s="54"/>
      <c r="F53" s="54"/>
    </row>
    <row r="54" spans="1:6" ht="16.5" customHeight="1" x14ac:dyDescent="0.2">
      <c r="B54" s="54"/>
      <c r="C54" s="54"/>
      <c r="D54" s="54"/>
      <c r="E54" s="54"/>
      <c r="F54" s="54"/>
    </row>
  </sheetData>
  <sheetProtection selectLockedCells="1" selectUnlockedCells="1"/>
  <mergeCells count="13">
    <mergeCell ref="C38:F38"/>
    <mergeCell ref="A4:F4"/>
    <mergeCell ref="C6:F6"/>
    <mergeCell ref="C8:F8"/>
    <mergeCell ref="C10:D10"/>
    <mergeCell ref="E10:F10"/>
    <mergeCell ref="C12:D12"/>
    <mergeCell ref="E12:F12"/>
    <mergeCell ref="A18:B18"/>
    <mergeCell ref="C20:F20"/>
    <mergeCell ref="C33:F33"/>
    <mergeCell ref="C34:F34"/>
    <mergeCell ref="C35:F35"/>
  </mergeCells>
  <hyperlinks>
    <hyperlink ref="C33" r:id="rId1"/>
    <hyperlink ref="C35:F35" r:id="rId2" display="http://statistik.arbeitsagentur.de/Navigation/Statistik/Statistik-nach-Themen/Statistik-nach-Themen-Nav.html"/>
    <hyperlink ref="C28" r:id="rId3" display="mailto:%20Statistik-Service-Suedost@arbeitsagentur.de"/>
  </hyperlinks>
  <printOptions horizontalCentered="1"/>
  <pageMargins left="0.70866141732283472" right="0.39370078740157483" top="0.39370078740157483" bottom="0.39370078740157483" header="0.39370078740157483" footer="0.39370078740157483"/>
  <pageSetup paperSize="9" orientation="portrait" r:id="rId4"/>
  <headerFooter alignWithMargins="0"/>
  <drawing r:id="rId5"/>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3">
    <pageSetUpPr autoPageBreaks="0"/>
  </sheetPr>
  <dimension ref="A1:G62"/>
  <sheetViews>
    <sheetView showGridLines="0" zoomScaleNormal="100" workbookViewId="0"/>
  </sheetViews>
  <sheetFormatPr baseColWidth="10" defaultColWidth="9.75" defaultRowHeight="16.5" customHeight="1" x14ac:dyDescent="0.2"/>
  <cols>
    <col min="1" max="1" width="6.875" style="59" customWidth="1"/>
    <col min="2" max="4" width="13.25" style="59" customWidth="1"/>
    <col min="5" max="5" width="5.625" style="59" customWidth="1"/>
    <col min="6" max="6" width="18.125" style="59" customWidth="1"/>
    <col min="7" max="16384" width="9.75" style="59"/>
  </cols>
  <sheetData>
    <row r="1" spans="1:7" s="58" customFormat="1" ht="33.75" customHeight="1" x14ac:dyDescent="0.2">
      <c r="A1" s="56"/>
      <c r="B1" s="57"/>
      <c r="C1" s="57"/>
      <c r="D1" s="57"/>
      <c r="E1" s="57"/>
      <c r="F1" s="57"/>
      <c r="G1" s="15" t="s">
        <v>6</v>
      </c>
    </row>
    <row r="2" spans="1:7" ht="12.75" customHeight="1" x14ac:dyDescent="0.2"/>
    <row r="3" spans="1:7" ht="12" x14ac:dyDescent="0.2">
      <c r="B3" s="60"/>
    </row>
    <row r="4" spans="1:7" ht="15.75" x14ac:dyDescent="0.25">
      <c r="A4" s="61" t="s">
        <v>56</v>
      </c>
      <c r="C4" s="61"/>
      <c r="D4" s="61"/>
      <c r="E4" s="61"/>
      <c r="F4" s="61"/>
    </row>
    <row r="5" spans="1:7" ht="12" x14ac:dyDescent="0.2"/>
    <row r="6" spans="1:7" ht="12" x14ac:dyDescent="0.2"/>
    <row r="7" spans="1:7" ht="15" x14ac:dyDescent="0.25">
      <c r="A7" s="62" t="s">
        <v>11</v>
      </c>
      <c r="C7" s="63"/>
      <c r="D7" s="63"/>
      <c r="E7" s="63"/>
      <c r="F7" s="63"/>
    </row>
    <row r="8" spans="1:7" ht="15" customHeight="1" x14ac:dyDescent="0.2">
      <c r="A8" s="64" t="s">
        <v>13</v>
      </c>
      <c r="C8" s="65"/>
      <c r="D8" s="65"/>
      <c r="E8" s="65"/>
      <c r="F8" s="65"/>
    </row>
    <row r="9" spans="1:7" ht="15" customHeight="1" x14ac:dyDescent="0.2">
      <c r="A9" s="66" t="s">
        <v>57</v>
      </c>
      <c r="C9" s="65"/>
      <c r="D9" s="65"/>
      <c r="E9" s="65"/>
      <c r="F9" s="65"/>
    </row>
    <row r="10" spans="1:7" ht="15" customHeight="1" x14ac:dyDescent="0.2"/>
    <row r="11" spans="1:7" ht="15" customHeight="1" x14ac:dyDescent="0.2">
      <c r="A11" s="67"/>
    </row>
    <row r="12" spans="1:7" s="70" customFormat="1" ht="15" customHeight="1" x14ac:dyDescent="0.2">
      <c r="A12" s="68" t="s">
        <v>58</v>
      </c>
      <c r="B12" s="69"/>
      <c r="C12" s="69"/>
      <c r="D12" s="69"/>
      <c r="E12" s="69"/>
    </row>
    <row r="13" spans="1:7" s="70" customFormat="1" ht="15" customHeight="1" x14ac:dyDescent="0.2">
      <c r="A13" s="71" t="s">
        <v>59</v>
      </c>
      <c r="F13" s="72"/>
    </row>
    <row r="14" spans="1:7" s="70" customFormat="1" ht="15" customHeight="1" x14ac:dyDescent="0.2">
      <c r="B14" s="71" t="s">
        <v>60</v>
      </c>
      <c r="F14" s="72"/>
      <c r="G14" s="73" t="s">
        <v>61</v>
      </c>
    </row>
    <row r="15" spans="1:7" s="70" customFormat="1" ht="15" customHeight="1" x14ac:dyDescent="0.2">
      <c r="A15" s="71" t="s">
        <v>62</v>
      </c>
      <c r="F15" s="72"/>
    </row>
    <row r="16" spans="1:7" s="70" customFormat="1" ht="15" customHeight="1" x14ac:dyDescent="0.2">
      <c r="B16" s="71" t="s">
        <v>63</v>
      </c>
      <c r="F16" s="72"/>
    </row>
    <row r="17" spans="1:7" s="70" customFormat="1" ht="15" customHeight="1" x14ac:dyDescent="0.2">
      <c r="B17" s="71" t="s">
        <v>64</v>
      </c>
      <c r="F17" s="72"/>
      <c r="G17" s="73" t="s">
        <v>65</v>
      </c>
    </row>
    <row r="18" spans="1:7" s="70" customFormat="1" ht="15" customHeight="1" x14ac:dyDescent="0.2">
      <c r="F18" s="72"/>
    </row>
    <row r="19" spans="1:7" s="70" customFormat="1" ht="15" customHeight="1" x14ac:dyDescent="0.2">
      <c r="A19" s="68" t="s">
        <v>66</v>
      </c>
      <c r="F19" s="72"/>
    </row>
    <row r="20" spans="1:7" s="70" customFormat="1" ht="15" customHeight="1" x14ac:dyDescent="0.2">
      <c r="B20" s="71" t="s">
        <v>67</v>
      </c>
      <c r="F20" s="72"/>
      <c r="G20" s="73" t="s">
        <v>68</v>
      </c>
    </row>
    <row r="21" spans="1:7" s="70" customFormat="1" ht="15" customHeight="1" x14ac:dyDescent="0.2">
      <c r="B21" s="71" t="s">
        <v>60</v>
      </c>
      <c r="F21" s="72"/>
      <c r="G21" s="73" t="s">
        <v>69</v>
      </c>
    </row>
    <row r="22" spans="1:7" s="70" customFormat="1" ht="15" customHeight="1" x14ac:dyDescent="0.2">
      <c r="B22" s="71" t="s">
        <v>70</v>
      </c>
      <c r="F22" s="72"/>
      <c r="G22" s="73" t="s">
        <v>71</v>
      </c>
    </row>
    <row r="23" spans="1:7" s="70" customFormat="1" ht="15" customHeight="1" x14ac:dyDescent="0.2">
      <c r="B23" s="71" t="s">
        <v>72</v>
      </c>
      <c r="F23" s="72"/>
      <c r="G23" s="73" t="s">
        <v>73</v>
      </c>
    </row>
    <row r="24" spans="1:7" s="70" customFormat="1" ht="15" customHeight="1" x14ac:dyDescent="0.2">
      <c r="F24" s="72"/>
    </row>
    <row r="25" spans="1:7" s="70" customFormat="1" ht="15" customHeight="1" x14ac:dyDescent="0.2">
      <c r="A25" s="68" t="s">
        <v>74</v>
      </c>
      <c r="F25" s="72"/>
    </row>
    <row r="26" spans="1:7" s="70" customFormat="1" ht="15" customHeight="1" x14ac:dyDescent="0.2">
      <c r="B26" s="71" t="s">
        <v>67</v>
      </c>
      <c r="F26" s="72"/>
      <c r="G26" s="73" t="s">
        <v>75</v>
      </c>
    </row>
    <row r="27" spans="1:7" s="70" customFormat="1" ht="15" customHeight="1" x14ac:dyDescent="0.2">
      <c r="B27" s="71" t="s">
        <v>60</v>
      </c>
      <c r="F27" s="72"/>
      <c r="G27" s="73" t="s">
        <v>76</v>
      </c>
    </row>
    <row r="28" spans="1:7" s="70" customFormat="1" ht="15" customHeight="1" x14ac:dyDescent="0.2">
      <c r="B28" s="71" t="s">
        <v>70</v>
      </c>
      <c r="F28" s="72"/>
      <c r="G28" s="73" t="s">
        <v>77</v>
      </c>
    </row>
    <row r="29" spans="1:7" s="70" customFormat="1" ht="15" customHeight="1" x14ac:dyDescent="0.2">
      <c r="A29" s="70" t="s">
        <v>78</v>
      </c>
      <c r="B29" s="71" t="s">
        <v>72</v>
      </c>
      <c r="F29" s="72"/>
      <c r="G29" s="73" t="s">
        <v>79</v>
      </c>
    </row>
    <row r="30" spans="1:7" s="70" customFormat="1" ht="15" customHeight="1" x14ac:dyDescent="0.2">
      <c r="F30" s="72"/>
    </row>
    <row r="31" spans="1:7" s="70" customFormat="1" ht="15" customHeight="1" x14ac:dyDescent="0.2">
      <c r="A31" s="68" t="s">
        <v>80</v>
      </c>
      <c r="F31" s="72"/>
    </row>
    <row r="32" spans="1:7" s="70" customFormat="1" ht="15" customHeight="1" x14ac:dyDescent="0.2">
      <c r="B32" s="71" t="s">
        <v>81</v>
      </c>
      <c r="F32" s="72"/>
      <c r="G32" s="73" t="s">
        <v>82</v>
      </c>
    </row>
    <row r="33" spans="1:7" s="70" customFormat="1" ht="15" customHeight="1" x14ac:dyDescent="0.2">
      <c r="B33" s="71" t="s">
        <v>70</v>
      </c>
      <c r="F33" s="72"/>
      <c r="G33" s="73" t="s">
        <v>83</v>
      </c>
    </row>
    <row r="34" spans="1:7" s="70" customFormat="1" ht="15" customHeight="1" x14ac:dyDescent="0.2">
      <c r="B34" s="71" t="s">
        <v>72</v>
      </c>
      <c r="F34" s="72"/>
      <c r="G34" s="73" t="s">
        <v>84</v>
      </c>
    </row>
    <row r="35" spans="1:7" s="70" customFormat="1" ht="15" customHeight="1" x14ac:dyDescent="0.2">
      <c r="F35" s="72"/>
    </row>
    <row r="36" spans="1:7" s="70" customFormat="1" ht="15" customHeight="1" x14ac:dyDescent="0.2">
      <c r="A36" s="68" t="s">
        <v>85</v>
      </c>
      <c r="F36" s="72"/>
    </row>
    <row r="37" spans="1:7" s="70" customFormat="1" ht="15" customHeight="1" x14ac:dyDescent="0.2">
      <c r="B37" s="71" t="s">
        <v>70</v>
      </c>
      <c r="F37" s="72"/>
      <c r="G37" s="73" t="s">
        <v>86</v>
      </c>
    </row>
    <row r="38" spans="1:7" s="70" customFormat="1" ht="15" customHeight="1" x14ac:dyDescent="0.2">
      <c r="B38" s="71" t="s">
        <v>72</v>
      </c>
      <c r="F38" s="72"/>
      <c r="G38" s="73" t="s">
        <v>87</v>
      </c>
    </row>
    <row r="39" spans="1:7" s="70" customFormat="1" ht="15" customHeight="1" x14ac:dyDescent="0.2">
      <c r="F39" s="72"/>
    </row>
    <row r="40" spans="1:7" s="70" customFormat="1" ht="15" customHeight="1" x14ac:dyDescent="0.2">
      <c r="A40" s="68" t="s">
        <v>88</v>
      </c>
      <c r="F40" s="72"/>
    </row>
    <row r="41" spans="1:7" s="70" customFormat="1" ht="32.25" customHeight="1" x14ac:dyDescent="0.2">
      <c r="B41" s="565" t="s">
        <v>89</v>
      </c>
      <c r="C41" s="565"/>
      <c r="D41" s="565"/>
      <c r="E41" s="565"/>
      <c r="F41" s="565"/>
      <c r="G41" s="73" t="s">
        <v>90</v>
      </c>
    </row>
    <row r="42" spans="1:7" s="70" customFormat="1" ht="15" customHeight="1" x14ac:dyDescent="0.2">
      <c r="F42" s="72"/>
    </row>
    <row r="43" spans="1:7" s="70" customFormat="1" ht="15" customHeight="1" x14ac:dyDescent="0.2">
      <c r="A43" s="68"/>
      <c r="F43" s="72"/>
      <c r="G43" s="73"/>
    </row>
    <row r="44" spans="1:7" s="75" customFormat="1" ht="12.75" x14ac:dyDescent="0.2">
      <c r="A44" s="74"/>
      <c r="B44" s="74"/>
      <c r="C44" s="74"/>
      <c r="D44" s="74"/>
      <c r="E44" s="74"/>
      <c r="F44" s="74"/>
    </row>
    <row r="45" spans="1:7" s="75" customFormat="1" ht="12.75" x14ac:dyDescent="0.2">
      <c r="B45" s="74"/>
      <c r="C45" s="74"/>
      <c r="D45" s="74"/>
      <c r="E45" s="74"/>
      <c r="F45" s="74"/>
    </row>
    <row r="46" spans="1:7" s="75" customFormat="1" ht="12.75" x14ac:dyDescent="0.2">
      <c r="A46" s="76"/>
      <c r="B46" s="77"/>
      <c r="D46" s="78"/>
      <c r="E46" s="78"/>
      <c r="F46" s="78"/>
    </row>
    <row r="47" spans="1:7" s="75" customFormat="1" ht="12.75" x14ac:dyDescent="0.2">
      <c r="A47" s="70"/>
      <c r="B47" s="77"/>
      <c r="C47" s="79"/>
      <c r="D47" s="79"/>
      <c r="E47" s="79"/>
      <c r="F47" s="79"/>
    </row>
    <row r="48" spans="1:7" s="75" customFormat="1" ht="12.75" x14ac:dyDescent="0.2">
      <c r="A48" s="70"/>
      <c r="B48" s="77"/>
      <c r="C48" s="77"/>
      <c r="D48" s="77"/>
      <c r="E48" s="77"/>
      <c r="F48" s="77"/>
    </row>
    <row r="49" spans="1:6" s="75" customFormat="1" ht="12.75" x14ac:dyDescent="0.2">
      <c r="A49" s="70"/>
      <c r="B49" s="74"/>
      <c r="C49" s="74"/>
      <c r="D49" s="74"/>
      <c r="E49" s="74"/>
      <c r="F49" s="74"/>
    </row>
    <row r="50" spans="1:6" s="75" customFormat="1" ht="12.75" x14ac:dyDescent="0.2">
      <c r="A50" s="70"/>
      <c r="B50" s="77"/>
      <c r="D50" s="78"/>
      <c r="E50" s="78"/>
      <c r="F50" s="78"/>
    </row>
    <row r="51" spans="1:6" s="75" customFormat="1" ht="12.75" x14ac:dyDescent="0.2">
      <c r="A51" s="70"/>
      <c r="B51" s="77"/>
      <c r="C51" s="79"/>
      <c r="D51" s="79"/>
      <c r="E51" s="79"/>
      <c r="F51" s="79"/>
    </row>
    <row r="52" spans="1:6" s="75" customFormat="1" ht="12.75" x14ac:dyDescent="0.2">
      <c r="A52" s="70"/>
      <c r="B52" s="77"/>
      <c r="C52" s="77"/>
      <c r="D52" s="77"/>
      <c r="E52" s="77"/>
      <c r="F52" s="77"/>
    </row>
    <row r="53" spans="1:6" s="75" customFormat="1" ht="12.75" x14ac:dyDescent="0.2">
      <c r="A53" s="70"/>
      <c r="B53" s="74"/>
      <c r="C53" s="74"/>
      <c r="D53" s="74"/>
      <c r="E53" s="74"/>
      <c r="F53" s="74"/>
    </row>
    <row r="54" spans="1:6" s="75" customFormat="1" ht="12.75" x14ac:dyDescent="0.2">
      <c r="A54" s="70"/>
      <c r="B54" s="80"/>
      <c r="D54" s="81"/>
      <c r="E54" s="81"/>
      <c r="F54" s="81"/>
    </row>
    <row r="55" spans="1:6" ht="12.75" x14ac:dyDescent="0.2">
      <c r="A55" s="70"/>
      <c r="B55" s="82"/>
      <c r="C55" s="83"/>
      <c r="D55" s="83"/>
      <c r="E55" s="83"/>
      <c r="F55" s="83"/>
    </row>
    <row r="56" spans="1:6" ht="12.75" x14ac:dyDescent="0.2">
      <c r="A56" s="70"/>
      <c r="B56" s="84"/>
    </row>
    <row r="57" spans="1:6" ht="12.75" x14ac:dyDescent="0.2">
      <c r="A57" s="70"/>
    </row>
    <row r="58" spans="1:6" ht="12.75" x14ac:dyDescent="0.2">
      <c r="A58" s="70"/>
      <c r="C58" s="60"/>
      <c r="D58" s="60"/>
    </row>
    <row r="59" spans="1:6" ht="12.75" x14ac:dyDescent="0.2">
      <c r="A59" s="70"/>
      <c r="E59" s="85"/>
    </row>
    <row r="60" spans="1:6" ht="12" x14ac:dyDescent="0.2">
      <c r="B60" s="86"/>
      <c r="C60" s="60"/>
      <c r="D60" s="60"/>
    </row>
    <row r="61" spans="1:6" ht="12" x14ac:dyDescent="0.2">
      <c r="B61" s="87"/>
    </row>
    <row r="62" spans="1:6" ht="12" x14ac:dyDescent="0.2"/>
  </sheetData>
  <mergeCells count="1">
    <mergeCell ref="B41:F41"/>
  </mergeCells>
  <hyperlinks>
    <hyperlink ref="G14" location="'Tabelle 1'!A1" display="'Tabelle 1'!A1"/>
    <hyperlink ref="G17" location="'Diagramm'!A1" display="'Diagramm'!A1"/>
    <hyperlink ref="G20" location="'Tabelle 2.1'!A1" display="'Tabelle 2.1'!A1"/>
    <hyperlink ref="G21" location="'Tabelle 2.2'!A1" display="'Tabelle 2.2'!A1"/>
    <hyperlink ref="G22" location="'Tabelle 2.3'!A1" display="'Tabelle 2.3'!A1"/>
    <hyperlink ref="G23" location="'Tabelle 2.4'!A1" display="'Tabelle 2.4'!A1"/>
    <hyperlink ref="G26" location="'Tabelle 3.1'!A1" display="'Tabelle 3.1'!A1"/>
    <hyperlink ref="G27" location="'Tabelle 3.2'!A1" display="'Tabelle 3.2'!A1"/>
    <hyperlink ref="G28" location="'Tabelle 3.3'!A1" display="'Tabelle 3.3'!A1"/>
    <hyperlink ref="G29" location="'Tabelle 3.4'!A1" display="'Tabelle 3.4'!A1"/>
    <hyperlink ref="G32" location="'Tabelle 4.1'!A1" display="'Tabelle 4.1'!A1"/>
    <hyperlink ref="G33" location="'Tabelle 4.2'!A1" display="'Tabelle 4.2'!A1"/>
    <hyperlink ref="G34" location="'Tabelle 4.3'!A1" display="'Tabelle 4.3'!A1"/>
    <hyperlink ref="G37" location="'Tabelle 5.1'!A1" display="'Tabelle 5.1'!A1"/>
    <hyperlink ref="G38" location="'Tabelle 5.2'!A1" display="'Tabelle 5.2'!A1"/>
    <hyperlink ref="G41" location="'Tabelle 6'!A1" display="'Tabelle 6'!A1"/>
  </hyperlinks>
  <printOptions horizontalCentered="1"/>
  <pageMargins left="0.70866141732283472" right="0.39370078740157483" top="0.39370078740157483" bottom="0.39370078740157483" header="0.39370078740157483" footer="0.39370078740157483"/>
  <pageSetup paperSize="9" fitToHeight="0" orientation="portrait" r:id="rId1"/>
  <headerFooter alignWithMargins="0"/>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
    <pageSetUpPr fitToPage="1"/>
  </sheetPr>
  <dimension ref="A1:O63"/>
  <sheetViews>
    <sheetView showGridLines="0" zoomScaleNormal="100" workbookViewId="0"/>
  </sheetViews>
  <sheetFormatPr baseColWidth="10" defaultColWidth="7.75" defaultRowHeight="15.95" customHeight="1" x14ac:dyDescent="0.2"/>
  <cols>
    <col min="1" max="1" width="3.25" style="97" customWidth="1"/>
    <col min="2" max="2" width="16.5" style="97" bestFit="1"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91</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95"/>
      <c r="F5" s="95"/>
      <c r="G5" s="95"/>
      <c r="H5" s="95"/>
      <c r="I5" s="95"/>
      <c r="J5" s="95"/>
    </row>
    <row r="6" spans="1:15" s="94" customFormat="1" ht="11.25" customHeight="1" x14ac:dyDescent="0.2">
      <c r="A6" s="574"/>
      <c r="B6" s="575"/>
      <c r="C6" s="575"/>
      <c r="D6" s="575"/>
      <c r="E6" s="575"/>
      <c r="F6" s="575"/>
      <c r="G6" s="575"/>
      <c r="H6" s="575"/>
      <c r="I6" s="575"/>
      <c r="J6" s="575"/>
    </row>
    <row r="7" spans="1:15" s="91" customFormat="1" ht="12" customHeight="1" x14ac:dyDescent="0.2">
      <c r="A7" s="576" t="s">
        <v>93</v>
      </c>
      <c r="B7" s="577"/>
      <c r="C7" s="582" t="s">
        <v>94</v>
      </c>
      <c r="D7" s="585" t="s">
        <v>95</v>
      </c>
      <c r="E7" s="586"/>
      <c r="F7" s="586"/>
      <c r="G7" s="586"/>
      <c r="H7" s="587"/>
      <c r="I7" s="588" t="s">
        <v>96</v>
      </c>
      <c r="J7" s="589"/>
      <c r="K7" s="96"/>
      <c r="L7" s="96"/>
      <c r="M7" s="96"/>
      <c r="N7" s="96"/>
      <c r="O7" s="96"/>
    </row>
    <row r="8" spans="1:15" ht="34.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8" customHeight="1" x14ac:dyDescent="0.2">
      <c r="A11" s="102" t="s">
        <v>66</v>
      </c>
      <c r="B11" s="103"/>
      <c r="C11" s="104"/>
      <c r="D11" s="105"/>
      <c r="E11" s="106"/>
      <c r="F11" s="106"/>
      <c r="G11" s="106"/>
      <c r="H11" s="107"/>
      <c r="I11" s="108"/>
      <c r="J11" s="109"/>
    </row>
    <row r="12" spans="1:15" s="110" customFormat="1" ht="13.5" customHeight="1" x14ac:dyDescent="0.2">
      <c r="A12" s="111" t="s">
        <v>104</v>
      </c>
      <c r="B12" s="112"/>
      <c r="C12" s="113">
        <v>100</v>
      </c>
      <c r="D12" s="114">
        <v>191287</v>
      </c>
      <c r="E12" s="114">
        <v>191901</v>
      </c>
      <c r="F12" s="114">
        <v>194281</v>
      </c>
      <c r="G12" s="114">
        <v>193192</v>
      </c>
      <c r="H12" s="114">
        <v>192043</v>
      </c>
      <c r="I12" s="115">
        <v>-756</v>
      </c>
      <c r="J12" s="116">
        <v>-0.39366183615127864</v>
      </c>
      <c r="N12" s="117"/>
    </row>
    <row r="13" spans="1:15" s="110" customFormat="1" ht="13.5" customHeight="1" x14ac:dyDescent="0.2">
      <c r="A13" s="118" t="s">
        <v>105</v>
      </c>
      <c r="B13" s="119" t="s">
        <v>106</v>
      </c>
      <c r="C13" s="113">
        <v>51.962757531876186</v>
      </c>
      <c r="D13" s="114">
        <v>99398</v>
      </c>
      <c r="E13" s="114">
        <v>99629</v>
      </c>
      <c r="F13" s="114">
        <v>101642</v>
      </c>
      <c r="G13" s="114">
        <v>100418</v>
      </c>
      <c r="H13" s="114">
        <v>99483</v>
      </c>
      <c r="I13" s="115">
        <v>-85</v>
      </c>
      <c r="J13" s="116">
        <v>-8.5441733763557598E-2</v>
      </c>
    </row>
    <row r="14" spans="1:15" s="110" customFormat="1" ht="13.5" customHeight="1" x14ac:dyDescent="0.2">
      <c r="A14" s="120"/>
      <c r="B14" s="119" t="s">
        <v>107</v>
      </c>
      <c r="C14" s="113">
        <v>48.037242468123814</v>
      </c>
      <c r="D14" s="114">
        <v>91889</v>
      </c>
      <c r="E14" s="114">
        <v>92272</v>
      </c>
      <c r="F14" s="114">
        <v>92639</v>
      </c>
      <c r="G14" s="114">
        <v>92774</v>
      </c>
      <c r="H14" s="114">
        <v>92560</v>
      </c>
      <c r="I14" s="115">
        <v>-671</v>
      </c>
      <c r="J14" s="116">
        <v>-0.72493517718236822</v>
      </c>
    </row>
    <row r="15" spans="1:15" s="110" customFormat="1" ht="13.5" customHeight="1" x14ac:dyDescent="0.2">
      <c r="A15" s="118" t="s">
        <v>105</v>
      </c>
      <c r="B15" s="121" t="s">
        <v>108</v>
      </c>
      <c r="C15" s="113">
        <v>11.056161683752686</v>
      </c>
      <c r="D15" s="114">
        <v>21149</v>
      </c>
      <c r="E15" s="114">
        <v>21972</v>
      </c>
      <c r="F15" s="114">
        <v>22543</v>
      </c>
      <c r="G15" s="114">
        <v>21224</v>
      </c>
      <c r="H15" s="114">
        <v>21600</v>
      </c>
      <c r="I15" s="115">
        <v>-451</v>
      </c>
      <c r="J15" s="116">
        <v>-2.0879629629629628</v>
      </c>
    </row>
    <row r="16" spans="1:15" s="110" customFormat="1" ht="13.5" customHeight="1" x14ac:dyDescent="0.2">
      <c r="A16" s="118"/>
      <c r="B16" s="121" t="s">
        <v>109</v>
      </c>
      <c r="C16" s="113">
        <v>66.389770345083562</v>
      </c>
      <c r="D16" s="114">
        <v>126995</v>
      </c>
      <c r="E16" s="114">
        <v>127128</v>
      </c>
      <c r="F16" s="114">
        <v>128846</v>
      </c>
      <c r="G16" s="114">
        <v>129676</v>
      </c>
      <c r="H16" s="114">
        <v>129131</v>
      </c>
      <c r="I16" s="115">
        <v>-2136</v>
      </c>
      <c r="J16" s="116">
        <v>-1.6541341738234816</v>
      </c>
    </row>
    <row r="17" spans="1:10" s="110" customFormat="1" ht="13.5" customHeight="1" x14ac:dyDescent="0.2">
      <c r="A17" s="118"/>
      <c r="B17" s="121" t="s">
        <v>110</v>
      </c>
      <c r="C17" s="113">
        <v>21.560796081281008</v>
      </c>
      <c r="D17" s="114">
        <v>41243</v>
      </c>
      <c r="E17" s="114">
        <v>40918</v>
      </c>
      <c r="F17" s="114">
        <v>41085</v>
      </c>
      <c r="G17" s="114">
        <v>40501</v>
      </c>
      <c r="H17" s="114">
        <v>39617</v>
      </c>
      <c r="I17" s="115">
        <v>1626</v>
      </c>
      <c r="J17" s="116">
        <v>4.1042986596663047</v>
      </c>
    </row>
    <row r="18" spans="1:10" s="110" customFormat="1" ht="13.5" customHeight="1" x14ac:dyDescent="0.2">
      <c r="A18" s="120"/>
      <c r="B18" s="121" t="s">
        <v>111</v>
      </c>
      <c r="C18" s="113">
        <v>0.99327188988274162</v>
      </c>
      <c r="D18" s="114">
        <v>1900</v>
      </c>
      <c r="E18" s="114">
        <v>1883</v>
      </c>
      <c r="F18" s="114">
        <v>1807</v>
      </c>
      <c r="G18" s="114">
        <v>1791</v>
      </c>
      <c r="H18" s="114">
        <v>1695</v>
      </c>
      <c r="I18" s="115">
        <v>205</v>
      </c>
      <c r="J18" s="116">
        <v>12.094395280235988</v>
      </c>
    </row>
    <row r="19" spans="1:10" s="110" customFormat="1" ht="13.5" customHeight="1" x14ac:dyDescent="0.2">
      <c r="A19" s="120"/>
      <c r="B19" s="121" t="s">
        <v>112</v>
      </c>
      <c r="C19" s="113">
        <v>0.26295566347948368</v>
      </c>
      <c r="D19" s="114">
        <v>503</v>
      </c>
      <c r="E19" s="114">
        <v>477</v>
      </c>
      <c r="F19" s="114">
        <v>451</v>
      </c>
      <c r="G19" s="114">
        <v>416</v>
      </c>
      <c r="H19" s="114">
        <v>378</v>
      </c>
      <c r="I19" s="115">
        <v>125</v>
      </c>
      <c r="J19" s="116">
        <v>33.06878306878307</v>
      </c>
    </row>
    <row r="20" spans="1:10" s="110" customFormat="1" ht="13.5" customHeight="1" x14ac:dyDescent="0.2">
      <c r="A20" s="118" t="s">
        <v>113</v>
      </c>
      <c r="B20" s="122" t="s">
        <v>114</v>
      </c>
      <c r="C20" s="113">
        <v>70.178318442967893</v>
      </c>
      <c r="D20" s="114">
        <v>134242</v>
      </c>
      <c r="E20" s="114">
        <v>134858</v>
      </c>
      <c r="F20" s="114">
        <v>137227</v>
      </c>
      <c r="G20" s="114">
        <v>135742</v>
      </c>
      <c r="H20" s="114">
        <v>135212</v>
      </c>
      <c r="I20" s="115">
        <v>-970</v>
      </c>
      <c r="J20" s="116">
        <v>-0.71739194746028456</v>
      </c>
    </row>
    <row r="21" spans="1:10" s="110" customFormat="1" ht="13.5" customHeight="1" x14ac:dyDescent="0.2">
      <c r="A21" s="120"/>
      <c r="B21" s="122" t="s">
        <v>115</v>
      </c>
      <c r="C21" s="113">
        <v>29.821681557032104</v>
      </c>
      <c r="D21" s="114">
        <v>57045</v>
      </c>
      <c r="E21" s="114">
        <v>57043</v>
      </c>
      <c r="F21" s="114">
        <v>57054</v>
      </c>
      <c r="G21" s="114">
        <v>57450</v>
      </c>
      <c r="H21" s="114">
        <v>56831</v>
      </c>
      <c r="I21" s="115">
        <v>214</v>
      </c>
      <c r="J21" s="116">
        <v>0.37655504918090477</v>
      </c>
    </row>
    <row r="22" spans="1:10" s="110" customFormat="1" ht="13.5" customHeight="1" x14ac:dyDescent="0.2">
      <c r="A22" s="118" t="s">
        <v>113</v>
      </c>
      <c r="B22" s="122" t="s">
        <v>116</v>
      </c>
      <c r="C22" s="113">
        <v>91.595874262234233</v>
      </c>
      <c r="D22" s="114">
        <v>175211</v>
      </c>
      <c r="E22" s="114">
        <v>176183</v>
      </c>
      <c r="F22" s="114">
        <v>178212</v>
      </c>
      <c r="G22" s="114">
        <v>177442</v>
      </c>
      <c r="H22" s="114">
        <v>176873</v>
      </c>
      <c r="I22" s="115">
        <v>-1662</v>
      </c>
      <c r="J22" s="116">
        <v>-0.93965726820939321</v>
      </c>
    </row>
    <row r="23" spans="1:10" s="110" customFormat="1" ht="13.5" customHeight="1" x14ac:dyDescent="0.2">
      <c r="A23" s="123"/>
      <c r="B23" s="124" t="s">
        <v>117</v>
      </c>
      <c r="C23" s="125">
        <v>8.3717137076748553</v>
      </c>
      <c r="D23" s="114">
        <v>16014</v>
      </c>
      <c r="E23" s="114">
        <v>15686</v>
      </c>
      <c r="F23" s="114">
        <v>16044</v>
      </c>
      <c r="G23" s="114">
        <v>15726</v>
      </c>
      <c r="H23" s="114">
        <v>15149</v>
      </c>
      <c r="I23" s="115">
        <v>865</v>
      </c>
      <c r="J23" s="116">
        <v>5.7099478513433226</v>
      </c>
    </row>
    <row r="24" spans="1:10" s="110" customFormat="1" ht="18" customHeight="1" x14ac:dyDescent="0.2">
      <c r="A24" s="126" t="s">
        <v>118</v>
      </c>
      <c r="B24" s="103"/>
      <c r="C24" s="127"/>
      <c r="D24" s="128"/>
      <c r="E24" s="129"/>
      <c r="F24" s="129"/>
      <c r="G24" s="129"/>
      <c r="H24" s="130"/>
      <c r="I24" s="131"/>
      <c r="J24" s="132"/>
    </row>
    <row r="25" spans="1:10" s="110" customFormat="1" ht="15.75" customHeight="1" x14ac:dyDescent="0.2">
      <c r="A25" s="111" t="s">
        <v>119</v>
      </c>
      <c r="B25" s="112"/>
      <c r="C25" s="133"/>
      <c r="D25" s="134"/>
      <c r="E25" s="135"/>
      <c r="F25" s="135"/>
      <c r="G25" s="135"/>
      <c r="H25" s="136"/>
      <c r="I25" s="137"/>
      <c r="J25" s="138"/>
    </row>
    <row r="26" spans="1:10" s="110" customFormat="1" ht="13.5" customHeight="1" x14ac:dyDescent="0.2">
      <c r="A26" s="111" t="s">
        <v>104</v>
      </c>
      <c r="B26" s="112"/>
      <c r="C26" s="113">
        <v>100</v>
      </c>
      <c r="D26" s="139">
        <v>39453</v>
      </c>
      <c r="E26" s="114">
        <v>41108</v>
      </c>
      <c r="F26" s="114">
        <v>40908</v>
      </c>
      <c r="G26" s="114">
        <v>41616</v>
      </c>
      <c r="H26" s="140">
        <v>41089</v>
      </c>
      <c r="I26" s="115">
        <v>-1636</v>
      </c>
      <c r="J26" s="116">
        <v>-3.9816009150867631</v>
      </c>
    </row>
    <row r="27" spans="1:10" s="110" customFormat="1" ht="13.5" customHeight="1" x14ac:dyDescent="0.2">
      <c r="A27" s="118" t="s">
        <v>105</v>
      </c>
      <c r="B27" s="119" t="s">
        <v>106</v>
      </c>
      <c r="C27" s="113">
        <v>40.029909005652293</v>
      </c>
      <c r="D27" s="115">
        <v>15793</v>
      </c>
      <c r="E27" s="114">
        <v>16343</v>
      </c>
      <c r="F27" s="114">
        <v>16184</v>
      </c>
      <c r="G27" s="114">
        <v>16367</v>
      </c>
      <c r="H27" s="140">
        <v>16098</v>
      </c>
      <c r="I27" s="115">
        <v>-305</v>
      </c>
      <c r="J27" s="116">
        <v>-1.894645297552491</v>
      </c>
    </row>
    <row r="28" spans="1:10" s="110" customFormat="1" ht="13.5" customHeight="1" x14ac:dyDescent="0.2">
      <c r="A28" s="120"/>
      <c r="B28" s="119" t="s">
        <v>107</v>
      </c>
      <c r="C28" s="113">
        <v>59.970090994347707</v>
      </c>
      <c r="D28" s="115">
        <v>23660</v>
      </c>
      <c r="E28" s="114">
        <v>24765</v>
      </c>
      <c r="F28" s="114">
        <v>24724</v>
      </c>
      <c r="G28" s="114">
        <v>25249</v>
      </c>
      <c r="H28" s="140">
        <v>24991</v>
      </c>
      <c r="I28" s="115">
        <v>-1331</v>
      </c>
      <c r="J28" s="116">
        <v>-5.3259173302388856</v>
      </c>
    </row>
    <row r="29" spans="1:10" s="110" customFormat="1" ht="13.5" customHeight="1" x14ac:dyDescent="0.2">
      <c r="A29" s="118" t="s">
        <v>105</v>
      </c>
      <c r="B29" s="121" t="s">
        <v>108</v>
      </c>
      <c r="C29" s="113">
        <v>15.841634349732594</v>
      </c>
      <c r="D29" s="115">
        <v>6250</v>
      </c>
      <c r="E29" s="114">
        <v>6929</v>
      </c>
      <c r="F29" s="114">
        <v>6629</v>
      </c>
      <c r="G29" s="114">
        <v>7290</v>
      </c>
      <c r="H29" s="140">
        <v>6853</v>
      </c>
      <c r="I29" s="115">
        <v>-603</v>
      </c>
      <c r="J29" s="116">
        <v>-8.799066102436889</v>
      </c>
    </row>
    <row r="30" spans="1:10" s="110" customFormat="1" ht="13.5" customHeight="1" x14ac:dyDescent="0.2">
      <c r="A30" s="118"/>
      <c r="B30" s="121" t="s">
        <v>109</v>
      </c>
      <c r="C30" s="113">
        <v>46.549058373254255</v>
      </c>
      <c r="D30" s="115">
        <v>18365</v>
      </c>
      <c r="E30" s="114">
        <v>19130</v>
      </c>
      <c r="F30" s="114">
        <v>19223</v>
      </c>
      <c r="G30" s="114">
        <v>19392</v>
      </c>
      <c r="H30" s="140">
        <v>19444</v>
      </c>
      <c r="I30" s="115">
        <v>-1079</v>
      </c>
      <c r="J30" s="116">
        <v>-5.549269697593088</v>
      </c>
    </row>
    <row r="31" spans="1:10" s="110" customFormat="1" ht="13.5" customHeight="1" x14ac:dyDescent="0.2">
      <c r="A31" s="118"/>
      <c r="B31" s="121" t="s">
        <v>110</v>
      </c>
      <c r="C31" s="113">
        <v>20.14042024687603</v>
      </c>
      <c r="D31" s="115">
        <v>7946</v>
      </c>
      <c r="E31" s="114">
        <v>8024</v>
      </c>
      <c r="F31" s="114">
        <v>8040</v>
      </c>
      <c r="G31" s="114">
        <v>8030</v>
      </c>
      <c r="H31" s="140">
        <v>8010</v>
      </c>
      <c r="I31" s="115">
        <v>-64</v>
      </c>
      <c r="J31" s="116">
        <v>-0.79900124843945064</v>
      </c>
    </row>
    <row r="32" spans="1:10" s="110" customFormat="1" ht="13.5" customHeight="1" x14ac:dyDescent="0.2">
      <c r="A32" s="120"/>
      <c r="B32" s="121" t="s">
        <v>111</v>
      </c>
      <c r="C32" s="113">
        <v>17.468887030137125</v>
      </c>
      <c r="D32" s="115">
        <v>6892</v>
      </c>
      <c r="E32" s="114">
        <v>7025</v>
      </c>
      <c r="F32" s="114">
        <v>7016</v>
      </c>
      <c r="G32" s="114">
        <v>6904</v>
      </c>
      <c r="H32" s="140">
        <v>6782</v>
      </c>
      <c r="I32" s="115">
        <v>110</v>
      </c>
      <c r="J32" s="116">
        <v>1.6219404305514598</v>
      </c>
    </row>
    <row r="33" spans="1:10" s="110" customFormat="1" ht="13.5" customHeight="1" x14ac:dyDescent="0.2">
      <c r="A33" s="120"/>
      <c r="B33" s="121" t="s">
        <v>112</v>
      </c>
      <c r="C33" s="113">
        <v>1.5638861430056017</v>
      </c>
      <c r="D33" s="115">
        <v>617</v>
      </c>
      <c r="E33" s="114">
        <v>652</v>
      </c>
      <c r="F33" s="114">
        <v>717</v>
      </c>
      <c r="G33" s="114">
        <v>631</v>
      </c>
      <c r="H33" s="140">
        <v>623</v>
      </c>
      <c r="I33" s="115">
        <v>-6</v>
      </c>
      <c r="J33" s="116">
        <v>-0.96308186195826651</v>
      </c>
    </row>
    <row r="34" spans="1:10" s="110" customFormat="1" ht="13.5" customHeight="1" x14ac:dyDescent="0.2">
      <c r="A34" s="118" t="s">
        <v>113</v>
      </c>
      <c r="B34" s="122" t="s">
        <v>116</v>
      </c>
      <c r="C34" s="113">
        <v>92.560768509365573</v>
      </c>
      <c r="D34" s="115">
        <v>36518</v>
      </c>
      <c r="E34" s="114">
        <v>38122</v>
      </c>
      <c r="F34" s="114">
        <v>37943</v>
      </c>
      <c r="G34" s="114">
        <v>38649</v>
      </c>
      <c r="H34" s="140">
        <v>38219</v>
      </c>
      <c r="I34" s="115">
        <v>-1701</v>
      </c>
      <c r="J34" s="116">
        <v>-4.4506658991601036</v>
      </c>
    </row>
    <row r="35" spans="1:10" s="110" customFormat="1" ht="13.5" customHeight="1" x14ac:dyDescent="0.2">
      <c r="A35" s="118"/>
      <c r="B35" s="119" t="s">
        <v>117</v>
      </c>
      <c r="C35" s="113">
        <v>7.2947557853648641</v>
      </c>
      <c r="D35" s="115">
        <v>2878</v>
      </c>
      <c r="E35" s="114">
        <v>2931</v>
      </c>
      <c r="F35" s="114">
        <v>2902</v>
      </c>
      <c r="G35" s="114">
        <v>2908</v>
      </c>
      <c r="H35" s="140">
        <v>2819</v>
      </c>
      <c r="I35" s="115">
        <v>59</v>
      </c>
      <c r="J35" s="116">
        <v>2.0929407591344447</v>
      </c>
    </row>
    <row r="36" spans="1:10" s="110" customFormat="1" ht="18" customHeight="1" x14ac:dyDescent="0.2">
      <c r="A36" s="111" t="s">
        <v>120</v>
      </c>
      <c r="B36" s="112"/>
      <c r="C36" s="141"/>
      <c r="D36" s="134"/>
      <c r="E36" s="135"/>
      <c r="F36" s="135"/>
      <c r="G36" s="135"/>
      <c r="H36" s="136"/>
      <c r="I36" s="137"/>
      <c r="J36" s="138"/>
    </row>
    <row r="37" spans="1:10" s="110" customFormat="1" ht="13.5" customHeight="1" x14ac:dyDescent="0.2">
      <c r="A37" s="111" t="s">
        <v>104</v>
      </c>
      <c r="B37" s="112"/>
      <c r="C37" s="113">
        <v>100</v>
      </c>
      <c r="D37" s="139">
        <v>23101</v>
      </c>
      <c r="E37" s="114">
        <v>24157</v>
      </c>
      <c r="F37" s="114">
        <v>23754</v>
      </c>
      <c r="G37" s="114">
        <v>24906</v>
      </c>
      <c r="H37" s="140">
        <v>24649</v>
      </c>
      <c r="I37" s="115">
        <v>-1548</v>
      </c>
      <c r="J37" s="116">
        <v>-6.2801736378757758</v>
      </c>
    </row>
    <row r="38" spans="1:10" s="110" customFormat="1" ht="13.5" customHeight="1" x14ac:dyDescent="0.2">
      <c r="A38" s="118" t="s">
        <v>105</v>
      </c>
      <c r="B38" s="119" t="s">
        <v>106</v>
      </c>
      <c r="C38" s="113">
        <v>39.881390415999306</v>
      </c>
      <c r="D38" s="115">
        <v>9213</v>
      </c>
      <c r="E38" s="114">
        <v>9609</v>
      </c>
      <c r="F38" s="114">
        <v>9312</v>
      </c>
      <c r="G38" s="114">
        <v>9713</v>
      </c>
      <c r="H38" s="140">
        <v>9566</v>
      </c>
      <c r="I38" s="115">
        <v>-353</v>
      </c>
      <c r="J38" s="116">
        <v>-3.6901526238762283</v>
      </c>
    </row>
    <row r="39" spans="1:10" s="110" customFormat="1" ht="13.5" customHeight="1" x14ac:dyDescent="0.2">
      <c r="A39" s="120"/>
      <c r="B39" s="119" t="s">
        <v>107</v>
      </c>
      <c r="C39" s="113">
        <v>60.118609584000694</v>
      </c>
      <c r="D39" s="115">
        <v>13888</v>
      </c>
      <c r="E39" s="114">
        <v>14548</v>
      </c>
      <c r="F39" s="114">
        <v>14442</v>
      </c>
      <c r="G39" s="114">
        <v>15193</v>
      </c>
      <c r="H39" s="140">
        <v>15083</v>
      </c>
      <c r="I39" s="115">
        <v>-1195</v>
      </c>
      <c r="J39" s="116">
        <v>-7.9228270238016307</v>
      </c>
    </row>
    <row r="40" spans="1:10" s="110" customFormat="1" ht="13.5" customHeight="1" x14ac:dyDescent="0.2">
      <c r="A40" s="118" t="s">
        <v>105</v>
      </c>
      <c r="B40" s="121" t="s">
        <v>108</v>
      </c>
      <c r="C40" s="113">
        <v>19.484005021427645</v>
      </c>
      <c r="D40" s="115">
        <v>4501</v>
      </c>
      <c r="E40" s="114">
        <v>5004</v>
      </c>
      <c r="F40" s="114">
        <v>4648</v>
      </c>
      <c r="G40" s="114">
        <v>5513</v>
      </c>
      <c r="H40" s="140">
        <v>5064</v>
      </c>
      <c r="I40" s="115">
        <v>-563</v>
      </c>
      <c r="J40" s="116">
        <v>-11.117693522906793</v>
      </c>
    </row>
    <row r="41" spans="1:10" s="110" customFormat="1" ht="13.5" customHeight="1" x14ac:dyDescent="0.2">
      <c r="A41" s="118"/>
      <c r="B41" s="121" t="s">
        <v>109</v>
      </c>
      <c r="C41" s="113">
        <v>29.92944028397039</v>
      </c>
      <c r="D41" s="115">
        <v>6914</v>
      </c>
      <c r="E41" s="114">
        <v>7299</v>
      </c>
      <c r="F41" s="114">
        <v>7210</v>
      </c>
      <c r="G41" s="114">
        <v>7590</v>
      </c>
      <c r="H41" s="140">
        <v>7827</v>
      </c>
      <c r="I41" s="115">
        <v>-913</v>
      </c>
      <c r="J41" s="116">
        <v>-11.664750223585026</v>
      </c>
    </row>
    <row r="42" spans="1:10" s="110" customFormat="1" ht="13.5" customHeight="1" x14ac:dyDescent="0.2">
      <c r="A42" s="118"/>
      <c r="B42" s="121" t="s">
        <v>110</v>
      </c>
      <c r="C42" s="113">
        <v>21.540193065235272</v>
      </c>
      <c r="D42" s="115">
        <v>4976</v>
      </c>
      <c r="E42" s="114">
        <v>5015</v>
      </c>
      <c r="F42" s="114">
        <v>5062</v>
      </c>
      <c r="G42" s="114">
        <v>5079</v>
      </c>
      <c r="H42" s="140">
        <v>5154</v>
      </c>
      <c r="I42" s="115">
        <v>-178</v>
      </c>
      <c r="J42" s="116">
        <v>-3.4536282499029878</v>
      </c>
    </row>
    <row r="43" spans="1:10" s="110" customFormat="1" ht="13.5" customHeight="1" x14ac:dyDescent="0.2">
      <c r="A43" s="120"/>
      <c r="B43" s="121" t="s">
        <v>111</v>
      </c>
      <c r="C43" s="113">
        <v>29.046361629366693</v>
      </c>
      <c r="D43" s="115">
        <v>6710</v>
      </c>
      <c r="E43" s="114">
        <v>6839</v>
      </c>
      <c r="F43" s="114">
        <v>6834</v>
      </c>
      <c r="G43" s="114">
        <v>6724</v>
      </c>
      <c r="H43" s="140">
        <v>6604</v>
      </c>
      <c r="I43" s="115">
        <v>106</v>
      </c>
      <c r="J43" s="116">
        <v>1.6050878255602665</v>
      </c>
    </row>
    <row r="44" spans="1:10" s="110" customFormat="1" ht="13.5" customHeight="1" x14ac:dyDescent="0.2">
      <c r="A44" s="120"/>
      <c r="B44" s="121" t="s">
        <v>112</v>
      </c>
      <c r="C44" s="113">
        <v>2.5237002727154669</v>
      </c>
      <c r="D44" s="115">
        <v>583</v>
      </c>
      <c r="E44" s="114">
        <v>621</v>
      </c>
      <c r="F44" s="114">
        <v>688</v>
      </c>
      <c r="G44" s="114">
        <v>603</v>
      </c>
      <c r="H44" s="140">
        <v>590</v>
      </c>
      <c r="I44" s="115">
        <v>-7</v>
      </c>
      <c r="J44" s="116">
        <v>-1.1864406779661016</v>
      </c>
    </row>
    <row r="45" spans="1:10" s="110" customFormat="1" ht="13.5" customHeight="1" x14ac:dyDescent="0.2">
      <c r="A45" s="118" t="s">
        <v>113</v>
      </c>
      <c r="B45" s="122" t="s">
        <v>116</v>
      </c>
      <c r="C45" s="113">
        <v>92.216787152071333</v>
      </c>
      <c r="D45" s="115">
        <v>21303</v>
      </c>
      <c r="E45" s="114">
        <v>22281</v>
      </c>
      <c r="F45" s="114">
        <v>21911</v>
      </c>
      <c r="G45" s="114">
        <v>22971</v>
      </c>
      <c r="H45" s="140">
        <v>22752</v>
      </c>
      <c r="I45" s="115">
        <v>-1449</v>
      </c>
      <c r="J45" s="116">
        <v>-6.3686708860759493</v>
      </c>
    </row>
    <row r="46" spans="1:10" s="110" customFormat="1" ht="13.5" customHeight="1" x14ac:dyDescent="0.2">
      <c r="A46" s="118"/>
      <c r="B46" s="119" t="s">
        <v>117</v>
      </c>
      <c r="C46" s="113">
        <v>7.536470282671746</v>
      </c>
      <c r="D46" s="115">
        <v>1741</v>
      </c>
      <c r="E46" s="114">
        <v>1821</v>
      </c>
      <c r="F46" s="114">
        <v>1781</v>
      </c>
      <c r="G46" s="114">
        <v>1877</v>
      </c>
      <c r="H46" s="140">
        <v>1846</v>
      </c>
      <c r="I46" s="115">
        <v>-105</v>
      </c>
      <c r="J46" s="116">
        <v>-5.6879739978331525</v>
      </c>
    </row>
    <row r="47" spans="1:10" s="110" customFormat="1" ht="18" customHeight="1" x14ac:dyDescent="0.2">
      <c r="A47" s="111" t="s">
        <v>121</v>
      </c>
      <c r="B47" s="112"/>
      <c r="C47" s="141"/>
      <c r="D47" s="134"/>
      <c r="E47" s="135"/>
      <c r="F47" s="135"/>
      <c r="G47" s="135"/>
      <c r="H47" s="136"/>
      <c r="I47" s="137"/>
      <c r="J47" s="138"/>
    </row>
    <row r="48" spans="1:10" s="110" customFormat="1" ht="13.5" customHeight="1" x14ac:dyDescent="0.2">
      <c r="A48" s="111" t="s">
        <v>104</v>
      </c>
      <c r="B48" s="112"/>
      <c r="C48" s="113">
        <v>100</v>
      </c>
      <c r="D48" s="139">
        <v>16352</v>
      </c>
      <c r="E48" s="114">
        <v>16951</v>
      </c>
      <c r="F48" s="114">
        <v>17154</v>
      </c>
      <c r="G48" s="114">
        <v>16710</v>
      </c>
      <c r="H48" s="140">
        <v>16440</v>
      </c>
      <c r="I48" s="115">
        <v>-88</v>
      </c>
      <c r="J48" s="116">
        <v>-0.53527980535279807</v>
      </c>
    </row>
    <row r="49" spans="1:12" s="110" customFormat="1" ht="13.5" customHeight="1" x14ac:dyDescent="0.2">
      <c r="A49" s="118" t="s">
        <v>105</v>
      </c>
      <c r="B49" s="119" t="s">
        <v>106</v>
      </c>
      <c r="C49" s="113">
        <v>40.239726027397261</v>
      </c>
      <c r="D49" s="115">
        <v>6580</v>
      </c>
      <c r="E49" s="114">
        <v>6734</v>
      </c>
      <c r="F49" s="114">
        <v>6872</v>
      </c>
      <c r="G49" s="114">
        <v>6654</v>
      </c>
      <c r="H49" s="140">
        <v>6532</v>
      </c>
      <c r="I49" s="115">
        <v>48</v>
      </c>
      <c r="J49" s="116">
        <v>0.73484384568279237</v>
      </c>
    </row>
    <row r="50" spans="1:12" s="110" customFormat="1" ht="13.5" customHeight="1" x14ac:dyDescent="0.2">
      <c r="A50" s="120"/>
      <c r="B50" s="119" t="s">
        <v>107</v>
      </c>
      <c r="C50" s="113">
        <v>59.760273972602739</v>
      </c>
      <c r="D50" s="115">
        <v>9772</v>
      </c>
      <c r="E50" s="114">
        <v>10217</v>
      </c>
      <c r="F50" s="114">
        <v>10282</v>
      </c>
      <c r="G50" s="114">
        <v>10056</v>
      </c>
      <c r="H50" s="140">
        <v>9908</v>
      </c>
      <c r="I50" s="115">
        <v>-136</v>
      </c>
      <c r="J50" s="116">
        <v>-1.3726281792490918</v>
      </c>
    </row>
    <row r="51" spans="1:12" s="110" customFormat="1" ht="13.5" customHeight="1" x14ac:dyDescent="0.2">
      <c r="A51" s="118" t="s">
        <v>105</v>
      </c>
      <c r="B51" s="121" t="s">
        <v>108</v>
      </c>
      <c r="C51" s="113">
        <v>10.695939334637965</v>
      </c>
      <c r="D51" s="115">
        <v>1749</v>
      </c>
      <c r="E51" s="114">
        <v>1925</v>
      </c>
      <c r="F51" s="114">
        <v>1981</v>
      </c>
      <c r="G51" s="114">
        <v>1777</v>
      </c>
      <c r="H51" s="140">
        <v>1789</v>
      </c>
      <c r="I51" s="115">
        <v>-40</v>
      </c>
      <c r="J51" s="116">
        <v>-2.2358859698155396</v>
      </c>
    </row>
    <row r="52" spans="1:12" s="110" customFormat="1" ht="13.5" customHeight="1" x14ac:dyDescent="0.2">
      <c r="A52" s="118"/>
      <c r="B52" s="121" t="s">
        <v>109</v>
      </c>
      <c r="C52" s="113">
        <v>70.028131115459885</v>
      </c>
      <c r="D52" s="115">
        <v>11451</v>
      </c>
      <c r="E52" s="114">
        <v>11831</v>
      </c>
      <c r="F52" s="114">
        <v>12013</v>
      </c>
      <c r="G52" s="114">
        <v>11802</v>
      </c>
      <c r="H52" s="140">
        <v>11617</v>
      </c>
      <c r="I52" s="115">
        <v>-166</v>
      </c>
      <c r="J52" s="116">
        <v>-1.4289403460445897</v>
      </c>
    </row>
    <row r="53" spans="1:12" s="110" customFormat="1" ht="13.5" customHeight="1" x14ac:dyDescent="0.2">
      <c r="A53" s="118"/>
      <c r="B53" s="121" t="s">
        <v>110</v>
      </c>
      <c r="C53" s="113">
        <v>18.162915851272015</v>
      </c>
      <c r="D53" s="115">
        <v>2970</v>
      </c>
      <c r="E53" s="114">
        <v>3009</v>
      </c>
      <c r="F53" s="114">
        <v>2978</v>
      </c>
      <c r="G53" s="114">
        <v>2951</v>
      </c>
      <c r="H53" s="140">
        <v>2856</v>
      </c>
      <c r="I53" s="115">
        <v>114</v>
      </c>
      <c r="J53" s="116">
        <v>3.9915966386554622</v>
      </c>
    </row>
    <row r="54" spans="1:12" s="110" customFormat="1" ht="13.5" customHeight="1" x14ac:dyDescent="0.2">
      <c r="A54" s="120"/>
      <c r="B54" s="121" t="s">
        <v>111</v>
      </c>
      <c r="C54" s="113">
        <v>1.1130136986301369</v>
      </c>
      <c r="D54" s="115">
        <v>182</v>
      </c>
      <c r="E54" s="114">
        <v>186</v>
      </c>
      <c r="F54" s="114">
        <v>182</v>
      </c>
      <c r="G54" s="114">
        <v>180</v>
      </c>
      <c r="H54" s="140">
        <v>178</v>
      </c>
      <c r="I54" s="115">
        <v>4</v>
      </c>
      <c r="J54" s="116">
        <v>2.2471910112359552</v>
      </c>
    </row>
    <row r="55" spans="1:12" s="110" customFormat="1" ht="13.5" customHeight="1" x14ac:dyDescent="0.2">
      <c r="A55" s="120"/>
      <c r="B55" s="121" t="s">
        <v>112</v>
      </c>
      <c r="C55" s="113">
        <v>0.20792563600782779</v>
      </c>
      <c r="D55" s="115">
        <v>34</v>
      </c>
      <c r="E55" s="114">
        <v>31</v>
      </c>
      <c r="F55" s="114">
        <v>29</v>
      </c>
      <c r="G55" s="114">
        <v>28</v>
      </c>
      <c r="H55" s="140">
        <v>33</v>
      </c>
      <c r="I55" s="115">
        <v>1</v>
      </c>
      <c r="J55" s="116">
        <v>3.0303030303030303</v>
      </c>
    </row>
    <row r="56" spans="1:12" s="110" customFormat="1" ht="13.5" customHeight="1" x14ac:dyDescent="0.2">
      <c r="A56" s="118" t="s">
        <v>113</v>
      </c>
      <c r="B56" s="122" t="s">
        <v>116</v>
      </c>
      <c r="C56" s="113">
        <v>93.046722113502938</v>
      </c>
      <c r="D56" s="115">
        <v>15215</v>
      </c>
      <c r="E56" s="114">
        <v>15841</v>
      </c>
      <c r="F56" s="114">
        <v>16032</v>
      </c>
      <c r="G56" s="114">
        <v>15678</v>
      </c>
      <c r="H56" s="140">
        <v>15467</v>
      </c>
      <c r="I56" s="115">
        <v>-252</v>
      </c>
      <c r="J56" s="116">
        <v>-1.62927523113726</v>
      </c>
    </row>
    <row r="57" spans="1:12" s="110" customFormat="1" ht="13.5" customHeight="1" x14ac:dyDescent="0.2">
      <c r="A57" s="142"/>
      <c r="B57" s="124" t="s">
        <v>117</v>
      </c>
      <c r="C57" s="125">
        <v>6.953277886497065</v>
      </c>
      <c r="D57" s="143">
        <v>1137</v>
      </c>
      <c r="E57" s="144">
        <v>1110</v>
      </c>
      <c r="F57" s="144">
        <v>1121</v>
      </c>
      <c r="G57" s="144">
        <v>1031</v>
      </c>
      <c r="H57" s="145">
        <v>973</v>
      </c>
      <c r="I57" s="143">
        <v>164</v>
      </c>
      <c r="J57" s="146">
        <v>16.855087358684482</v>
      </c>
    </row>
    <row r="58" spans="1:12" s="101" customFormat="1" ht="11.25" customHeight="1" x14ac:dyDescent="0.15">
      <c r="B58" s="147"/>
      <c r="C58" s="147"/>
      <c r="D58" s="148"/>
      <c r="E58" s="148"/>
      <c r="F58" s="148"/>
      <c r="G58" s="149"/>
      <c r="H58" s="148"/>
      <c r="I58" s="148"/>
      <c r="J58" s="150" t="s">
        <v>45</v>
      </c>
      <c r="K58" s="151"/>
      <c r="L58" s="151"/>
    </row>
    <row r="59" spans="1:12" s="101" customFormat="1" ht="12.75" customHeight="1" x14ac:dyDescent="0.15">
      <c r="A59" s="533" t="s">
        <v>515</v>
      </c>
      <c r="B59" s="153"/>
      <c r="C59" s="153"/>
      <c r="D59" s="154"/>
      <c r="E59" s="153"/>
      <c r="F59" s="153"/>
      <c r="G59" s="153"/>
      <c r="H59" s="153"/>
      <c r="I59" s="153"/>
      <c r="J59" s="153"/>
      <c r="K59" s="151"/>
      <c r="L59" s="151"/>
    </row>
    <row r="60" spans="1:12" s="101" customFormat="1" ht="22.5" customHeight="1" x14ac:dyDescent="0.15">
      <c r="A60" s="568" t="s">
        <v>123</v>
      </c>
      <c r="B60" s="569"/>
      <c r="C60" s="569"/>
      <c r="D60" s="569"/>
      <c r="E60" s="569"/>
      <c r="F60" s="569"/>
      <c r="G60" s="569"/>
      <c r="H60" s="569"/>
      <c r="I60" s="569"/>
      <c r="J60" s="569"/>
      <c r="K60" s="151"/>
      <c r="L60" s="151"/>
    </row>
    <row r="61" spans="1:12" ht="18" customHeight="1" x14ac:dyDescent="0.2">
      <c r="A61" s="568"/>
      <c r="B61" s="569"/>
      <c r="C61" s="569"/>
      <c r="D61" s="569"/>
      <c r="E61" s="569"/>
      <c r="F61" s="569"/>
      <c r="G61" s="569"/>
      <c r="H61" s="569"/>
      <c r="I61" s="569"/>
      <c r="J61" s="569"/>
      <c r="K61" s="151"/>
      <c r="L61" s="151"/>
    </row>
    <row r="63" spans="1:12" ht="15.95" customHeight="1" x14ac:dyDescent="0.2">
      <c r="B63" s="568"/>
      <c r="C63" s="569"/>
      <c r="D63" s="569"/>
      <c r="E63" s="569"/>
      <c r="F63" s="569"/>
      <c r="G63" s="569"/>
      <c r="H63" s="569"/>
      <c r="I63" s="569"/>
      <c r="J63" s="569"/>
      <c r="K63" s="569"/>
    </row>
  </sheetData>
  <mergeCells count="16">
    <mergeCell ref="B63:K63"/>
    <mergeCell ref="A3:J3"/>
    <mergeCell ref="A4:J4"/>
    <mergeCell ref="A5:D5"/>
    <mergeCell ref="A6:J6"/>
    <mergeCell ref="A7:B10"/>
    <mergeCell ref="C7:C10"/>
    <mergeCell ref="D7:H7"/>
    <mergeCell ref="I7:J8"/>
    <mergeCell ref="D8:D9"/>
    <mergeCell ref="E8:E9"/>
    <mergeCell ref="F8:F9"/>
    <mergeCell ref="G8:G9"/>
    <mergeCell ref="H8:H9"/>
    <mergeCell ref="A60:J60"/>
    <mergeCell ref="A61:J61"/>
  </mergeCells>
  <printOptions horizontalCentered="1"/>
  <pageMargins left="0.70866141732283472" right="0.39370078740157483" top="0.39370078740157483" bottom="0.39370078740157483" header="0" footer="0"/>
  <pageSetup paperSize="9" scale="90" orientation="portrait" r:id="rId1"/>
  <headerFooter alignWithMargins="0"/>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5">
    <pageSetUpPr fitToPage="1"/>
  </sheetPr>
  <dimension ref="A1:K46"/>
  <sheetViews>
    <sheetView showGridLines="0" zoomScaleNormal="100" workbookViewId="0"/>
  </sheetViews>
  <sheetFormatPr baseColWidth="10" defaultColWidth="7.75" defaultRowHeight="15.95" customHeight="1" x14ac:dyDescent="0.2"/>
  <cols>
    <col min="1" max="1" width="8.75" style="97" customWidth="1"/>
    <col min="2" max="2" width="31.25" style="97" customWidth="1"/>
    <col min="3" max="3" width="5.5" style="155" customWidth="1"/>
    <col min="4" max="4" width="10.25" style="156" customWidth="1"/>
    <col min="5" max="9" width="13.125" style="156" customWidth="1"/>
    <col min="10" max="10" width="9.375" style="225" bestFit="1" customWidth="1"/>
    <col min="11" max="11" width="8.75" style="226" bestFit="1" customWidth="1"/>
    <col min="12" max="16384" width="7.75" style="97"/>
  </cols>
  <sheetData>
    <row r="1" spans="1:11" s="91" customFormat="1" ht="36.75" customHeight="1" x14ac:dyDescent="0.2">
      <c r="A1" s="88"/>
      <c r="B1" s="89"/>
      <c r="C1" s="90"/>
      <c r="D1" s="90"/>
      <c r="E1" s="90"/>
      <c r="F1" s="90"/>
      <c r="G1" s="89"/>
      <c r="H1" s="89"/>
      <c r="I1" s="15" t="s">
        <v>6</v>
      </c>
      <c r="J1" s="158"/>
      <c r="K1" s="159"/>
    </row>
    <row r="2" spans="1:11" s="91" customFormat="1" ht="6.2" customHeight="1" x14ac:dyDescent="0.2">
      <c r="A2" s="92"/>
      <c r="B2" s="93"/>
      <c r="C2" s="93"/>
      <c r="D2" s="93"/>
      <c r="E2" s="93"/>
      <c r="F2" s="93"/>
      <c r="G2" s="93"/>
      <c r="H2" s="93"/>
      <c r="I2" s="93"/>
      <c r="J2" s="158"/>
      <c r="K2" s="159"/>
    </row>
    <row r="3" spans="1:11" s="94" customFormat="1" ht="15" x14ac:dyDescent="0.2">
      <c r="A3" s="571" t="s">
        <v>124</v>
      </c>
      <c r="B3" s="571"/>
      <c r="C3" s="571"/>
      <c r="D3" s="571"/>
      <c r="E3" s="571"/>
      <c r="F3" s="571"/>
      <c r="G3" s="571"/>
      <c r="H3" s="571"/>
      <c r="I3" s="571"/>
      <c r="J3" s="160"/>
      <c r="K3" s="161"/>
    </row>
    <row r="4" spans="1:11" s="94" customFormat="1" ht="15" x14ac:dyDescent="0.2">
      <c r="A4" s="571" t="s">
        <v>125</v>
      </c>
      <c r="B4" s="571"/>
      <c r="C4" s="571"/>
      <c r="D4" s="571"/>
      <c r="E4" s="571"/>
      <c r="F4" s="571"/>
      <c r="G4" s="571"/>
      <c r="H4" s="571"/>
      <c r="I4" s="571"/>
      <c r="J4" s="160"/>
      <c r="K4" s="161"/>
    </row>
    <row r="5" spans="1:11" s="166" customFormat="1" ht="12" customHeight="1" x14ac:dyDescent="0.2">
      <c r="A5" s="573" t="s">
        <v>126</v>
      </c>
      <c r="B5" s="573"/>
      <c r="C5" s="573"/>
      <c r="D5" s="573"/>
      <c r="E5" s="162"/>
      <c r="F5" s="162"/>
      <c r="G5" s="162"/>
      <c r="H5" s="162"/>
      <c r="I5" s="163"/>
      <c r="J5" s="164"/>
      <c r="K5" s="165"/>
    </row>
    <row r="6" spans="1:11" s="94" customFormat="1" ht="11.25" customHeight="1" x14ac:dyDescent="0.2">
      <c r="A6" s="599" t="s">
        <v>57</v>
      </c>
      <c r="B6" s="599"/>
      <c r="C6" s="167"/>
      <c r="D6" s="600" t="s">
        <v>127</v>
      </c>
      <c r="E6" s="600"/>
      <c r="F6" s="600"/>
      <c r="G6" s="600"/>
      <c r="H6" s="600"/>
      <c r="I6" s="600"/>
      <c r="J6" s="160"/>
      <c r="K6" s="161"/>
    </row>
    <row r="7" spans="1:11" s="94" customFormat="1" ht="24.95" customHeight="1" x14ac:dyDescent="0.2">
      <c r="A7" s="168"/>
      <c r="B7" s="169"/>
      <c r="C7" s="170"/>
      <c r="D7" s="601" t="s">
        <v>66</v>
      </c>
      <c r="E7" s="601"/>
      <c r="F7" s="601"/>
      <c r="G7" s="601" t="s">
        <v>128</v>
      </c>
      <c r="H7" s="601"/>
      <c r="I7" s="601"/>
      <c r="J7" s="160"/>
      <c r="K7" s="161"/>
    </row>
    <row r="8" spans="1:11" s="94" customFormat="1" ht="15" customHeight="1" x14ac:dyDescent="0.2">
      <c r="A8" s="171"/>
      <c r="B8" s="172"/>
      <c r="C8" s="172"/>
      <c r="D8" s="172"/>
      <c r="E8" s="172"/>
      <c r="F8" s="172"/>
      <c r="G8" s="172"/>
      <c r="H8" s="172"/>
      <c r="I8" s="173"/>
    </row>
    <row r="9" spans="1:11" s="177" customFormat="1" ht="24.95" customHeight="1" x14ac:dyDescent="0.2">
      <c r="A9" s="174" t="s">
        <v>13</v>
      </c>
      <c r="B9" s="175"/>
      <c r="C9" s="175"/>
      <c r="D9" s="175"/>
      <c r="E9" s="175"/>
      <c r="F9" s="175"/>
      <c r="G9" s="175"/>
      <c r="H9" s="175"/>
      <c r="I9" s="176"/>
    </row>
    <row r="10" spans="1:11" s="177" customFormat="1" ht="24.95" customHeight="1" x14ac:dyDescent="0.2">
      <c r="A10" s="174" t="s">
        <v>129</v>
      </c>
      <c r="B10" s="175"/>
      <c r="C10" s="175"/>
      <c r="D10" s="175"/>
      <c r="E10" s="175"/>
      <c r="F10" s="175"/>
      <c r="G10" s="175"/>
      <c r="H10" s="175"/>
      <c r="I10" s="176"/>
    </row>
    <row r="11" spans="1:11" s="177" customFormat="1" ht="24.95" customHeight="1" x14ac:dyDescent="0.2">
      <c r="A11" s="174" t="s">
        <v>130</v>
      </c>
      <c r="B11" s="175"/>
      <c r="C11" s="175"/>
      <c r="D11" s="175"/>
      <c r="E11" s="175"/>
      <c r="F11" s="175"/>
      <c r="G11" s="175"/>
      <c r="H11" s="175"/>
      <c r="I11" s="176"/>
    </row>
    <row r="12" spans="1:11" s="177" customFormat="1" ht="24.95" customHeight="1" x14ac:dyDescent="0.2">
      <c r="A12" s="174" t="s">
        <v>131</v>
      </c>
      <c r="B12" s="175"/>
      <c r="C12" s="175"/>
      <c r="D12" s="175"/>
      <c r="E12" s="175"/>
      <c r="F12" s="175"/>
      <c r="G12" s="175"/>
      <c r="H12" s="175"/>
      <c r="I12" s="176"/>
    </row>
    <row r="13" spans="1:11" s="110" customFormat="1" ht="0.75" customHeight="1" x14ac:dyDescent="0.2">
      <c r="A13" s="123"/>
      <c r="B13" s="124"/>
      <c r="C13" s="178"/>
      <c r="D13" s="179"/>
      <c r="E13" s="179"/>
      <c r="F13" s="179"/>
      <c r="G13" s="179"/>
      <c r="H13" s="179"/>
      <c r="I13" s="180"/>
      <c r="J13" s="181"/>
      <c r="K13" s="182"/>
    </row>
    <row r="14" spans="1:11" s="110" customFormat="1" ht="9.9499999999999993" customHeight="1" x14ac:dyDescent="0.2">
      <c r="A14" s="120"/>
      <c r="B14" s="119"/>
      <c r="C14" s="183"/>
      <c r="D14" s="184"/>
      <c r="E14" s="184"/>
      <c r="F14" s="184"/>
      <c r="G14" s="184"/>
      <c r="H14" s="184"/>
      <c r="I14" s="185"/>
      <c r="J14" s="186"/>
      <c r="K14" s="187"/>
    </row>
    <row r="15" spans="1:11" s="94" customFormat="1" ht="15" x14ac:dyDescent="0.2">
      <c r="A15" s="595" t="s">
        <v>13</v>
      </c>
      <c r="B15" s="572"/>
      <c r="C15" s="572"/>
      <c r="D15" s="572"/>
      <c r="E15" s="572"/>
      <c r="F15" s="572"/>
      <c r="G15" s="572"/>
      <c r="H15" s="572"/>
      <c r="I15" s="596"/>
      <c r="J15" s="188"/>
      <c r="K15" s="161"/>
    </row>
    <row r="16" spans="1:11" s="192" customFormat="1" ht="24.95" customHeight="1" x14ac:dyDescent="0.2">
      <c r="A16" s="597" t="s">
        <v>104</v>
      </c>
      <c r="B16" s="598"/>
      <c r="C16" s="189"/>
      <c r="D16" s="190"/>
      <c r="E16" s="190"/>
      <c r="F16" s="190"/>
      <c r="G16" s="190"/>
      <c r="H16" s="190"/>
      <c r="I16" s="191"/>
    </row>
    <row r="17" spans="1:9" s="198" customFormat="1" ht="24.95" customHeight="1" x14ac:dyDescent="0.2">
      <c r="A17" s="193" t="s">
        <v>132</v>
      </c>
      <c r="B17" s="194" t="s">
        <v>133</v>
      </c>
      <c r="C17" s="195"/>
      <c r="D17" s="196"/>
      <c r="E17" s="196"/>
      <c r="F17" s="196"/>
      <c r="G17" s="196"/>
      <c r="H17" s="196"/>
      <c r="I17" s="197"/>
    </row>
    <row r="18" spans="1:9" s="198" customFormat="1" ht="24.95" customHeight="1" x14ac:dyDescent="0.2">
      <c r="A18" s="193" t="s">
        <v>134</v>
      </c>
      <c r="B18" s="199" t="s">
        <v>135</v>
      </c>
      <c r="C18" s="195"/>
      <c r="D18" s="196"/>
      <c r="E18" s="196"/>
      <c r="F18" s="196"/>
      <c r="G18" s="196"/>
      <c r="H18" s="196"/>
      <c r="I18" s="197"/>
    </row>
    <row r="19" spans="1:9" s="200" customFormat="1" ht="24.95" customHeight="1" x14ac:dyDescent="0.2">
      <c r="A19" s="193" t="s">
        <v>136</v>
      </c>
      <c r="B19" s="199" t="s">
        <v>137</v>
      </c>
      <c r="C19" s="195"/>
      <c r="D19" s="196"/>
      <c r="E19" s="196"/>
      <c r="F19" s="196"/>
      <c r="G19" s="196"/>
      <c r="H19" s="196"/>
      <c r="I19" s="197"/>
    </row>
    <row r="20" spans="1:9" s="198" customFormat="1" ht="24.95" customHeight="1" x14ac:dyDescent="0.2">
      <c r="A20" s="193" t="s">
        <v>138</v>
      </c>
      <c r="B20" s="593" t="s">
        <v>139</v>
      </c>
      <c r="C20" s="593"/>
      <c r="D20" s="196"/>
      <c r="E20" s="196"/>
      <c r="F20" s="196"/>
      <c r="G20" s="196"/>
      <c r="H20" s="196"/>
      <c r="I20" s="197"/>
    </row>
    <row r="21" spans="1:9" s="200" customFormat="1" ht="24.95" customHeight="1" x14ac:dyDescent="0.2">
      <c r="A21" s="193" t="s">
        <v>140</v>
      </c>
      <c r="B21" s="199" t="s">
        <v>141</v>
      </c>
      <c r="C21" s="195"/>
      <c r="D21" s="196"/>
      <c r="E21" s="196"/>
      <c r="F21" s="196"/>
      <c r="G21" s="196"/>
      <c r="H21" s="196"/>
      <c r="I21" s="197"/>
    </row>
    <row r="22" spans="1:9" s="198" customFormat="1" ht="24.95" customHeight="1" x14ac:dyDescent="0.2">
      <c r="A22" s="193" t="s">
        <v>142</v>
      </c>
      <c r="B22" s="593" t="s">
        <v>143</v>
      </c>
      <c r="C22" s="593"/>
      <c r="D22" s="196"/>
      <c r="E22" s="196"/>
      <c r="F22" s="196"/>
      <c r="G22" s="196"/>
      <c r="H22" s="196"/>
      <c r="I22" s="197"/>
    </row>
    <row r="23" spans="1:9" s="200" customFormat="1" ht="24.95" customHeight="1" x14ac:dyDescent="0.2">
      <c r="A23" s="201" t="s">
        <v>144</v>
      </c>
      <c r="B23" s="202" t="s">
        <v>145</v>
      </c>
      <c r="C23" s="195"/>
      <c r="D23" s="196"/>
      <c r="E23" s="196"/>
      <c r="F23" s="196"/>
      <c r="G23" s="196"/>
      <c r="H23" s="196"/>
      <c r="I23" s="197"/>
    </row>
    <row r="24" spans="1:9" s="198" customFormat="1" ht="24.95" customHeight="1" x14ac:dyDescent="0.2">
      <c r="A24" s="193" t="s">
        <v>146</v>
      </c>
      <c r="B24" s="199" t="s">
        <v>147</v>
      </c>
      <c r="C24" s="195"/>
      <c r="D24" s="196"/>
      <c r="E24" s="196"/>
      <c r="F24" s="196"/>
      <c r="G24" s="196"/>
      <c r="H24" s="196"/>
      <c r="I24" s="197"/>
    </row>
    <row r="25" spans="1:9" s="200" customFormat="1" ht="24.95" customHeight="1" x14ac:dyDescent="0.2">
      <c r="A25" s="193" t="s">
        <v>148</v>
      </c>
      <c r="B25" s="199" t="s">
        <v>149</v>
      </c>
      <c r="C25" s="195"/>
      <c r="D25" s="196"/>
      <c r="E25" s="196"/>
      <c r="F25" s="196"/>
      <c r="G25" s="196"/>
      <c r="H25" s="196"/>
      <c r="I25" s="197"/>
    </row>
    <row r="26" spans="1:9" s="198" customFormat="1" ht="24.95" customHeight="1" x14ac:dyDescent="0.2">
      <c r="A26" s="201" t="s">
        <v>150</v>
      </c>
      <c r="B26" s="202" t="s">
        <v>151</v>
      </c>
      <c r="C26" s="195"/>
      <c r="D26" s="196"/>
      <c r="E26" s="196"/>
      <c r="F26" s="196"/>
      <c r="G26" s="196"/>
      <c r="H26" s="196"/>
      <c r="I26" s="197"/>
    </row>
    <row r="27" spans="1:9" s="198" customFormat="1" ht="24.95" customHeight="1" x14ac:dyDescent="0.2">
      <c r="A27" s="201" t="s">
        <v>152</v>
      </c>
      <c r="B27" s="199" t="s">
        <v>153</v>
      </c>
      <c r="C27" s="195"/>
      <c r="D27" s="196"/>
      <c r="E27" s="196"/>
      <c r="F27" s="196"/>
      <c r="G27" s="196"/>
      <c r="H27" s="196"/>
      <c r="I27" s="197"/>
    </row>
    <row r="28" spans="1:9" s="198" customFormat="1" ht="24.95" customHeight="1" x14ac:dyDescent="0.2">
      <c r="A28" s="193" t="s">
        <v>154</v>
      </c>
      <c r="B28" s="593" t="s">
        <v>155</v>
      </c>
      <c r="C28" s="593"/>
      <c r="D28" s="196"/>
      <c r="E28" s="196"/>
      <c r="F28" s="196"/>
      <c r="G28" s="196"/>
      <c r="H28" s="196"/>
      <c r="I28" s="197"/>
    </row>
    <row r="29" spans="1:9" s="198" customFormat="1" ht="24.95" customHeight="1" x14ac:dyDescent="0.2">
      <c r="A29" s="193" t="s">
        <v>156</v>
      </c>
      <c r="B29" s="593" t="s">
        <v>157</v>
      </c>
      <c r="C29" s="593"/>
      <c r="D29" s="196"/>
      <c r="E29" s="196"/>
      <c r="F29" s="196"/>
      <c r="G29" s="196"/>
      <c r="H29" s="196"/>
      <c r="I29" s="197"/>
    </row>
    <row r="30" spans="1:9" s="198" customFormat="1" ht="24.95" customHeight="1" x14ac:dyDescent="0.2">
      <c r="A30" s="201" t="s">
        <v>158</v>
      </c>
      <c r="B30" s="592" t="s">
        <v>159</v>
      </c>
      <c r="C30" s="592"/>
      <c r="D30" s="196"/>
      <c r="E30" s="196"/>
      <c r="F30" s="196"/>
      <c r="G30" s="196"/>
      <c r="H30" s="196"/>
      <c r="I30" s="197"/>
    </row>
    <row r="31" spans="1:9" s="198" customFormat="1" ht="24.95" customHeight="1" x14ac:dyDescent="0.2">
      <c r="A31" s="201">
        <v>782.78300000000002</v>
      </c>
      <c r="B31" s="203" t="s">
        <v>160</v>
      </c>
      <c r="C31" s="195"/>
      <c r="D31" s="196"/>
      <c r="E31" s="196"/>
      <c r="F31" s="196"/>
      <c r="G31" s="196"/>
      <c r="H31" s="196"/>
      <c r="I31" s="197"/>
    </row>
    <row r="32" spans="1:9" s="198" customFormat="1" ht="24.95" customHeight="1" x14ac:dyDescent="0.2">
      <c r="A32" s="193" t="s">
        <v>161</v>
      </c>
      <c r="B32" s="593" t="s">
        <v>162</v>
      </c>
      <c r="C32" s="593"/>
      <c r="D32" s="196"/>
      <c r="E32" s="196"/>
      <c r="F32" s="196"/>
      <c r="G32" s="196"/>
      <c r="H32" s="196"/>
      <c r="I32" s="197"/>
    </row>
    <row r="33" spans="1:11" s="198" customFormat="1" ht="24.95" customHeight="1" x14ac:dyDescent="0.2">
      <c r="A33" s="193" t="s">
        <v>163</v>
      </c>
      <c r="B33" s="199" t="s">
        <v>164</v>
      </c>
      <c r="C33" s="195"/>
      <c r="D33" s="196"/>
      <c r="E33" s="196"/>
      <c r="F33" s="196"/>
      <c r="G33" s="196"/>
      <c r="H33" s="196"/>
      <c r="I33" s="197"/>
    </row>
    <row r="34" spans="1:11" s="198" customFormat="1" ht="24.95" customHeight="1" x14ac:dyDescent="0.2">
      <c r="A34" s="193">
        <v>86</v>
      </c>
      <c r="B34" s="199" t="s">
        <v>165</v>
      </c>
      <c r="C34" s="195"/>
      <c r="D34" s="196"/>
      <c r="E34" s="196"/>
      <c r="F34" s="196"/>
      <c r="G34" s="196"/>
      <c r="H34" s="196"/>
      <c r="I34" s="197"/>
    </row>
    <row r="35" spans="1:11" s="198" customFormat="1" ht="24.95" customHeight="1" x14ac:dyDescent="0.2">
      <c r="A35" s="193">
        <v>87.88</v>
      </c>
      <c r="B35" s="204" t="s">
        <v>166</v>
      </c>
      <c r="C35" s="195"/>
      <c r="D35" s="196"/>
      <c r="E35" s="196"/>
      <c r="F35" s="196"/>
      <c r="G35" s="196"/>
      <c r="H35" s="196"/>
      <c r="I35" s="197"/>
    </row>
    <row r="36" spans="1:11" s="198" customFormat="1" ht="24.95" customHeight="1" x14ac:dyDescent="0.2">
      <c r="A36" s="193" t="s">
        <v>167</v>
      </c>
      <c r="B36" s="593" t="s">
        <v>168</v>
      </c>
      <c r="C36" s="593"/>
      <c r="D36" s="196"/>
      <c r="E36" s="196"/>
      <c r="F36" s="196"/>
      <c r="G36" s="196"/>
      <c r="H36" s="196"/>
      <c r="I36" s="197"/>
    </row>
    <row r="37" spans="1:11" s="198" customFormat="1" ht="24.95" customHeight="1" x14ac:dyDescent="0.2">
      <c r="A37" s="193"/>
      <c r="B37" s="204" t="s">
        <v>169</v>
      </c>
      <c r="C37" s="195"/>
      <c r="D37" s="196"/>
      <c r="E37" s="196"/>
      <c r="F37" s="196"/>
      <c r="G37" s="196"/>
      <c r="H37" s="196"/>
      <c r="I37" s="197"/>
    </row>
    <row r="38" spans="1:11" s="198" customFormat="1" ht="24.95" customHeight="1" x14ac:dyDescent="0.2">
      <c r="A38" s="205" t="s">
        <v>170</v>
      </c>
      <c r="B38" s="206"/>
      <c r="C38" s="195"/>
      <c r="D38" s="196"/>
      <c r="E38" s="196"/>
      <c r="F38" s="196"/>
      <c r="G38" s="196"/>
      <c r="H38" s="196"/>
      <c r="I38" s="197"/>
    </row>
    <row r="39" spans="1:11" s="198" customFormat="1" ht="24.95" customHeight="1" x14ac:dyDescent="0.2">
      <c r="A39" s="207" t="s">
        <v>132</v>
      </c>
      <c r="B39" s="208" t="s">
        <v>133</v>
      </c>
      <c r="C39" s="195"/>
      <c r="D39" s="196"/>
      <c r="E39" s="196"/>
      <c r="F39" s="196"/>
      <c r="G39" s="196"/>
      <c r="H39" s="196"/>
      <c r="I39" s="197"/>
    </row>
    <row r="40" spans="1:11" s="198" customFormat="1" ht="24.95" customHeight="1" x14ac:dyDescent="0.2">
      <c r="A40" s="207" t="s">
        <v>171</v>
      </c>
      <c r="B40" s="208" t="s">
        <v>172</v>
      </c>
      <c r="C40" s="195"/>
      <c r="D40" s="196"/>
      <c r="E40" s="196"/>
      <c r="F40" s="196"/>
      <c r="G40" s="196"/>
      <c r="H40" s="196"/>
      <c r="I40" s="197"/>
    </row>
    <row r="41" spans="1:11" s="198" customFormat="1" ht="24.95" customHeight="1" x14ac:dyDescent="0.2">
      <c r="A41" s="207" t="s">
        <v>173</v>
      </c>
      <c r="B41" s="208" t="s">
        <v>174</v>
      </c>
      <c r="C41" s="195"/>
      <c r="D41" s="196"/>
      <c r="E41" s="196"/>
      <c r="F41" s="196"/>
      <c r="G41" s="196"/>
      <c r="H41" s="196"/>
      <c r="I41" s="197"/>
    </row>
    <row r="42" spans="1:11" ht="2.25" customHeight="1" x14ac:dyDescent="0.2">
      <c r="A42" s="209"/>
      <c r="B42" s="210"/>
      <c r="C42" s="211"/>
      <c r="D42" s="212"/>
      <c r="E42" s="212"/>
      <c r="F42" s="212"/>
      <c r="G42" s="212"/>
      <c r="H42" s="212"/>
      <c r="I42" s="213"/>
      <c r="J42" s="97"/>
      <c r="K42" s="97"/>
    </row>
    <row r="43" spans="1:11" s="151" customFormat="1" ht="12" customHeight="1" x14ac:dyDescent="0.15">
      <c r="A43" s="214"/>
      <c r="C43" s="215"/>
      <c r="D43" s="216"/>
      <c r="E43" s="216"/>
      <c r="F43" s="216"/>
      <c r="G43" s="216"/>
      <c r="H43" s="216"/>
      <c r="I43" s="217" t="s">
        <v>45</v>
      </c>
      <c r="J43" s="218"/>
      <c r="K43" s="219"/>
    </row>
    <row r="44" spans="1:11" s="151" customFormat="1" ht="35.25" customHeight="1" x14ac:dyDescent="0.15">
      <c r="A44" s="594" t="s">
        <v>175</v>
      </c>
      <c r="B44" s="594"/>
      <c r="C44" s="594"/>
      <c r="D44" s="594"/>
      <c r="E44" s="594"/>
      <c r="F44" s="594"/>
      <c r="G44" s="594"/>
      <c r="H44" s="594"/>
      <c r="I44" s="594"/>
      <c r="J44" s="220"/>
    </row>
    <row r="45" spans="1:11" s="151" customFormat="1" ht="9" x14ac:dyDescent="0.15">
      <c r="A45" s="214"/>
      <c r="B45" s="221"/>
      <c r="C45" s="222"/>
      <c r="D45" s="148"/>
      <c r="E45" s="148"/>
      <c r="F45" s="148"/>
      <c r="G45" s="148"/>
      <c r="H45" s="148"/>
      <c r="I45" s="148"/>
      <c r="J45" s="223"/>
    </row>
    <row r="46" spans="1:11" ht="11.25" x14ac:dyDescent="0.2">
      <c r="A46" s="224"/>
      <c r="J46" s="157"/>
      <c r="K46" s="97"/>
    </row>
  </sheetData>
  <mergeCells count="17">
    <mergeCell ref="D7:F7"/>
    <mergeCell ref="G7:I7"/>
    <mergeCell ref="A3:I3"/>
    <mergeCell ref="A4:I4"/>
    <mergeCell ref="A5:D5"/>
    <mergeCell ref="A6:B6"/>
    <mergeCell ref="D6:I6"/>
    <mergeCell ref="B30:C30"/>
    <mergeCell ref="B32:C32"/>
    <mergeCell ref="B36:C36"/>
    <mergeCell ref="A44:I44"/>
    <mergeCell ref="A15:I15"/>
    <mergeCell ref="A16:B16"/>
    <mergeCell ref="B20:C20"/>
    <mergeCell ref="B22:C22"/>
    <mergeCell ref="B28:C28"/>
    <mergeCell ref="B29:C29"/>
  </mergeCells>
  <printOptions horizontalCentered="1"/>
  <pageMargins left="0.7" right="0.7" top="0.75" bottom="0.75" header="0.3" footer="0.3"/>
  <pageSetup paperSize="9" scale="61" orientation="portrait" r:id="rId1"/>
  <headerFooter alignWithMargins="0"/>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7">
    <pageSetUpPr fitToPage="1"/>
  </sheetPr>
  <dimension ref="A1:O82"/>
  <sheetViews>
    <sheetView showGridLines="0" zoomScaleNormal="100" workbookViewId="0"/>
  </sheetViews>
  <sheetFormatPr baseColWidth="10" defaultColWidth="7.75" defaultRowHeight="15.95" customHeight="1" x14ac:dyDescent="0.2"/>
  <cols>
    <col min="1" max="1" width="3.25" style="97" customWidth="1"/>
    <col min="2" max="2" width="16.37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6.2" customHeight="1" x14ac:dyDescent="0.2">
      <c r="A2" s="92"/>
      <c r="B2" s="93"/>
      <c r="C2" s="93"/>
      <c r="D2" s="93"/>
      <c r="E2" s="93"/>
      <c r="F2" s="93"/>
      <c r="G2" s="93"/>
      <c r="H2" s="93"/>
      <c r="I2" s="93"/>
      <c r="J2" s="93"/>
    </row>
    <row r="3" spans="1:15" s="94" customFormat="1" ht="24.95" customHeight="1" x14ac:dyDescent="0.2">
      <c r="A3" s="570" t="s">
        <v>176</v>
      </c>
      <c r="B3" s="571"/>
      <c r="C3" s="571"/>
      <c r="D3" s="571"/>
      <c r="E3" s="571"/>
      <c r="F3" s="571"/>
      <c r="G3" s="571"/>
      <c r="H3" s="571"/>
      <c r="I3" s="571"/>
      <c r="J3" s="571"/>
    </row>
    <row r="4" spans="1:15" s="94" customFormat="1" ht="12" customHeight="1" x14ac:dyDescent="0.2">
      <c r="A4" s="573" t="s">
        <v>126</v>
      </c>
      <c r="B4" s="573"/>
      <c r="C4" s="573"/>
      <c r="D4" s="573"/>
      <c r="E4" s="573"/>
      <c r="F4" s="573"/>
      <c r="G4" s="573"/>
      <c r="H4" s="573"/>
      <c r="I4" s="573"/>
      <c r="J4" s="573"/>
    </row>
    <row r="5" spans="1:15" s="94" customFormat="1" ht="11.25" customHeight="1" x14ac:dyDescent="0.2">
      <c r="A5" s="573" t="s">
        <v>57</v>
      </c>
      <c r="B5" s="573"/>
      <c r="C5" s="573"/>
      <c r="D5" s="573"/>
      <c r="E5" s="95"/>
      <c r="F5" s="95"/>
      <c r="G5" s="95"/>
      <c r="H5" s="95"/>
      <c r="I5" s="95"/>
      <c r="J5" s="95"/>
    </row>
    <row r="6" spans="1:15" s="94" customFormat="1" ht="12.75" customHeight="1" x14ac:dyDescent="0.2">
      <c r="A6" s="227"/>
      <c r="B6" s="228"/>
      <c r="C6" s="228"/>
      <c r="D6" s="228"/>
      <c r="E6" s="228"/>
      <c r="F6" s="228"/>
      <c r="G6" s="228"/>
      <c r="H6" s="228"/>
      <c r="I6" s="228"/>
      <c r="J6" s="228"/>
    </row>
    <row r="7" spans="1:15" s="91" customFormat="1" ht="12" customHeight="1" x14ac:dyDescent="0.2">
      <c r="A7" s="576" t="s">
        <v>177</v>
      </c>
      <c r="B7" s="577"/>
      <c r="C7" s="582" t="s">
        <v>178</v>
      </c>
      <c r="D7" s="585" t="s">
        <v>179</v>
      </c>
      <c r="E7" s="586"/>
      <c r="F7" s="586"/>
      <c r="G7" s="586"/>
      <c r="H7" s="587"/>
      <c r="I7" s="588" t="s">
        <v>180</v>
      </c>
      <c r="J7" s="589"/>
      <c r="K7" s="96"/>
      <c r="L7" s="96"/>
      <c r="M7" s="96"/>
      <c r="N7" s="96"/>
      <c r="O7" s="96"/>
    </row>
    <row r="8" spans="1:15" ht="21.75" customHeight="1" x14ac:dyDescent="0.2">
      <c r="A8" s="578"/>
      <c r="B8" s="579"/>
      <c r="C8" s="583"/>
      <c r="D8" s="566" t="s">
        <v>97</v>
      </c>
      <c r="E8" s="566" t="s">
        <v>98</v>
      </c>
      <c r="F8" s="566" t="s">
        <v>99</v>
      </c>
      <c r="G8" s="566" t="s">
        <v>100</v>
      </c>
      <c r="H8" s="566" t="s">
        <v>101</v>
      </c>
      <c r="I8" s="590"/>
      <c r="J8" s="591"/>
    </row>
    <row r="9" spans="1:15" ht="12" customHeight="1" x14ac:dyDescent="0.2">
      <c r="A9" s="578"/>
      <c r="B9" s="579"/>
      <c r="C9" s="583"/>
      <c r="D9" s="567"/>
      <c r="E9" s="567"/>
      <c r="F9" s="567"/>
      <c r="G9" s="567"/>
      <c r="H9" s="567"/>
      <c r="I9" s="98" t="s">
        <v>102</v>
      </c>
      <c r="J9" s="99" t="s">
        <v>103</v>
      </c>
    </row>
    <row r="10" spans="1:15" ht="12" customHeight="1" x14ac:dyDescent="0.2">
      <c r="A10" s="580"/>
      <c r="B10" s="581"/>
      <c r="C10" s="584"/>
      <c r="D10" s="100">
        <v>1</v>
      </c>
      <c r="E10" s="100">
        <v>2</v>
      </c>
      <c r="F10" s="100">
        <v>3</v>
      </c>
      <c r="G10" s="100">
        <v>4</v>
      </c>
      <c r="H10" s="100">
        <v>5</v>
      </c>
      <c r="I10" s="100">
        <v>6</v>
      </c>
      <c r="J10" s="100">
        <v>7</v>
      </c>
      <c r="K10" s="101"/>
    </row>
    <row r="11" spans="1:15" s="110" customFormat="1" ht="14.1" customHeight="1" x14ac:dyDescent="0.2">
      <c r="A11" s="102" t="s">
        <v>13</v>
      </c>
      <c r="B11" s="229"/>
      <c r="C11" s="230"/>
      <c r="D11" s="231"/>
      <c r="E11" s="232"/>
      <c r="F11" s="232"/>
      <c r="G11" s="232"/>
      <c r="H11" s="233"/>
      <c r="I11" s="231"/>
      <c r="J11" s="234"/>
    </row>
    <row r="12" spans="1:15" s="110" customFormat="1" ht="14.1" customHeight="1" x14ac:dyDescent="0.2">
      <c r="A12" s="126" t="s">
        <v>104</v>
      </c>
      <c r="B12" s="103"/>
      <c r="C12" s="113">
        <v>100</v>
      </c>
      <c r="D12" s="235">
        <v>191287</v>
      </c>
      <c r="E12" s="236">
        <v>191901</v>
      </c>
      <c r="F12" s="114">
        <v>194281</v>
      </c>
      <c r="G12" s="114">
        <v>193192</v>
      </c>
      <c r="H12" s="140">
        <v>192043</v>
      </c>
      <c r="I12" s="115">
        <v>-756</v>
      </c>
      <c r="J12" s="116">
        <v>-0.39366183615127864</v>
      </c>
    </row>
    <row r="13" spans="1:15" s="110" customFormat="1" ht="12" customHeight="1" x14ac:dyDescent="0.2">
      <c r="A13" s="118" t="s">
        <v>105</v>
      </c>
      <c r="B13" s="119" t="s">
        <v>106</v>
      </c>
      <c r="C13" s="113">
        <v>51.962757531876186</v>
      </c>
      <c r="D13" s="115">
        <v>99398</v>
      </c>
      <c r="E13" s="114">
        <v>99629</v>
      </c>
      <c r="F13" s="114">
        <v>101642</v>
      </c>
      <c r="G13" s="114">
        <v>100418</v>
      </c>
      <c r="H13" s="140">
        <v>99483</v>
      </c>
      <c r="I13" s="115">
        <v>-85</v>
      </c>
      <c r="J13" s="116">
        <v>-8.5441733763557598E-2</v>
      </c>
    </row>
    <row r="14" spans="1:15" s="110" customFormat="1" ht="12" customHeight="1" x14ac:dyDescent="0.2">
      <c r="A14" s="118"/>
      <c r="B14" s="119" t="s">
        <v>107</v>
      </c>
      <c r="C14" s="113">
        <v>48.037242468123814</v>
      </c>
      <c r="D14" s="115">
        <v>91889</v>
      </c>
      <c r="E14" s="114">
        <v>92272</v>
      </c>
      <c r="F14" s="114">
        <v>92639</v>
      </c>
      <c r="G14" s="114">
        <v>92774</v>
      </c>
      <c r="H14" s="140">
        <v>92560</v>
      </c>
      <c r="I14" s="115">
        <v>-671</v>
      </c>
      <c r="J14" s="116">
        <v>-0.72493517718236822</v>
      </c>
    </row>
    <row r="15" spans="1:15" s="110" customFormat="1" ht="12" customHeight="1" x14ac:dyDescent="0.2">
      <c r="A15" s="118" t="s">
        <v>105</v>
      </c>
      <c r="B15" s="121" t="s">
        <v>108</v>
      </c>
      <c r="C15" s="113">
        <v>11.056161683752686</v>
      </c>
      <c r="D15" s="115">
        <v>21149</v>
      </c>
      <c r="E15" s="114">
        <v>21972</v>
      </c>
      <c r="F15" s="114">
        <v>22543</v>
      </c>
      <c r="G15" s="114">
        <v>21224</v>
      </c>
      <c r="H15" s="140">
        <v>21600</v>
      </c>
      <c r="I15" s="115">
        <v>-451</v>
      </c>
      <c r="J15" s="116">
        <v>-2.0879629629629628</v>
      </c>
    </row>
    <row r="16" spans="1:15" s="110" customFormat="1" ht="12" customHeight="1" x14ac:dyDescent="0.2">
      <c r="A16" s="118"/>
      <c r="B16" s="121" t="s">
        <v>109</v>
      </c>
      <c r="C16" s="113">
        <v>66.389770345083562</v>
      </c>
      <c r="D16" s="115">
        <v>126995</v>
      </c>
      <c r="E16" s="114">
        <v>127128</v>
      </c>
      <c r="F16" s="114">
        <v>128846</v>
      </c>
      <c r="G16" s="114">
        <v>129676</v>
      </c>
      <c r="H16" s="140">
        <v>129131</v>
      </c>
      <c r="I16" s="115">
        <v>-2136</v>
      </c>
      <c r="J16" s="116">
        <v>-1.6541341738234816</v>
      </c>
    </row>
    <row r="17" spans="1:10" s="110" customFormat="1" ht="12" customHeight="1" x14ac:dyDescent="0.2">
      <c r="A17" s="118"/>
      <c r="B17" s="121" t="s">
        <v>110</v>
      </c>
      <c r="C17" s="113">
        <v>21.560796081281008</v>
      </c>
      <c r="D17" s="115">
        <v>41243</v>
      </c>
      <c r="E17" s="114">
        <v>40918</v>
      </c>
      <c r="F17" s="114">
        <v>41085</v>
      </c>
      <c r="G17" s="114">
        <v>40501</v>
      </c>
      <c r="H17" s="140">
        <v>39617</v>
      </c>
      <c r="I17" s="115">
        <v>1626</v>
      </c>
      <c r="J17" s="116">
        <v>4.1042986596663047</v>
      </c>
    </row>
    <row r="18" spans="1:10" s="110" customFormat="1" ht="12" customHeight="1" x14ac:dyDescent="0.2">
      <c r="A18" s="120"/>
      <c r="B18" s="121" t="s">
        <v>111</v>
      </c>
      <c r="C18" s="113">
        <v>0.99327188988274162</v>
      </c>
      <c r="D18" s="115">
        <v>1900</v>
      </c>
      <c r="E18" s="114">
        <v>1883</v>
      </c>
      <c r="F18" s="114">
        <v>1807</v>
      </c>
      <c r="G18" s="114">
        <v>1791</v>
      </c>
      <c r="H18" s="140">
        <v>1695</v>
      </c>
      <c r="I18" s="115">
        <v>205</v>
      </c>
      <c r="J18" s="116">
        <v>12.094395280235988</v>
      </c>
    </row>
    <row r="19" spans="1:10" s="110" customFormat="1" ht="12" customHeight="1" x14ac:dyDescent="0.2">
      <c r="A19" s="120"/>
      <c r="B19" s="121" t="s">
        <v>112</v>
      </c>
      <c r="C19" s="113">
        <v>0.26295566347948368</v>
      </c>
      <c r="D19" s="115">
        <v>503</v>
      </c>
      <c r="E19" s="114">
        <v>477</v>
      </c>
      <c r="F19" s="114">
        <v>451</v>
      </c>
      <c r="G19" s="114">
        <v>416</v>
      </c>
      <c r="H19" s="140">
        <v>378</v>
      </c>
      <c r="I19" s="115">
        <v>125</v>
      </c>
      <c r="J19" s="116">
        <v>33.06878306878307</v>
      </c>
    </row>
    <row r="20" spans="1:10" s="110" customFormat="1" ht="12" customHeight="1" x14ac:dyDescent="0.2">
      <c r="A20" s="118" t="s">
        <v>113</v>
      </c>
      <c r="B20" s="119" t="s">
        <v>181</v>
      </c>
      <c r="C20" s="113">
        <v>70.178318442967893</v>
      </c>
      <c r="D20" s="115">
        <v>134242</v>
      </c>
      <c r="E20" s="114">
        <v>134858</v>
      </c>
      <c r="F20" s="114">
        <v>137227</v>
      </c>
      <c r="G20" s="114">
        <v>135742</v>
      </c>
      <c r="H20" s="140">
        <v>135212</v>
      </c>
      <c r="I20" s="115">
        <v>-970</v>
      </c>
      <c r="J20" s="116">
        <v>-0.71739194746028456</v>
      </c>
    </row>
    <row r="21" spans="1:10" s="110" customFormat="1" ht="12" customHeight="1" x14ac:dyDescent="0.2">
      <c r="A21" s="118"/>
      <c r="B21" s="119" t="s">
        <v>182</v>
      </c>
      <c r="C21" s="113">
        <v>29.821681557032104</v>
      </c>
      <c r="D21" s="115">
        <v>57045</v>
      </c>
      <c r="E21" s="114">
        <v>57043</v>
      </c>
      <c r="F21" s="114">
        <v>57054</v>
      </c>
      <c r="G21" s="114">
        <v>57450</v>
      </c>
      <c r="H21" s="140">
        <v>56831</v>
      </c>
      <c r="I21" s="115">
        <v>214</v>
      </c>
      <c r="J21" s="116">
        <v>0.37655504918090477</v>
      </c>
    </row>
    <row r="22" spans="1:10" s="110" customFormat="1" ht="12" customHeight="1" x14ac:dyDescent="0.2">
      <c r="A22" s="118" t="s">
        <v>113</v>
      </c>
      <c r="B22" s="119" t="s">
        <v>116</v>
      </c>
      <c r="C22" s="113">
        <v>91.595874262234233</v>
      </c>
      <c r="D22" s="115">
        <v>175211</v>
      </c>
      <c r="E22" s="114">
        <v>176183</v>
      </c>
      <c r="F22" s="114">
        <v>178212</v>
      </c>
      <c r="G22" s="114">
        <v>177442</v>
      </c>
      <c r="H22" s="140">
        <v>176873</v>
      </c>
      <c r="I22" s="115">
        <v>-1662</v>
      </c>
      <c r="J22" s="116">
        <v>-0.93965726820939321</v>
      </c>
    </row>
    <row r="23" spans="1:10" s="110" customFormat="1" ht="12" customHeight="1" x14ac:dyDescent="0.2">
      <c r="A23" s="118"/>
      <c r="B23" s="119" t="s">
        <v>117</v>
      </c>
      <c r="C23" s="113">
        <v>8.3717137076748553</v>
      </c>
      <c r="D23" s="115">
        <v>16014</v>
      </c>
      <c r="E23" s="114">
        <v>15686</v>
      </c>
      <c r="F23" s="114">
        <v>16044</v>
      </c>
      <c r="G23" s="114">
        <v>15726</v>
      </c>
      <c r="H23" s="140">
        <v>15149</v>
      </c>
      <c r="I23" s="115">
        <v>865</v>
      </c>
      <c r="J23" s="116">
        <v>5.7099478513433226</v>
      </c>
    </row>
    <row r="24" spans="1:10" s="110" customFormat="1" ht="14.1" customHeight="1" x14ac:dyDescent="0.2">
      <c r="A24" s="102" t="s">
        <v>129</v>
      </c>
      <c r="B24" s="229"/>
      <c r="C24" s="230"/>
      <c r="D24" s="237"/>
      <c r="E24" s="238"/>
      <c r="F24" s="238"/>
      <c r="G24" s="238"/>
      <c r="H24" s="239"/>
      <c r="I24" s="231"/>
      <c r="J24" s="234"/>
    </row>
    <row r="25" spans="1:10" s="110" customFormat="1" ht="14.1" customHeight="1" x14ac:dyDescent="0.2">
      <c r="A25" s="126" t="s">
        <v>104</v>
      </c>
      <c r="B25" s="103"/>
      <c r="C25" s="113">
        <v>100</v>
      </c>
      <c r="D25" s="240">
        <v>5724657</v>
      </c>
      <c r="E25" s="236">
        <v>5730037</v>
      </c>
      <c r="F25" s="236">
        <v>5778969</v>
      </c>
      <c r="G25" s="236">
        <v>5702850</v>
      </c>
      <c r="H25" s="241">
        <v>5667903</v>
      </c>
      <c r="I25" s="235">
        <v>56754</v>
      </c>
      <c r="J25" s="116">
        <v>1.0013227114154917</v>
      </c>
    </row>
    <row r="26" spans="1:10" s="110" customFormat="1" ht="12" customHeight="1" x14ac:dyDescent="0.2">
      <c r="A26" s="118" t="s">
        <v>105</v>
      </c>
      <c r="B26" s="119" t="s">
        <v>106</v>
      </c>
      <c r="C26" s="113">
        <v>54.110333597279279</v>
      </c>
      <c r="D26" s="115">
        <v>3097631</v>
      </c>
      <c r="E26" s="114">
        <v>3096697</v>
      </c>
      <c r="F26" s="114">
        <v>3142279</v>
      </c>
      <c r="G26" s="114">
        <v>3098993</v>
      </c>
      <c r="H26" s="140">
        <v>3073585</v>
      </c>
      <c r="I26" s="115">
        <v>24046</v>
      </c>
      <c r="J26" s="116">
        <v>0.78234374517054184</v>
      </c>
    </row>
    <row r="27" spans="1:10" s="110" customFormat="1" ht="12" customHeight="1" x14ac:dyDescent="0.2">
      <c r="A27" s="118"/>
      <c r="B27" s="119" t="s">
        <v>107</v>
      </c>
      <c r="C27" s="113">
        <v>45.889666402720721</v>
      </c>
      <c r="D27" s="115">
        <v>2627026</v>
      </c>
      <c r="E27" s="114">
        <v>2633340</v>
      </c>
      <c r="F27" s="114">
        <v>2636690</v>
      </c>
      <c r="G27" s="114">
        <v>2603857</v>
      </c>
      <c r="H27" s="140">
        <v>2594318</v>
      </c>
      <c r="I27" s="115">
        <v>32708</v>
      </c>
      <c r="J27" s="116">
        <v>1.2607552350945412</v>
      </c>
    </row>
    <row r="28" spans="1:10" s="110" customFormat="1" ht="12" customHeight="1" x14ac:dyDescent="0.2">
      <c r="A28" s="118" t="s">
        <v>105</v>
      </c>
      <c r="B28" s="121" t="s">
        <v>108</v>
      </c>
      <c r="C28" s="113">
        <v>11.34048729906438</v>
      </c>
      <c r="D28" s="115">
        <v>649204</v>
      </c>
      <c r="E28" s="114">
        <v>671269</v>
      </c>
      <c r="F28" s="114">
        <v>689123</v>
      </c>
      <c r="G28" s="114">
        <v>644208</v>
      </c>
      <c r="H28" s="140">
        <v>654381</v>
      </c>
      <c r="I28" s="115">
        <v>-5177</v>
      </c>
      <c r="J28" s="116">
        <v>-0.79112932679891379</v>
      </c>
    </row>
    <row r="29" spans="1:10" s="110" customFormat="1" ht="12" customHeight="1" x14ac:dyDescent="0.2">
      <c r="A29" s="118"/>
      <c r="B29" s="121" t="s">
        <v>109</v>
      </c>
      <c r="C29" s="113">
        <v>68.765779329661143</v>
      </c>
      <c r="D29" s="115">
        <v>3936605</v>
      </c>
      <c r="E29" s="114">
        <v>3932539</v>
      </c>
      <c r="F29" s="114">
        <v>3968891</v>
      </c>
      <c r="G29" s="114">
        <v>3957612</v>
      </c>
      <c r="H29" s="140">
        <v>3936643</v>
      </c>
      <c r="I29" s="115">
        <v>-38</v>
      </c>
      <c r="J29" s="116">
        <v>-9.6528946109667552E-4</v>
      </c>
    </row>
    <row r="30" spans="1:10" s="110" customFormat="1" ht="12" customHeight="1" x14ac:dyDescent="0.2">
      <c r="A30" s="118"/>
      <c r="B30" s="121" t="s">
        <v>110</v>
      </c>
      <c r="C30" s="113">
        <v>18.821302306845634</v>
      </c>
      <c r="D30" s="115">
        <v>1077455</v>
      </c>
      <c r="E30" s="114">
        <v>1065425</v>
      </c>
      <c r="F30" s="114">
        <v>1061053</v>
      </c>
      <c r="G30" s="114">
        <v>1042947</v>
      </c>
      <c r="H30" s="140">
        <v>1021467</v>
      </c>
      <c r="I30" s="115">
        <v>55988</v>
      </c>
      <c r="J30" s="116">
        <v>5.4811364439575634</v>
      </c>
    </row>
    <row r="31" spans="1:10" s="110" customFormat="1" ht="12" customHeight="1" x14ac:dyDescent="0.2">
      <c r="A31" s="120"/>
      <c r="B31" s="121" t="s">
        <v>111</v>
      </c>
      <c r="C31" s="113">
        <v>1.0724310644288382</v>
      </c>
      <c r="D31" s="115">
        <v>61393</v>
      </c>
      <c r="E31" s="114">
        <v>60803</v>
      </c>
      <c r="F31" s="114">
        <v>59902</v>
      </c>
      <c r="G31" s="114">
        <v>58083</v>
      </c>
      <c r="H31" s="140">
        <v>55412</v>
      </c>
      <c r="I31" s="115">
        <v>5981</v>
      </c>
      <c r="J31" s="116">
        <v>10.793690897278568</v>
      </c>
    </row>
    <row r="32" spans="1:10" s="110" customFormat="1" ht="12" customHeight="1" x14ac:dyDescent="0.2">
      <c r="A32" s="120"/>
      <c r="B32" s="121" t="s">
        <v>112</v>
      </c>
      <c r="C32" s="113">
        <v>0.29327521282061092</v>
      </c>
      <c r="D32" s="115">
        <v>16789</v>
      </c>
      <c r="E32" s="114">
        <v>16065</v>
      </c>
      <c r="F32" s="114">
        <v>16570</v>
      </c>
      <c r="G32" s="114">
        <v>14642</v>
      </c>
      <c r="H32" s="140">
        <v>13590</v>
      </c>
      <c r="I32" s="115">
        <v>3199</v>
      </c>
      <c r="J32" s="116">
        <v>23.539367181751288</v>
      </c>
    </row>
    <row r="33" spans="1:10" s="110" customFormat="1" ht="12" customHeight="1" x14ac:dyDescent="0.2">
      <c r="A33" s="118" t="s">
        <v>113</v>
      </c>
      <c r="B33" s="119" t="s">
        <v>181</v>
      </c>
      <c r="C33" s="113">
        <v>72.13829579658659</v>
      </c>
      <c r="D33" s="115">
        <v>4129670</v>
      </c>
      <c r="E33" s="114">
        <v>4136419</v>
      </c>
      <c r="F33" s="114">
        <v>4195173</v>
      </c>
      <c r="G33" s="114">
        <v>4138084</v>
      </c>
      <c r="H33" s="140">
        <v>4120883</v>
      </c>
      <c r="I33" s="115">
        <v>8787</v>
      </c>
      <c r="J33" s="116">
        <v>0.21323099927855269</v>
      </c>
    </row>
    <row r="34" spans="1:10" s="110" customFormat="1" ht="12" customHeight="1" x14ac:dyDescent="0.2">
      <c r="A34" s="118"/>
      <c r="B34" s="119" t="s">
        <v>182</v>
      </c>
      <c r="C34" s="113">
        <v>27.86170420341341</v>
      </c>
      <c r="D34" s="115">
        <v>1594987</v>
      </c>
      <c r="E34" s="114">
        <v>1593618</v>
      </c>
      <c r="F34" s="114">
        <v>1583796</v>
      </c>
      <c r="G34" s="114">
        <v>1564766</v>
      </c>
      <c r="H34" s="140">
        <v>1547020</v>
      </c>
      <c r="I34" s="115">
        <v>47967</v>
      </c>
      <c r="J34" s="116">
        <v>3.100606327002883</v>
      </c>
    </row>
    <row r="35" spans="1:10" s="110" customFormat="1" ht="12" customHeight="1" x14ac:dyDescent="0.2">
      <c r="A35" s="118" t="s">
        <v>113</v>
      </c>
      <c r="B35" s="119" t="s">
        <v>116</v>
      </c>
      <c r="C35" s="113">
        <v>84.27676976978708</v>
      </c>
      <c r="D35" s="115">
        <v>4824556</v>
      </c>
      <c r="E35" s="114">
        <v>4843707</v>
      </c>
      <c r="F35" s="114">
        <v>4878643</v>
      </c>
      <c r="G35" s="114">
        <v>4821356</v>
      </c>
      <c r="H35" s="140">
        <v>4811112</v>
      </c>
      <c r="I35" s="115">
        <v>13444</v>
      </c>
      <c r="J35" s="116">
        <v>0.27943643797941098</v>
      </c>
    </row>
    <row r="36" spans="1:10" s="110" customFormat="1" ht="12" customHeight="1" x14ac:dyDescent="0.2">
      <c r="A36" s="118"/>
      <c r="B36" s="119" t="s">
        <v>117</v>
      </c>
      <c r="C36" s="113">
        <v>15.688328575843059</v>
      </c>
      <c r="D36" s="115">
        <v>898103</v>
      </c>
      <c r="E36" s="114">
        <v>884405</v>
      </c>
      <c r="F36" s="114">
        <v>898394</v>
      </c>
      <c r="G36" s="114">
        <v>879450</v>
      </c>
      <c r="H36" s="140">
        <v>854782</v>
      </c>
      <c r="I36" s="115">
        <v>43321</v>
      </c>
      <c r="J36" s="116">
        <v>5.0680758368800465</v>
      </c>
    </row>
    <row r="37" spans="1:10" s="110" customFormat="1" ht="14.1" customHeight="1" x14ac:dyDescent="0.2">
      <c r="A37" s="102" t="s">
        <v>130</v>
      </c>
      <c r="B37" s="229"/>
      <c r="C37" s="230"/>
      <c r="D37" s="237"/>
      <c r="E37" s="238"/>
      <c r="F37" s="238"/>
      <c r="G37" s="238"/>
      <c r="H37" s="239"/>
      <c r="I37" s="231"/>
      <c r="J37" s="234"/>
    </row>
    <row r="38" spans="1:10" s="110" customFormat="1" ht="14.1" customHeight="1" x14ac:dyDescent="0.2">
      <c r="A38" s="126" t="s">
        <v>104</v>
      </c>
      <c r="B38" s="103"/>
      <c r="C38" s="113">
        <v>100</v>
      </c>
      <c r="D38" s="240">
        <v>27441554</v>
      </c>
      <c r="E38" s="236">
        <v>27509686</v>
      </c>
      <c r="F38" s="236">
        <v>27669269</v>
      </c>
      <c r="G38" s="236">
        <v>27223430</v>
      </c>
      <c r="H38" s="241">
        <v>27137976</v>
      </c>
      <c r="I38" s="235">
        <v>303578</v>
      </c>
      <c r="J38" s="116">
        <v>1.1186464311118853</v>
      </c>
    </row>
    <row r="39" spans="1:10" s="110" customFormat="1" ht="12" customHeight="1" x14ac:dyDescent="0.2">
      <c r="A39" s="118" t="s">
        <v>105</v>
      </c>
      <c r="B39" s="119" t="s">
        <v>106</v>
      </c>
      <c r="C39" s="113">
        <v>54.248279816806296</v>
      </c>
      <c r="D39" s="115">
        <v>14886571</v>
      </c>
      <c r="E39" s="114">
        <v>14920349</v>
      </c>
      <c r="F39" s="114">
        <v>15072037</v>
      </c>
      <c r="G39" s="114">
        <v>14826108</v>
      </c>
      <c r="H39" s="140">
        <v>14759261</v>
      </c>
      <c r="I39" s="115">
        <v>127310</v>
      </c>
      <c r="J39" s="116">
        <v>0.86257706263206535</v>
      </c>
    </row>
    <row r="40" spans="1:10" s="110" customFormat="1" ht="12" customHeight="1" x14ac:dyDescent="0.2">
      <c r="A40" s="118"/>
      <c r="B40" s="119" t="s">
        <v>107</v>
      </c>
      <c r="C40" s="113">
        <v>45.751720183193704</v>
      </c>
      <c r="D40" s="115">
        <v>12554983</v>
      </c>
      <c r="E40" s="114">
        <v>12589337</v>
      </c>
      <c r="F40" s="114">
        <v>12597232</v>
      </c>
      <c r="G40" s="114">
        <v>12397322</v>
      </c>
      <c r="H40" s="140">
        <v>12378715</v>
      </c>
      <c r="I40" s="115">
        <v>176268</v>
      </c>
      <c r="J40" s="116">
        <v>1.4239604029982111</v>
      </c>
    </row>
    <row r="41" spans="1:10" s="110" customFormat="1" ht="12" customHeight="1" x14ac:dyDescent="0.2">
      <c r="A41" s="118" t="s">
        <v>105</v>
      </c>
      <c r="B41" s="121" t="s">
        <v>108</v>
      </c>
      <c r="C41" s="113">
        <v>10.538714389134086</v>
      </c>
      <c r="D41" s="115">
        <v>2891987</v>
      </c>
      <c r="E41" s="114">
        <v>2997767</v>
      </c>
      <c r="F41" s="114">
        <v>3072196</v>
      </c>
      <c r="G41" s="114">
        <v>2814032</v>
      </c>
      <c r="H41" s="140">
        <v>2889054</v>
      </c>
      <c r="I41" s="115">
        <v>2933</v>
      </c>
      <c r="J41" s="116">
        <v>0.10152112075440611</v>
      </c>
    </row>
    <row r="42" spans="1:10" s="110" customFormat="1" ht="12" customHeight="1" x14ac:dyDescent="0.2">
      <c r="A42" s="118"/>
      <c r="B42" s="121" t="s">
        <v>109</v>
      </c>
      <c r="C42" s="113">
        <v>68.326086780653895</v>
      </c>
      <c r="D42" s="115">
        <v>18749740</v>
      </c>
      <c r="E42" s="114">
        <v>18768586</v>
      </c>
      <c r="F42" s="114">
        <v>18897044</v>
      </c>
      <c r="G42" s="114">
        <v>18813939</v>
      </c>
      <c r="H42" s="140">
        <v>18759218</v>
      </c>
      <c r="I42" s="115">
        <v>-9478</v>
      </c>
      <c r="J42" s="116">
        <v>-5.0524494144691956E-2</v>
      </c>
    </row>
    <row r="43" spans="1:10" s="110" customFormat="1" ht="12" customHeight="1" x14ac:dyDescent="0.2">
      <c r="A43" s="118"/>
      <c r="B43" s="121" t="s">
        <v>110</v>
      </c>
      <c r="C43" s="113">
        <v>19.952805879725325</v>
      </c>
      <c r="D43" s="115">
        <v>5475360</v>
      </c>
      <c r="E43" s="114">
        <v>5419583</v>
      </c>
      <c r="F43" s="114">
        <v>5382047</v>
      </c>
      <c r="G43" s="114">
        <v>5289617</v>
      </c>
      <c r="H43" s="140">
        <v>5195801</v>
      </c>
      <c r="I43" s="115">
        <v>279559</v>
      </c>
      <c r="J43" s="116">
        <v>5.3804793524617285</v>
      </c>
    </row>
    <row r="44" spans="1:10" s="110" customFormat="1" ht="12" customHeight="1" x14ac:dyDescent="0.2">
      <c r="A44" s="120"/>
      <c r="B44" s="121" t="s">
        <v>111</v>
      </c>
      <c r="C44" s="113">
        <v>1.1823893063782029</v>
      </c>
      <c r="D44" s="115">
        <v>324466</v>
      </c>
      <c r="E44" s="114">
        <v>323748</v>
      </c>
      <c r="F44" s="114">
        <v>317982</v>
      </c>
      <c r="G44" s="114">
        <v>305842</v>
      </c>
      <c r="H44" s="140">
        <v>293903</v>
      </c>
      <c r="I44" s="115">
        <v>30563</v>
      </c>
      <c r="J44" s="116">
        <v>10.399009196911907</v>
      </c>
    </row>
    <row r="45" spans="1:10" s="110" customFormat="1" ht="12" customHeight="1" x14ac:dyDescent="0.2">
      <c r="A45" s="120"/>
      <c r="B45" s="121" t="s">
        <v>112</v>
      </c>
      <c r="C45" s="113">
        <v>0.34224738147118056</v>
      </c>
      <c r="D45" s="115">
        <v>93918</v>
      </c>
      <c r="E45" s="114">
        <v>91260</v>
      </c>
      <c r="F45" s="114">
        <v>93173</v>
      </c>
      <c r="G45" s="114">
        <v>81037</v>
      </c>
      <c r="H45" s="140">
        <v>76176</v>
      </c>
      <c r="I45" s="115">
        <v>17742</v>
      </c>
      <c r="J45" s="116">
        <v>23.290800252047887</v>
      </c>
    </row>
    <row r="46" spans="1:10" s="110" customFormat="1" ht="12" customHeight="1" x14ac:dyDescent="0.2">
      <c r="A46" s="118" t="s">
        <v>113</v>
      </c>
      <c r="B46" s="119" t="s">
        <v>181</v>
      </c>
      <c r="C46" s="113">
        <v>71.663525323675188</v>
      </c>
      <c r="D46" s="115">
        <v>19665585</v>
      </c>
      <c r="E46" s="114">
        <v>19737865</v>
      </c>
      <c r="F46" s="114">
        <v>19948582</v>
      </c>
      <c r="G46" s="114">
        <v>19598203</v>
      </c>
      <c r="H46" s="140">
        <v>19593539</v>
      </c>
      <c r="I46" s="115">
        <v>72046</v>
      </c>
      <c r="J46" s="116">
        <v>0.36770284326889596</v>
      </c>
    </row>
    <row r="47" spans="1:10" s="110" customFormat="1" ht="12" customHeight="1" x14ac:dyDescent="0.2">
      <c r="A47" s="118"/>
      <c r="B47" s="119" t="s">
        <v>182</v>
      </c>
      <c r="C47" s="113">
        <v>28.336474676324819</v>
      </c>
      <c r="D47" s="115">
        <v>7775969</v>
      </c>
      <c r="E47" s="114">
        <v>7771821</v>
      </c>
      <c r="F47" s="114">
        <v>7720686</v>
      </c>
      <c r="G47" s="114">
        <v>7625226</v>
      </c>
      <c r="H47" s="140">
        <v>7544437</v>
      </c>
      <c r="I47" s="115">
        <v>231532</v>
      </c>
      <c r="J47" s="116">
        <v>3.06891024472734</v>
      </c>
    </row>
    <row r="48" spans="1:10" s="110" customFormat="1" ht="12" customHeight="1" x14ac:dyDescent="0.2">
      <c r="A48" s="118" t="s">
        <v>113</v>
      </c>
      <c r="B48" s="119" t="s">
        <v>116</v>
      </c>
      <c r="C48" s="113">
        <v>86.197603823748466</v>
      </c>
      <c r="D48" s="115">
        <v>23653962</v>
      </c>
      <c r="E48" s="114">
        <v>23774742</v>
      </c>
      <c r="F48" s="114">
        <v>23889738</v>
      </c>
      <c r="G48" s="114">
        <v>23539136</v>
      </c>
      <c r="H48" s="140">
        <v>23545841</v>
      </c>
      <c r="I48" s="115">
        <v>108121</v>
      </c>
      <c r="J48" s="116">
        <v>0.45919362149774134</v>
      </c>
    </row>
    <row r="49" spans="1:10" s="110" customFormat="1" ht="12" customHeight="1" x14ac:dyDescent="0.2">
      <c r="A49" s="118"/>
      <c r="B49" s="119" t="s">
        <v>117</v>
      </c>
      <c r="C49" s="113">
        <v>13.748740322796587</v>
      </c>
      <c r="D49" s="115">
        <v>3772868</v>
      </c>
      <c r="E49" s="114">
        <v>3720476</v>
      </c>
      <c r="F49" s="114">
        <v>3765171</v>
      </c>
      <c r="G49" s="114">
        <v>3669112</v>
      </c>
      <c r="H49" s="140">
        <v>3577239</v>
      </c>
      <c r="I49" s="115">
        <v>195629</v>
      </c>
      <c r="J49" s="116">
        <v>5.4687148384550204</v>
      </c>
    </row>
    <row r="50" spans="1:10" s="110" customFormat="1" ht="14.1" customHeight="1" x14ac:dyDescent="0.2">
      <c r="A50" s="102" t="s">
        <v>131</v>
      </c>
      <c r="B50" s="229"/>
      <c r="C50" s="230"/>
      <c r="D50" s="237"/>
      <c r="E50" s="238"/>
      <c r="F50" s="238"/>
      <c r="G50" s="238"/>
      <c r="H50" s="239"/>
      <c r="I50" s="231"/>
      <c r="J50" s="234"/>
    </row>
    <row r="51" spans="1:10" s="110" customFormat="1" ht="14.1" customHeight="1" x14ac:dyDescent="0.2">
      <c r="A51" s="126" t="s">
        <v>104</v>
      </c>
      <c r="B51" s="103"/>
      <c r="C51" s="113">
        <v>100</v>
      </c>
      <c r="D51" s="240">
        <v>33648183</v>
      </c>
      <c r="E51" s="236">
        <v>33740124</v>
      </c>
      <c r="F51" s="236">
        <v>33938159</v>
      </c>
      <c r="G51" s="236">
        <v>33407262</v>
      </c>
      <c r="H51" s="241">
        <v>33286173</v>
      </c>
      <c r="I51" s="235">
        <v>362010</v>
      </c>
      <c r="J51" s="116">
        <v>1.0875687030768</v>
      </c>
    </row>
    <row r="52" spans="1:10" s="110" customFormat="1" ht="12" customHeight="1" x14ac:dyDescent="0.2">
      <c r="A52" s="118" t="s">
        <v>105</v>
      </c>
      <c r="B52" s="119" t="s">
        <v>106</v>
      </c>
      <c r="C52" s="113">
        <v>53.665293011512688</v>
      </c>
      <c r="D52" s="115">
        <v>18057396</v>
      </c>
      <c r="E52" s="114">
        <v>18100348</v>
      </c>
      <c r="F52" s="114">
        <v>18283323</v>
      </c>
      <c r="G52" s="114">
        <v>17988091</v>
      </c>
      <c r="H52" s="140">
        <v>17893359</v>
      </c>
      <c r="I52" s="115">
        <v>164037</v>
      </c>
      <c r="J52" s="116">
        <v>0.91674793983622638</v>
      </c>
    </row>
    <row r="53" spans="1:10" s="110" customFormat="1" ht="12" customHeight="1" x14ac:dyDescent="0.2">
      <c r="A53" s="118"/>
      <c r="B53" s="119" t="s">
        <v>107</v>
      </c>
      <c r="C53" s="113">
        <v>46.334706988487312</v>
      </c>
      <c r="D53" s="115">
        <v>15590787</v>
      </c>
      <c r="E53" s="114">
        <v>15639776</v>
      </c>
      <c r="F53" s="114">
        <v>15654836</v>
      </c>
      <c r="G53" s="114">
        <v>15419171</v>
      </c>
      <c r="H53" s="140">
        <v>15392814</v>
      </c>
      <c r="I53" s="115">
        <v>197973</v>
      </c>
      <c r="J53" s="116">
        <v>1.2861391036102949</v>
      </c>
    </row>
    <row r="54" spans="1:10" s="110" customFormat="1" ht="12" customHeight="1" x14ac:dyDescent="0.2">
      <c r="A54" s="118" t="s">
        <v>105</v>
      </c>
      <c r="B54" s="121" t="s">
        <v>108</v>
      </c>
      <c r="C54" s="113">
        <v>10.091219487245418</v>
      </c>
      <c r="D54" s="115">
        <v>3395512</v>
      </c>
      <c r="E54" s="114">
        <v>3515501</v>
      </c>
      <c r="F54" s="114">
        <v>3596470</v>
      </c>
      <c r="G54" s="114">
        <v>3285746</v>
      </c>
      <c r="H54" s="140">
        <v>3367753</v>
      </c>
      <c r="I54" s="115">
        <v>27759</v>
      </c>
      <c r="J54" s="116">
        <v>0.82425878619958171</v>
      </c>
    </row>
    <row r="55" spans="1:10" s="110" customFormat="1" ht="12" customHeight="1" x14ac:dyDescent="0.2">
      <c r="A55" s="118"/>
      <c r="B55" s="121" t="s">
        <v>109</v>
      </c>
      <c r="C55" s="113">
        <v>68.375338424663227</v>
      </c>
      <c r="D55" s="115">
        <v>23007059</v>
      </c>
      <c r="E55" s="114">
        <v>23038764</v>
      </c>
      <c r="F55" s="114">
        <v>23203085</v>
      </c>
      <c r="G55" s="114">
        <v>23109022</v>
      </c>
      <c r="H55" s="140">
        <v>23038428</v>
      </c>
      <c r="I55" s="115">
        <v>-31369</v>
      </c>
      <c r="J55" s="116">
        <v>-0.13615946365785025</v>
      </c>
    </row>
    <row r="56" spans="1:10" s="110" customFormat="1" ht="12" customHeight="1" x14ac:dyDescent="0.2">
      <c r="A56" s="118"/>
      <c r="B56" s="121" t="s">
        <v>110</v>
      </c>
      <c r="C56" s="113">
        <v>20.377745211383331</v>
      </c>
      <c r="D56" s="115">
        <v>6856741</v>
      </c>
      <c r="E56" s="114">
        <v>6796785</v>
      </c>
      <c r="F56" s="114">
        <v>6757185</v>
      </c>
      <c r="G56" s="114">
        <v>6645974</v>
      </c>
      <c r="H56" s="140">
        <v>6528239</v>
      </c>
      <c r="I56" s="115">
        <v>328502</v>
      </c>
      <c r="J56" s="116">
        <v>5.0320155251668943</v>
      </c>
    </row>
    <row r="57" spans="1:10" s="110" customFormat="1" ht="12" customHeight="1" x14ac:dyDescent="0.2">
      <c r="A57" s="120"/>
      <c r="B57" s="121" t="s">
        <v>111</v>
      </c>
      <c r="C57" s="113">
        <v>1.1556939047793457</v>
      </c>
      <c r="D57" s="115">
        <v>388870</v>
      </c>
      <c r="E57" s="114">
        <v>389071</v>
      </c>
      <c r="F57" s="114">
        <v>381418</v>
      </c>
      <c r="G57" s="114">
        <v>366517</v>
      </c>
      <c r="H57" s="140">
        <v>351751</v>
      </c>
      <c r="I57" s="115">
        <v>37119</v>
      </c>
      <c r="J57" s="116">
        <v>10.552635244818067</v>
      </c>
    </row>
    <row r="58" spans="1:10" s="110" customFormat="1" ht="12" customHeight="1" x14ac:dyDescent="0.2">
      <c r="A58" s="120"/>
      <c r="B58" s="121" t="s">
        <v>112</v>
      </c>
      <c r="C58" s="113">
        <v>0.33742981010297052</v>
      </c>
      <c r="D58" s="115">
        <v>113539</v>
      </c>
      <c r="E58" s="114">
        <v>110794</v>
      </c>
      <c r="F58" s="114">
        <v>112751</v>
      </c>
      <c r="G58" s="114">
        <v>98062</v>
      </c>
      <c r="H58" s="140">
        <v>92217</v>
      </c>
      <c r="I58" s="115">
        <v>21322</v>
      </c>
      <c r="J58" s="116">
        <v>23.121550256460306</v>
      </c>
    </row>
    <row r="59" spans="1:10" s="110" customFormat="1" ht="12" customHeight="1" x14ac:dyDescent="0.2">
      <c r="A59" s="118" t="s">
        <v>113</v>
      </c>
      <c r="B59" s="119" t="s">
        <v>181</v>
      </c>
      <c r="C59" s="113">
        <v>71.080747510199885</v>
      </c>
      <c r="D59" s="115">
        <v>23917380</v>
      </c>
      <c r="E59" s="114">
        <v>24009698</v>
      </c>
      <c r="F59" s="114">
        <v>24264487</v>
      </c>
      <c r="G59" s="114">
        <v>23859919</v>
      </c>
      <c r="H59" s="140">
        <v>23846208</v>
      </c>
      <c r="I59" s="115">
        <v>71172</v>
      </c>
      <c r="J59" s="116">
        <v>0.29846254800763289</v>
      </c>
    </row>
    <row r="60" spans="1:10" s="110" customFormat="1" ht="12" customHeight="1" x14ac:dyDescent="0.2">
      <c r="A60" s="118"/>
      <c r="B60" s="119" t="s">
        <v>182</v>
      </c>
      <c r="C60" s="113">
        <v>28.919252489800119</v>
      </c>
      <c r="D60" s="115">
        <v>9730803</v>
      </c>
      <c r="E60" s="114">
        <v>9730426</v>
      </c>
      <c r="F60" s="114">
        <v>9673671</v>
      </c>
      <c r="G60" s="114">
        <v>9547342</v>
      </c>
      <c r="H60" s="140">
        <v>9439965</v>
      </c>
      <c r="I60" s="115">
        <v>290838</v>
      </c>
      <c r="J60" s="116">
        <v>3.0809224398607409</v>
      </c>
    </row>
    <row r="61" spans="1:10" s="110" customFormat="1" ht="12" customHeight="1" x14ac:dyDescent="0.2">
      <c r="A61" s="118" t="s">
        <v>113</v>
      </c>
      <c r="B61" s="119" t="s">
        <v>116</v>
      </c>
      <c r="C61" s="113">
        <v>87.234867927340986</v>
      </c>
      <c r="D61" s="115">
        <v>29352948</v>
      </c>
      <c r="E61" s="114">
        <v>29504034</v>
      </c>
      <c r="F61" s="114">
        <v>29659173</v>
      </c>
      <c r="G61" s="114">
        <v>29234647</v>
      </c>
      <c r="H61" s="140">
        <v>29224706</v>
      </c>
      <c r="I61" s="115">
        <v>128242</v>
      </c>
      <c r="J61" s="116">
        <v>0.43881365307832354</v>
      </c>
    </row>
    <row r="62" spans="1:10" s="110" customFormat="1" ht="12" customHeight="1" x14ac:dyDescent="0.2">
      <c r="A62" s="118"/>
      <c r="B62" s="119" t="s">
        <v>117</v>
      </c>
      <c r="C62" s="113">
        <v>12.708085901696386</v>
      </c>
      <c r="D62" s="115">
        <v>4276040</v>
      </c>
      <c r="E62" s="114">
        <v>4217256</v>
      </c>
      <c r="F62" s="114">
        <v>4260341</v>
      </c>
      <c r="G62" s="114">
        <v>4153014</v>
      </c>
      <c r="H62" s="140">
        <v>4042276</v>
      </c>
      <c r="I62" s="115">
        <v>233764</v>
      </c>
      <c r="J62" s="116">
        <v>5.7829796876809008</v>
      </c>
    </row>
    <row r="63" spans="1:10" s="110" customFormat="1" ht="14.1" customHeight="1" x14ac:dyDescent="0.2">
      <c r="A63" s="102" t="s">
        <v>183</v>
      </c>
      <c r="B63" s="229"/>
      <c r="C63" s="230"/>
      <c r="D63" s="237"/>
      <c r="E63" s="238"/>
      <c r="F63" s="238"/>
      <c r="G63" s="238"/>
      <c r="H63" s="239"/>
      <c r="I63" s="231"/>
      <c r="J63" s="234"/>
    </row>
    <row r="64" spans="1:10" s="110" customFormat="1" ht="14.1" customHeight="1" x14ac:dyDescent="0.2">
      <c r="A64" s="126" t="s">
        <v>104</v>
      </c>
      <c r="B64" s="103"/>
      <c r="C64" s="113">
        <v>100</v>
      </c>
      <c r="D64" s="240">
        <v>186456</v>
      </c>
      <c r="E64" s="236">
        <v>187026</v>
      </c>
      <c r="F64" s="236">
        <v>188724</v>
      </c>
      <c r="G64" s="236">
        <v>186084</v>
      </c>
      <c r="H64" s="140">
        <v>184929</v>
      </c>
      <c r="I64" s="115">
        <v>1527</v>
      </c>
      <c r="J64" s="116">
        <v>0.82572230423567961</v>
      </c>
    </row>
    <row r="65" spans="1:12" s="110" customFormat="1" ht="12" customHeight="1" x14ac:dyDescent="0.2">
      <c r="A65" s="118" t="s">
        <v>105</v>
      </c>
      <c r="B65" s="119" t="s">
        <v>106</v>
      </c>
      <c r="C65" s="113">
        <v>52.025678980563782</v>
      </c>
      <c r="D65" s="235">
        <v>97005</v>
      </c>
      <c r="E65" s="236">
        <v>97181</v>
      </c>
      <c r="F65" s="236">
        <v>98754</v>
      </c>
      <c r="G65" s="236">
        <v>97248</v>
      </c>
      <c r="H65" s="140">
        <v>96320</v>
      </c>
      <c r="I65" s="115">
        <v>685</v>
      </c>
      <c r="J65" s="116">
        <v>0.7111710963455149</v>
      </c>
    </row>
    <row r="66" spans="1:12" s="110" customFormat="1" ht="12" customHeight="1" x14ac:dyDescent="0.2">
      <c r="A66" s="118"/>
      <c r="B66" s="119" t="s">
        <v>107</v>
      </c>
      <c r="C66" s="113">
        <v>47.974321019436218</v>
      </c>
      <c r="D66" s="235">
        <v>89451</v>
      </c>
      <c r="E66" s="236">
        <v>89845</v>
      </c>
      <c r="F66" s="236">
        <v>89970</v>
      </c>
      <c r="G66" s="236">
        <v>88836</v>
      </c>
      <c r="H66" s="140">
        <v>88609</v>
      </c>
      <c r="I66" s="115">
        <v>842</v>
      </c>
      <c r="J66" s="116">
        <v>0.95024207473281497</v>
      </c>
    </row>
    <row r="67" spans="1:12" s="110" customFormat="1" ht="12" customHeight="1" x14ac:dyDescent="0.2">
      <c r="A67" s="118" t="s">
        <v>105</v>
      </c>
      <c r="B67" s="121" t="s">
        <v>108</v>
      </c>
      <c r="C67" s="113">
        <v>11.259492856223453</v>
      </c>
      <c r="D67" s="235">
        <v>20994</v>
      </c>
      <c r="E67" s="236">
        <v>21685</v>
      </c>
      <c r="F67" s="236">
        <v>22139</v>
      </c>
      <c r="G67" s="236">
        <v>20574</v>
      </c>
      <c r="H67" s="140">
        <v>20895</v>
      </c>
      <c r="I67" s="115">
        <v>99</v>
      </c>
      <c r="J67" s="116">
        <v>0.47379755922469491</v>
      </c>
    </row>
    <row r="68" spans="1:12" s="110" customFormat="1" ht="12" customHeight="1" x14ac:dyDescent="0.2">
      <c r="A68" s="118"/>
      <c r="B68" s="121" t="s">
        <v>109</v>
      </c>
      <c r="C68" s="113">
        <v>65.94799845539967</v>
      </c>
      <c r="D68" s="235">
        <v>122964</v>
      </c>
      <c r="E68" s="236">
        <v>123138</v>
      </c>
      <c r="F68" s="236">
        <v>124424</v>
      </c>
      <c r="G68" s="236">
        <v>124097</v>
      </c>
      <c r="H68" s="140">
        <v>123563</v>
      </c>
      <c r="I68" s="115">
        <v>-599</v>
      </c>
      <c r="J68" s="116">
        <v>-0.48477294983126018</v>
      </c>
    </row>
    <row r="69" spans="1:12" s="110" customFormat="1" ht="12" customHeight="1" x14ac:dyDescent="0.2">
      <c r="A69" s="118"/>
      <c r="B69" s="121" t="s">
        <v>110</v>
      </c>
      <c r="C69" s="113">
        <v>21.756875616767495</v>
      </c>
      <c r="D69" s="235">
        <v>40567</v>
      </c>
      <c r="E69" s="236">
        <v>40295</v>
      </c>
      <c r="F69" s="236">
        <v>40317</v>
      </c>
      <c r="G69" s="236">
        <v>39614</v>
      </c>
      <c r="H69" s="140">
        <v>38751</v>
      </c>
      <c r="I69" s="115">
        <v>1816</v>
      </c>
      <c r="J69" s="116">
        <v>4.6863306753374108</v>
      </c>
    </row>
    <row r="70" spans="1:12" s="110" customFormat="1" ht="12" customHeight="1" x14ac:dyDescent="0.2">
      <c r="A70" s="120"/>
      <c r="B70" s="121" t="s">
        <v>111</v>
      </c>
      <c r="C70" s="113">
        <v>1.0356330716093878</v>
      </c>
      <c r="D70" s="235">
        <v>1931</v>
      </c>
      <c r="E70" s="236">
        <v>1908</v>
      </c>
      <c r="F70" s="236">
        <v>1844</v>
      </c>
      <c r="G70" s="236">
        <v>1799</v>
      </c>
      <c r="H70" s="140">
        <v>1720</v>
      </c>
      <c r="I70" s="115">
        <v>211</v>
      </c>
      <c r="J70" s="116">
        <v>12.267441860465116</v>
      </c>
    </row>
    <row r="71" spans="1:12" s="110" customFormat="1" ht="12" customHeight="1" x14ac:dyDescent="0.2">
      <c r="A71" s="120"/>
      <c r="B71" s="121" t="s">
        <v>112</v>
      </c>
      <c r="C71" s="113">
        <v>0.28049513021838934</v>
      </c>
      <c r="D71" s="235">
        <v>523</v>
      </c>
      <c r="E71" s="236">
        <v>492</v>
      </c>
      <c r="F71" s="236">
        <v>468</v>
      </c>
      <c r="G71" s="236">
        <v>425</v>
      </c>
      <c r="H71" s="140">
        <v>396</v>
      </c>
      <c r="I71" s="115">
        <v>127</v>
      </c>
      <c r="J71" s="116">
        <v>32.070707070707073</v>
      </c>
    </row>
    <row r="72" spans="1:12" s="110" customFormat="1" ht="12" customHeight="1" x14ac:dyDescent="0.2">
      <c r="A72" s="118" t="s">
        <v>113</v>
      </c>
      <c r="B72" s="119" t="s">
        <v>181</v>
      </c>
      <c r="C72" s="113">
        <v>69.766593727206413</v>
      </c>
      <c r="D72" s="235">
        <v>130084</v>
      </c>
      <c r="E72" s="236">
        <v>130755</v>
      </c>
      <c r="F72" s="236">
        <v>132660</v>
      </c>
      <c r="G72" s="236">
        <v>130644</v>
      </c>
      <c r="H72" s="140">
        <v>130095</v>
      </c>
      <c r="I72" s="115">
        <v>-11</v>
      </c>
      <c r="J72" s="116">
        <v>-8.4553595449479227E-3</v>
      </c>
    </row>
    <row r="73" spans="1:12" s="110" customFormat="1" ht="12" customHeight="1" x14ac:dyDescent="0.2">
      <c r="A73" s="118"/>
      <c r="B73" s="119" t="s">
        <v>182</v>
      </c>
      <c r="C73" s="113">
        <v>30.23340627279358</v>
      </c>
      <c r="D73" s="115">
        <v>56372</v>
      </c>
      <c r="E73" s="114">
        <v>56271</v>
      </c>
      <c r="F73" s="114">
        <v>56064</v>
      </c>
      <c r="G73" s="114">
        <v>55440</v>
      </c>
      <c r="H73" s="140">
        <v>54834</v>
      </c>
      <c r="I73" s="115">
        <v>1538</v>
      </c>
      <c r="J73" s="116">
        <v>2.8048291206185945</v>
      </c>
    </row>
    <row r="74" spans="1:12" s="110" customFormat="1" ht="12" customHeight="1" x14ac:dyDescent="0.2">
      <c r="A74" s="118" t="s">
        <v>113</v>
      </c>
      <c r="B74" s="119" t="s">
        <v>116</v>
      </c>
      <c r="C74" s="113">
        <v>93.011756124769377</v>
      </c>
      <c r="D74" s="115">
        <v>173426</v>
      </c>
      <c r="E74" s="114">
        <v>174354</v>
      </c>
      <c r="F74" s="114">
        <v>175982</v>
      </c>
      <c r="G74" s="114">
        <v>173815</v>
      </c>
      <c r="H74" s="140">
        <v>173165</v>
      </c>
      <c r="I74" s="115">
        <v>261</v>
      </c>
      <c r="J74" s="116">
        <v>0.15072329858805186</v>
      </c>
    </row>
    <row r="75" spans="1:12" s="110" customFormat="1" ht="12" customHeight="1" x14ac:dyDescent="0.2">
      <c r="A75" s="142"/>
      <c r="B75" s="124" t="s">
        <v>117</v>
      </c>
      <c r="C75" s="125">
        <v>6.9549920624705024</v>
      </c>
      <c r="D75" s="143">
        <v>12968</v>
      </c>
      <c r="E75" s="144">
        <v>12639</v>
      </c>
      <c r="F75" s="144">
        <v>12715</v>
      </c>
      <c r="G75" s="144">
        <v>12240</v>
      </c>
      <c r="H75" s="145">
        <v>11740</v>
      </c>
      <c r="I75" s="143">
        <v>1228</v>
      </c>
      <c r="J75" s="146">
        <v>10.459965928449744</v>
      </c>
    </row>
    <row r="76" spans="1:12" s="101" customFormat="1" ht="11.25" customHeight="1" x14ac:dyDescent="0.15">
      <c r="B76" s="147"/>
      <c r="C76" s="147"/>
      <c r="D76" s="148"/>
      <c r="E76" s="148"/>
      <c r="F76" s="148"/>
      <c r="G76" s="149"/>
      <c r="H76" s="148"/>
      <c r="I76" s="148"/>
      <c r="J76" s="242" t="s">
        <v>45</v>
      </c>
    </row>
    <row r="77" spans="1:12" s="101" customFormat="1" ht="12.75" customHeight="1" x14ac:dyDescent="0.15">
      <c r="A77" s="533" t="s">
        <v>515</v>
      </c>
      <c r="B77" s="153"/>
      <c r="C77" s="153"/>
      <c r="D77" s="154"/>
      <c r="E77" s="153"/>
      <c r="F77" s="153"/>
      <c r="G77" s="153"/>
      <c r="H77" s="153"/>
      <c r="I77" s="153"/>
      <c r="J77" s="153"/>
    </row>
    <row r="78" spans="1:12" s="101" customFormat="1" ht="18" customHeight="1" x14ac:dyDescent="0.15">
      <c r="A78" s="568" t="s">
        <v>123</v>
      </c>
      <c r="B78" s="569"/>
      <c r="C78" s="569"/>
      <c r="D78" s="569"/>
      <c r="E78" s="569"/>
      <c r="F78" s="569"/>
      <c r="G78" s="569"/>
      <c r="H78" s="569"/>
      <c r="I78" s="569"/>
      <c r="J78" s="569"/>
    </row>
    <row r="79" spans="1:12" ht="18" customHeight="1" x14ac:dyDescent="0.2">
      <c r="A79" s="568"/>
      <c r="B79" s="569"/>
      <c r="C79" s="569"/>
      <c r="D79" s="569"/>
      <c r="E79" s="569"/>
      <c r="F79" s="569"/>
      <c r="G79" s="569"/>
      <c r="H79" s="569"/>
      <c r="I79" s="569"/>
      <c r="J79" s="569"/>
    </row>
    <row r="80" spans="1:12" ht="22.5" customHeight="1" x14ac:dyDescent="0.2">
      <c r="A80" s="602"/>
      <c r="B80" s="603"/>
      <c r="C80" s="603"/>
      <c r="D80" s="603"/>
      <c r="E80" s="603"/>
      <c r="F80" s="603"/>
      <c r="G80" s="603"/>
      <c r="H80" s="603"/>
      <c r="I80" s="603"/>
      <c r="J80" s="603"/>
      <c r="K80" s="243"/>
      <c r="L80" s="243"/>
    </row>
    <row r="81" spans="1:10" ht="12.75" customHeight="1" x14ac:dyDescent="0.2">
      <c r="A81" s="244"/>
      <c r="B81" s="244"/>
      <c r="C81" s="245"/>
      <c r="D81" s="246"/>
      <c r="E81" s="246"/>
      <c r="F81" s="246"/>
      <c r="G81" s="246"/>
      <c r="H81" s="246"/>
      <c r="I81" s="246"/>
      <c r="J81" s="247"/>
    </row>
    <row r="82" spans="1:10" ht="12.75" customHeight="1" x14ac:dyDescent="0.2">
      <c r="A82" s="244"/>
      <c r="B82" s="244"/>
      <c r="C82" s="245"/>
      <c r="D82" s="246"/>
      <c r="E82" s="246"/>
      <c r="F82" s="246"/>
      <c r="G82" s="246"/>
      <c r="H82" s="246"/>
      <c r="I82" s="246"/>
      <c r="J82" s="247"/>
    </row>
  </sheetData>
  <mergeCells count="15">
    <mergeCell ref="A3:J3"/>
    <mergeCell ref="A4:J4"/>
    <mergeCell ref="A5:D5"/>
    <mergeCell ref="A7:B10"/>
    <mergeCell ref="C7:C10"/>
    <mergeCell ref="D7:H7"/>
    <mergeCell ref="I7:J8"/>
    <mergeCell ref="D8:D9"/>
    <mergeCell ref="E8:E9"/>
    <mergeCell ref="F8:F9"/>
    <mergeCell ref="G8:G9"/>
    <mergeCell ref="H8:H9"/>
    <mergeCell ref="A78:J78"/>
    <mergeCell ref="A79:J79"/>
    <mergeCell ref="A80:J80"/>
  </mergeCells>
  <printOptions horizontalCentered="1"/>
  <pageMargins left="0.7" right="0.7" top="0.75" bottom="0.75" header="0.3" footer="0.3"/>
  <pageSetup paperSize="9" scale="72" orientation="portrait" r:id="rId1"/>
  <headerFooter alignWithMargins="0"/>
  <drawing r:id="rId2"/>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0"/>
  <dimension ref="A1:Q863"/>
  <sheetViews>
    <sheetView showGridLines="0" zoomScaleNormal="100" workbookViewId="0"/>
  </sheetViews>
  <sheetFormatPr baseColWidth="10" defaultColWidth="7.75" defaultRowHeight="15.95" customHeight="1" x14ac:dyDescent="0.2"/>
  <cols>
    <col min="1" max="1" width="3.125" style="97" customWidth="1"/>
    <col min="2" max="2" width="2" style="97" customWidth="1"/>
    <col min="3" max="3" width="5.875" style="97" customWidth="1"/>
    <col min="4" max="4" width="28.5" style="97" customWidth="1"/>
    <col min="5" max="5" width="5" style="155" customWidth="1"/>
    <col min="6" max="10" width="8.5" style="156" customWidth="1"/>
    <col min="11" max="11" width="8.5" style="282" customWidth="1"/>
    <col min="12" max="12" width="8.5" style="157" customWidth="1"/>
    <col min="13" max="256" width="7.75" style="97"/>
    <col min="257" max="258" width="3.25" style="97" customWidth="1"/>
    <col min="259" max="259" width="3.375" style="97" customWidth="1"/>
    <col min="260" max="260" width="23" style="97" customWidth="1"/>
    <col min="261" max="261" width="5" style="97" customWidth="1"/>
    <col min="262" max="268" width="8.375" style="97" customWidth="1"/>
    <col min="269" max="512" width="7.75" style="97"/>
    <col min="513" max="514" width="3.25" style="97" customWidth="1"/>
    <col min="515" max="515" width="3.375" style="97" customWidth="1"/>
    <col min="516" max="516" width="23" style="97" customWidth="1"/>
    <col min="517" max="517" width="5" style="97" customWidth="1"/>
    <col min="518" max="524" width="8.375" style="97" customWidth="1"/>
    <col min="525" max="768" width="7.75" style="97"/>
    <col min="769" max="770" width="3.25" style="97" customWidth="1"/>
    <col min="771" max="771" width="3.375" style="97" customWidth="1"/>
    <col min="772" max="772" width="23" style="97" customWidth="1"/>
    <col min="773" max="773" width="5" style="97" customWidth="1"/>
    <col min="774" max="780" width="8.375" style="97" customWidth="1"/>
    <col min="781" max="1024" width="7.75" style="97"/>
    <col min="1025" max="1026" width="3.25" style="97" customWidth="1"/>
    <col min="1027" max="1027" width="3.375" style="97" customWidth="1"/>
    <col min="1028" max="1028" width="23" style="97" customWidth="1"/>
    <col min="1029" max="1029" width="5" style="97" customWidth="1"/>
    <col min="1030" max="1036" width="8.375" style="97" customWidth="1"/>
    <col min="1037" max="1280" width="7.75" style="97"/>
    <col min="1281" max="1282" width="3.25" style="97" customWidth="1"/>
    <col min="1283" max="1283" width="3.375" style="97" customWidth="1"/>
    <col min="1284" max="1284" width="23" style="97" customWidth="1"/>
    <col min="1285" max="1285" width="5" style="97" customWidth="1"/>
    <col min="1286" max="1292" width="8.375" style="97" customWidth="1"/>
    <col min="1293" max="1536" width="7.75" style="97"/>
    <col min="1537" max="1538" width="3.25" style="97" customWidth="1"/>
    <col min="1539" max="1539" width="3.375" style="97" customWidth="1"/>
    <col min="1540" max="1540" width="23" style="97" customWidth="1"/>
    <col min="1541" max="1541" width="5" style="97" customWidth="1"/>
    <col min="1542" max="1548" width="8.375" style="97" customWidth="1"/>
    <col min="1549" max="1792" width="7.75" style="97"/>
    <col min="1793" max="1794" width="3.25" style="97" customWidth="1"/>
    <col min="1795" max="1795" width="3.375" style="97" customWidth="1"/>
    <col min="1796" max="1796" width="23" style="97" customWidth="1"/>
    <col min="1797" max="1797" width="5" style="97" customWidth="1"/>
    <col min="1798" max="1804" width="8.375" style="97" customWidth="1"/>
    <col min="1805" max="2048" width="7.75" style="97"/>
    <col min="2049" max="2050" width="3.25" style="97" customWidth="1"/>
    <col min="2051" max="2051" width="3.375" style="97" customWidth="1"/>
    <col min="2052" max="2052" width="23" style="97" customWidth="1"/>
    <col min="2053" max="2053" width="5" style="97" customWidth="1"/>
    <col min="2054" max="2060" width="8.375" style="97" customWidth="1"/>
    <col min="2061" max="2304" width="7.75" style="97"/>
    <col min="2305" max="2306" width="3.25" style="97" customWidth="1"/>
    <col min="2307" max="2307" width="3.375" style="97" customWidth="1"/>
    <col min="2308" max="2308" width="23" style="97" customWidth="1"/>
    <col min="2309" max="2309" width="5" style="97" customWidth="1"/>
    <col min="2310" max="2316" width="8.375" style="97" customWidth="1"/>
    <col min="2317" max="2560" width="7.75" style="97"/>
    <col min="2561" max="2562" width="3.25" style="97" customWidth="1"/>
    <col min="2563" max="2563" width="3.375" style="97" customWidth="1"/>
    <col min="2564" max="2564" width="23" style="97" customWidth="1"/>
    <col min="2565" max="2565" width="5" style="97" customWidth="1"/>
    <col min="2566" max="2572" width="8.375" style="97" customWidth="1"/>
    <col min="2573" max="2816" width="7.75" style="97"/>
    <col min="2817" max="2818" width="3.25" style="97" customWidth="1"/>
    <col min="2819" max="2819" width="3.375" style="97" customWidth="1"/>
    <col min="2820" max="2820" width="23" style="97" customWidth="1"/>
    <col min="2821" max="2821" width="5" style="97" customWidth="1"/>
    <col min="2822" max="2828" width="8.375" style="97" customWidth="1"/>
    <col min="2829" max="3072" width="7.75" style="97"/>
    <col min="3073" max="3074" width="3.25" style="97" customWidth="1"/>
    <col min="3075" max="3075" width="3.375" style="97" customWidth="1"/>
    <col min="3076" max="3076" width="23" style="97" customWidth="1"/>
    <col min="3077" max="3077" width="5" style="97" customWidth="1"/>
    <col min="3078" max="3084" width="8.375" style="97" customWidth="1"/>
    <col min="3085" max="3328" width="7.75" style="97"/>
    <col min="3329" max="3330" width="3.25" style="97" customWidth="1"/>
    <col min="3331" max="3331" width="3.375" style="97" customWidth="1"/>
    <col min="3332" max="3332" width="23" style="97" customWidth="1"/>
    <col min="3333" max="3333" width="5" style="97" customWidth="1"/>
    <col min="3334" max="3340" width="8.375" style="97" customWidth="1"/>
    <col min="3341" max="3584" width="7.75" style="97"/>
    <col min="3585" max="3586" width="3.25" style="97" customWidth="1"/>
    <col min="3587" max="3587" width="3.375" style="97" customWidth="1"/>
    <col min="3588" max="3588" width="23" style="97" customWidth="1"/>
    <col min="3589" max="3589" width="5" style="97" customWidth="1"/>
    <col min="3590" max="3596" width="8.375" style="97" customWidth="1"/>
    <col min="3597" max="3840" width="7.75" style="97"/>
    <col min="3841" max="3842" width="3.25" style="97" customWidth="1"/>
    <col min="3843" max="3843" width="3.375" style="97" customWidth="1"/>
    <col min="3844" max="3844" width="23" style="97" customWidth="1"/>
    <col min="3845" max="3845" width="5" style="97" customWidth="1"/>
    <col min="3846" max="3852" width="8.375" style="97" customWidth="1"/>
    <col min="3853" max="4096" width="7.75" style="97"/>
    <col min="4097" max="4098" width="3.25" style="97" customWidth="1"/>
    <col min="4099" max="4099" width="3.375" style="97" customWidth="1"/>
    <col min="4100" max="4100" width="23" style="97" customWidth="1"/>
    <col min="4101" max="4101" width="5" style="97" customWidth="1"/>
    <col min="4102" max="4108" width="8.375" style="97" customWidth="1"/>
    <col min="4109" max="4352" width="7.75" style="97"/>
    <col min="4353" max="4354" width="3.25" style="97" customWidth="1"/>
    <col min="4355" max="4355" width="3.375" style="97" customWidth="1"/>
    <col min="4356" max="4356" width="23" style="97" customWidth="1"/>
    <col min="4357" max="4357" width="5" style="97" customWidth="1"/>
    <col min="4358" max="4364" width="8.375" style="97" customWidth="1"/>
    <col min="4365" max="4608" width="7.75" style="97"/>
    <col min="4609" max="4610" width="3.25" style="97" customWidth="1"/>
    <col min="4611" max="4611" width="3.375" style="97" customWidth="1"/>
    <col min="4612" max="4612" width="23" style="97" customWidth="1"/>
    <col min="4613" max="4613" width="5" style="97" customWidth="1"/>
    <col min="4614" max="4620" width="8.375" style="97" customWidth="1"/>
    <col min="4621" max="4864" width="7.75" style="97"/>
    <col min="4865" max="4866" width="3.25" style="97" customWidth="1"/>
    <col min="4867" max="4867" width="3.375" style="97" customWidth="1"/>
    <col min="4868" max="4868" width="23" style="97" customWidth="1"/>
    <col min="4869" max="4869" width="5" style="97" customWidth="1"/>
    <col min="4870" max="4876" width="8.375" style="97" customWidth="1"/>
    <col min="4877" max="5120" width="7.75" style="97"/>
    <col min="5121" max="5122" width="3.25" style="97" customWidth="1"/>
    <col min="5123" max="5123" width="3.375" style="97" customWidth="1"/>
    <col min="5124" max="5124" width="23" style="97" customWidth="1"/>
    <col min="5125" max="5125" width="5" style="97" customWidth="1"/>
    <col min="5126" max="5132" width="8.375" style="97" customWidth="1"/>
    <col min="5133" max="5376" width="7.75" style="97"/>
    <col min="5377" max="5378" width="3.25" style="97" customWidth="1"/>
    <col min="5379" max="5379" width="3.375" style="97" customWidth="1"/>
    <col min="5380" max="5380" width="23" style="97" customWidth="1"/>
    <col min="5381" max="5381" width="5" style="97" customWidth="1"/>
    <col min="5382" max="5388" width="8.375" style="97" customWidth="1"/>
    <col min="5389" max="5632" width="7.75" style="97"/>
    <col min="5633" max="5634" width="3.25" style="97" customWidth="1"/>
    <col min="5635" max="5635" width="3.375" style="97" customWidth="1"/>
    <col min="5636" max="5636" width="23" style="97" customWidth="1"/>
    <col min="5637" max="5637" width="5" style="97" customWidth="1"/>
    <col min="5638" max="5644" width="8.375" style="97" customWidth="1"/>
    <col min="5645" max="5888" width="7.75" style="97"/>
    <col min="5889" max="5890" width="3.25" style="97" customWidth="1"/>
    <col min="5891" max="5891" width="3.375" style="97" customWidth="1"/>
    <col min="5892" max="5892" width="23" style="97" customWidth="1"/>
    <col min="5893" max="5893" width="5" style="97" customWidth="1"/>
    <col min="5894" max="5900" width="8.375" style="97" customWidth="1"/>
    <col min="5901" max="6144" width="7.75" style="97"/>
    <col min="6145" max="6146" width="3.25" style="97" customWidth="1"/>
    <col min="6147" max="6147" width="3.375" style="97" customWidth="1"/>
    <col min="6148" max="6148" width="23" style="97" customWidth="1"/>
    <col min="6149" max="6149" width="5" style="97" customWidth="1"/>
    <col min="6150" max="6156" width="8.375" style="97" customWidth="1"/>
    <col min="6157" max="6400" width="7.75" style="97"/>
    <col min="6401" max="6402" width="3.25" style="97" customWidth="1"/>
    <col min="6403" max="6403" width="3.375" style="97" customWidth="1"/>
    <col min="6404" max="6404" width="23" style="97" customWidth="1"/>
    <col min="6405" max="6405" width="5" style="97" customWidth="1"/>
    <col min="6406" max="6412" width="8.375" style="97" customWidth="1"/>
    <col min="6413" max="6656" width="7.75" style="97"/>
    <col min="6657" max="6658" width="3.25" style="97" customWidth="1"/>
    <col min="6659" max="6659" width="3.375" style="97" customWidth="1"/>
    <col min="6660" max="6660" width="23" style="97" customWidth="1"/>
    <col min="6661" max="6661" width="5" style="97" customWidth="1"/>
    <col min="6662" max="6668" width="8.375" style="97" customWidth="1"/>
    <col min="6669" max="6912" width="7.75" style="97"/>
    <col min="6913" max="6914" width="3.25" style="97" customWidth="1"/>
    <col min="6915" max="6915" width="3.375" style="97" customWidth="1"/>
    <col min="6916" max="6916" width="23" style="97" customWidth="1"/>
    <col min="6917" max="6917" width="5" style="97" customWidth="1"/>
    <col min="6918" max="6924" width="8.375" style="97" customWidth="1"/>
    <col min="6925" max="7168" width="7.75" style="97"/>
    <col min="7169" max="7170" width="3.25" style="97" customWidth="1"/>
    <col min="7171" max="7171" width="3.375" style="97" customWidth="1"/>
    <col min="7172" max="7172" width="23" style="97" customWidth="1"/>
    <col min="7173" max="7173" width="5" style="97" customWidth="1"/>
    <col min="7174" max="7180" width="8.375" style="97" customWidth="1"/>
    <col min="7181" max="7424" width="7.75" style="97"/>
    <col min="7425" max="7426" width="3.25" style="97" customWidth="1"/>
    <col min="7427" max="7427" width="3.375" style="97" customWidth="1"/>
    <col min="7428" max="7428" width="23" style="97" customWidth="1"/>
    <col min="7429" max="7429" width="5" style="97" customWidth="1"/>
    <col min="7430" max="7436" width="8.375" style="97" customWidth="1"/>
    <col min="7437" max="7680" width="7.75" style="97"/>
    <col min="7681" max="7682" width="3.25" style="97" customWidth="1"/>
    <col min="7683" max="7683" width="3.375" style="97" customWidth="1"/>
    <col min="7684" max="7684" width="23" style="97" customWidth="1"/>
    <col min="7685" max="7685" width="5" style="97" customWidth="1"/>
    <col min="7686" max="7692" width="8.375" style="97" customWidth="1"/>
    <col min="7693" max="7936" width="7.75" style="97"/>
    <col min="7937" max="7938" width="3.25" style="97" customWidth="1"/>
    <col min="7939" max="7939" width="3.375" style="97" customWidth="1"/>
    <col min="7940" max="7940" width="23" style="97" customWidth="1"/>
    <col min="7941" max="7941" width="5" style="97" customWidth="1"/>
    <col min="7942" max="7948" width="8.375" style="97" customWidth="1"/>
    <col min="7949" max="8192" width="7.75" style="97"/>
    <col min="8193" max="8194" width="3.25" style="97" customWidth="1"/>
    <col min="8195" max="8195" width="3.375" style="97" customWidth="1"/>
    <col min="8196" max="8196" width="23" style="97" customWidth="1"/>
    <col min="8197" max="8197" width="5" style="97" customWidth="1"/>
    <col min="8198" max="8204" width="8.375" style="97" customWidth="1"/>
    <col min="8205" max="8448" width="7.75" style="97"/>
    <col min="8449" max="8450" width="3.25" style="97" customWidth="1"/>
    <col min="8451" max="8451" width="3.375" style="97" customWidth="1"/>
    <col min="8452" max="8452" width="23" style="97" customWidth="1"/>
    <col min="8453" max="8453" width="5" style="97" customWidth="1"/>
    <col min="8454" max="8460" width="8.375" style="97" customWidth="1"/>
    <col min="8461" max="8704" width="7.75" style="97"/>
    <col min="8705" max="8706" width="3.25" style="97" customWidth="1"/>
    <col min="8707" max="8707" width="3.375" style="97" customWidth="1"/>
    <col min="8708" max="8708" width="23" style="97" customWidth="1"/>
    <col min="8709" max="8709" width="5" style="97" customWidth="1"/>
    <col min="8710" max="8716" width="8.375" style="97" customWidth="1"/>
    <col min="8717" max="8960" width="7.75" style="97"/>
    <col min="8961" max="8962" width="3.25" style="97" customWidth="1"/>
    <col min="8963" max="8963" width="3.375" style="97" customWidth="1"/>
    <col min="8964" max="8964" width="23" style="97" customWidth="1"/>
    <col min="8965" max="8965" width="5" style="97" customWidth="1"/>
    <col min="8966" max="8972" width="8.375" style="97" customWidth="1"/>
    <col min="8973" max="9216" width="7.75" style="97"/>
    <col min="9217" max="9218" width="3.25" style="97" customWidth="1"/>
    <col min="9219" max="9219" width="3.375" style="97" customWidth="1"/>
    <col min="9220" max="9220" width="23" style="97" customWidth="1"/>
    <col min="9221" max="9221" width="5" style="97" customWidth="1"/>
    <col min="9222" max="9228" width="8.375" style="97" customWidth="1"/>
    <col min="9229" max="9472" width="7.75" style="97"/>
    <col min="9473" max="9474" width="3.25" style="97" customWidth="1"/>
    <col min="9475" max="9475" width="3.375" style="97" customWidth="1"/>
    <col min="9476" max="9476" width="23" style="97" customWidth="1"/>
    <col min="9477" max="9477" width="5" style="97" customWidth="1"/>
    <col min="9478" max="9484" width="8.375" style="97" customWidth="1"/>
    <col min="9485" max="9728" width="7.75" style="97"/>
    <col min="9729" max="9730" width="3.25" style="97" customWidth="1"/>
    <col min="9731" max="9731" width="3.375" style="97" customWidth="1"/>
    <col min="9732" max="9732" width="23" style="97" customWidth="1"/>
    <col min="9733" max="9733" width="5" style="97" customWidth="1"/>
    <col min="9734" max="9740" width="8.375" style="97" customWidth="1"/>
    <col min="9741" max="9984" width="7.75" style="97"/>
    <col min="9985" max="9986" width="3.25" style="97" customWidth="1"/>
    <col min="9987" max="9987" width="3.375" style="97" customWidth="1"/>
    <col min="9988" max="9988" width="23" style="97" customWidth="1"/>
    <col min="9989" max="9989" width="5" style="97" customWidth="1"/>
    <col min="9990" max="9996" width="8.375" style="97" customWidth="1"/>
    <col min="9997" max="10240" width="7.75" style="97"/>
    <col min="10241" max="10242" width="3.25" style="97" customWidth="1"/>
    <col min="10243" max="10243" width="3.375" style="97" customWidth="1"/>
    <col min="10244" max="10244" width="23" style="97" customWidth="1"/>
    <col min="10245" max="10245" width="5" style="97" customWidth="1"/>
    <col min="10246" max="10252" width="8.375" style="97" customWidth="1"/>
    <col min="10253" max="10496" width="7.75" style="97"/>
    <col min="10497" max="10498" width="3.25" style="97" customWidth="1"/>
    <col min="10499" max="10499" width="3.375" style="97" customWidth="1"/>
    <col min="10500" max="10500" width="23" style="97" customWidth="1"/>
    <col min="10501" max="10501" width="5" style="97" customWidth="1"/>
    <col min="10502" max="10508" width="8.375" style="97" customWidth="1"/>
    <col min="10509" max="10752" width="7.75" style="97"/>
    <col min="10753" max="10754" width="3.25" style="97" customWidth="1"/>
    <col min="10755" max="10755" width="3.375" style="97" customWidth="1"/>
    <col min="10756" max="10756" width="23" style="97" customWidth="1"/>
    <col min="10757" max="10757" width="5" style="97" customWidth="1"/>
    <col min="10758" max="10764" width="8.375" style="97" customWidth="1"/>
    <col min="10765" max="11008" width="7.75" style="97"/>
    <col min="11009" max="11010" width="3.25" style="97" customWidth="1"/>
    <col min="11011" max="11011" width="3.375" style="97" customWidth="1"/>
    <col min="11012" max="11012" width="23" style="97" customWidth="1"/>
    <col min="11013" max="11013" width="5" style="97" customWidth="1"/>
    <col min="11014" max="11020" width="8.375" style="97" customWidth="1"/>
    <col min="11021" max="11264" width="7.75" style="97"/>
    <col min="11265" max="11266" width="3.25" style="97" customWidth="1"/>
    <col min="11267" max="11267" width="3.375" style="97" customWidth="1"/>
    <col min="11268" max="11268" width="23" style="97" customWidth="1"/>
    <col min="11269" max="11269" width="5" style="97" customWidth="1"/>
    <col min="11270" max="11276" width="8.375" style="97" customWidth="1"/>
    <col min="11277" max="11520" width="7.75" style="97"/>
    <col min="11521" max="11522" width="3.25" style="97" customWidth="1"/>
    <col min="11523" max="11523" width="3.375" style="97" customWidth="1"/>
    <col min="11524" max="11524" width="23" style="97" customWidth="1"/>
    <col min="11525" max="11525" width="5" style="97" customWidth="1"/>
    <col min="11526" max="11532" width="8.375" style="97" customWidth="1"/>
    <col min="11533" max="11776" width="7.75" style="97"/>
    <col min="11777" max="11778" width="3.25" style="97" customWidth="1"/>
    <col min="11779" max="11779" width="3.375" style="97" customWidth="1"/>
    <col min="11780" max="11780" width="23" style="97" customWidth="1"/>
    <col min="11781" max="11781" width="5" style="97" customWidth="1"/>
    <col min="11782" max="11788" width="8.375" style="97" customWidth="1"/>
    <col min="11789" max="12032" width="7.75" style="97"/>
    <col min="12033" max="12034" width="3.25" style="97" customWidth="1"/>
    <col min="12035" max="12035" width="3.375" style="97" customWidth="1"/>
    <col min="12036" max="12036" width="23" style="97" customWidth="1"/>
    <col min="12037" max="12037" width="5" style="97" customWidth="1"/>
    <col min="12038" max="12044" width="8.375" style="97" customWidth="1"/>
    <col min="12045" max="12288" width="7.75" style="97"/>
    <col min="12289" max="12290" width="3.25" style="97" customWidth="1"/>
    <col min="12291" max="12291" width="3.375" style="97" customWidth="1"/>
    <col min="12292" max="12292" width="23" style="97" customWidth="1"/>
    <col min="12293" max="12293" width="5" style="97" customWidth="1"/>
    <col min="12294" max="12300" width="8.375" style="97" customWidth="1"/>
    <col min="12301" max="12544" width="7.75" style="97"/>
    <col min="12545" max="12546" width="3.25" style="97" customWidth="1"/>
    <col min="12547" max="12547" width="3.375" style="97" customWidth="1"/>
    <col min="12548" max="12548" width="23" style="97" customWidth="1"/>
    <col min="12549" max="12549" width="5" style="97" customWidth="1"/>
    <col min="12550" max="12556" width="8.375" style="97" customWidth="1"/>
    <col min="12557" max="12800" width="7.75" style="97"/>
    <col min="12801" max="12802" width="3.25" style="97" customWidth="1"/>
    <col min="12803" max="12803" width="3.375" style="97" customWidth="1"/>
    <col min="12804" max="12804" width="23" style="97" customWidth="1"/>
    <col min="12805" max="12805" width="5" style="97" customWidth="1"/>
    <col min="12806" max="12812" width="8.375" style="97" customWidth="1"/>
    <col min="12813" max="13056" width="7.75" style="97"/>
    <col min="13057" max="13058" width="3.25" style="97" customWidth="1"/>
    <col min="13059" max="13059" width="3.375" style="97" customWidth="1"/>
    <col min="13060" max="13060" width="23" style="97" customWidth="1"/>
    <col min="13061" max="13061" width="5" style="97" customWidth="1"/>
    <col min="13062" max="13068" width="8.375" style="97" customWidth="1"/>
    <col min="13069" max="13312" width="7.75" style="97"/>
    <col min="13313" max="13314" width="3.25" style="97" customWidth="1"/>
    <col min="13315" max="13315" width="3.375" style="97" customWidth="1"/>
    <col min="13316" max="13316" width="23" style="97" customWidth="1"/>
    <col min="13317" max="13317" width="5" style="97" customWidth="1"/>
    <col min="13318" max="13324" width="8.375" style="97" customWidth="1"/>
    <col min="13325" max="13568" width="7.75" style="97"/>
    <col min="13569" max="13570" width="3.25" style="97" customWidth="1"/>
    <col min="13571" max="13571" width="3.375" style="97" customWidth="1"/>
    <col min="13572" max="13572" width="23" style="97" customWidth="1"/>
    <col min="13573" max="13573" width="5" style="97" customWidth="1"/>
    <col min="13574" max="13580" width="8.375" style="97" customWidth="1"/>
    <col min="13581" max="13824" width="7.75" style="97"/>
    <col min="13825" max="13826" width="3.25" style="97" customWidth="1"/>
    <col min="13827" max="13827" width="3.375" style="97" customWidth="1"/>
    <col min="13828" max="13828" width="23" style="97" customWidth="1"/>
    <col min="13829" max="13829" width="5" style="97" customWidth="1"/>
    <col min="13830" max="13836" width="8.375" style="97" customWidth="1"/>
    <col min="13837" max="14080" width="7.75" style="97"/>
    <col min="14081" max="14082" width="3.25" style="97" customWidth="1"/>
    <col min="14083" max="14083" width="3.375" style="97" customWidth="1"/>
    <col min="14084" max="14084" width="23" style="97" customWidth="1"/>
    <col min="14085" max="14085" width="5" style="97" customWidth="1"/>
    <col min="14086" max="14092" width="8.375" style="97" customWidth="1"/>
    <col min="14093" max="14336" width="7.75" style="97"/>
    <col min="14337" max="14338" width="3.25" style="97" customWidth="1"/>
    <col min="14339" max="14339" width="3.375" style="97" customWidth="1"/>
    <col min="14340" max="14340" width="23" style="97" customWidth="1"/>
    <col min="14341" max="14341" width="5" style="97" customWidth="1"/>
    <col min="14342" max="14348" width="8.375" style="97" customWidth="1"/>
    <col min="14349" max="14592" width="7.75" style="97"/>
    <col min="14593" max="14594" width="3.25" style="97" customWidth="1"/>
    <col min="14595" max="14595" width="3.375" style="97" customWidth="1"/>
    <col min="14596" max="14596" width="23" style="97" customWidth="1"/>
    <col min="14597" max="14597" width="5" style="97" customWidth="1"/>
    <col min="14598" max="14604" width="8.375" style="97" customWidth="1"/>
    <col min="14605" max="14848" width="7.75" style="97"/>
    <col min="14849" max="14850" width="3.25" style="97" customWidth="1"/>
    <col min="14851" max="14851" width="3.375" style="97" customWidth="1"/>
    <col min="14852" max="14852" width="23" style="97" customWidth="1"/>
    <col min="14853" max="14853" width="5" style="97" customWidth="1"/>
    <col min="14854" max="14860" width="8.375" style="97" customWidth="1"/>
    <col min="14861" max="15104" width="7.75" style="97"/>
    <col min="15105" max="15106" width="3.25" style="97" customWidth="1"/>
    <col min="15107" max="15107" width="3.375" style="97" customWidth="1"/>
    <col min="15108" max="15108" width="23" style="97" customWidth="1"/>
    <col min="15109" max="15109" width="5" style="97" customWidth="1"/>
    <col min="15110" max="15116" width="8.375" style="97" customWidth="1"/>
    <col min="15117" max="15360" width="7.75" style="97"/>
    <col min="15361" max="15362" width="3.25" style="97" customWidth="1"/>
    <col min="15363" max="15363" width="3.375" style="97" customWidth="1"/>
    <col min="15364" max="15364" width="23" style="97" customWidth="1"/>
    <col min="15365" max="15365" width="5" style="97" customWidth="1"/>
    <col min="15366" max="15372" width="8.375" style="97" customWidth="1"/>
    <col min="15373" max="15616" width="7.75" style="97"/>
    <col min="15617" max="15618" width="3.25" style="97" customWidth="1"/>
    <col min="15619" max="15619" width="3.375" style="97" customWidth="1"/>
    <col min="15620" max="15620" width="23" style="97" customWidth="1"/>
    <col min="15621" max="15621" width="5" style="97" customWidth="1"/>
    <col min="15622" max="15628" width="8.375" style="97" customWidth="1"/>
    <col min="15629" max="15872" width="7.75" style="97"/>
    <col min="15873" max="15874" width="3.25" style="97" customWidth="1"/>
    <col min="15875" max="15875" width="3.375" style="97" customWidth="1"/>
    <col min="15876" max="15876" width="23" style="97" customWidth="1"/>
    <col min="15877" max="15877" width="5" style="97" customWidth="1"/>
    <col min="15878" max="15884" width="8.375" style="97" customWidth="1"/>
    <col min="15885" max="16128" width="7.75" style="97"/>
    <col min="16129" max="16130" width="3.25" style="97" customWidth="1"/>
    <col min="16131" max="16131" width="3.375" style="97" customWidth="1"/>
    <col min="16132" max="16132" width="23" style="97" customWidth="1"/>
    <col min="16133" max="16133" width="5" style="97" customWidth="1"/>
    <col min="16134" max="16140" width="8.375" style="97" customWidth="1"/>
    <col min="16141" max="16384" width="7.75" style="97"/>
  </cols>
  <sheetData>
    <row r="1" spans="1:17" s="91" customFormat="1" ht="36.75" customHeight="1" x14ac:dyDescent="0.2">
      <c r="A1" s="88"/>
      <c r="B1" s="88"/>
      <c r="C1" s="88"/>
      <c r="D1" s="89"/>
      <c r="E1" s="248"/>
      <c r="F1" s="90"/>
      <c r="G1" s="90"/>
      <c r="H1" s="90"/>
      <c r="I1" s="89"/>
      <c r="J1" s="89"/>
      <c r="K1" s="249"/>
      <c r="L1" s="15" t="s">
        <v>6</v>
      </c>
    </row>
    <row r="2" spans="1:17" s="91" customFormat="1" ht="11.25" customHeight="1" x14ac:dyDescent="0.2">
      <c r="A2" s="92"/>
      <c r="B2" s="92"/>
      <c r="C2" s="92"/>
      <c r="D2" s="93"/>
      <c r="E2" s="250"/>
      <c r="F2" s="93"/>
      <c r="G2" s="93"/>
      <c r="H2" s="93"/>
      <c r="I2" s="93"/>
      <c r="J2" s="93"/>
      <c r="K2" s="251"/>
      <c r="L2" s="93"/>
    </row>
    <row r="3" spans="1:17" s="94" customFormat="1" ht="20.100000000000001" customHeight="1" x14ac:dyDescent="0.2">
      <c r="A3" s="571" t="s">
        <v>184</v>
      </c>
      <c r="B3" s="571"/>
      <c r="C3" s="571"/>
      <c r="D3" s="571"/>
      <c r="E3" s="571"/>
      <c r="F3" s="571"/>
      <c r="G3" s="571"/>
      <c r="H3" s="571"/>
      <c r="I3" s="571"/>
      <c r="J3" s="571"/>
      <c r="K3" s="571"/>
      <c r="L3" s="571"/>
    </row>
    <row r="4" spans="1:17" s="94" customFormat="1" ht="12" customHeight="1" x14ac:dyDescent="0.2">
      <c r="A4" s="572" t="s">
        <v>92</v>
      </c>
      <c r="B4" s="572"/>
      <c r="C4" s="572"/>
      <c r="D4" s="572"/>
      <c r="E4" s="572"/>
      <c r="F4" s="572"/>
      <c r="G4" s="572"/>
      <c r="H4" s="572"/>
      <c r="I4" s="572"/>
      <c r="J4" s="572"/>
      <c r="K4" s="572"/>
      <c r="L4" s="572"/>
    </row>
    <row r="5" spans="1:17" s="94" customFormat="1" ht="12" customHeight="1" x14ac:dyDescent="0.2">
      <c r="A5" s="573" t="s">
        <v>57</v>
      </c>
      <c r="B5" s="573"/>
      <c r="C5" s="573"/>
      <c r="D5" s="573"/>
      <c r="E5" s="573"/>
      <c r="F5" s="573"/>
      <c r="G5" s="252"/>
      <c r="H5" s="252"/>
      <c r="I5" s="252"/>
      <c r="J5" s="252"/>
      <c r="K5" s="253"/>
      <c r="L5" s="252"/>
    </row>
    <row r="6" spans="1:17" s="94" customFormat="1" ht="11.25" customHeight="1" x14ac:dyDescent="0.2">
      <c r="A6" s="227"/>
      <c r="B6" s="228"/>
      <c r="C6" s="228"/>
      <c r="D6" s="228"/>
      <c r="E6" s="228"/>
      <c r="F6" s="228"/>
      <c r="G6" s="228"/>
      <c r="H6" s="228"/>
      <c r="I6" s="228"/>
      <c r="J6" s="228"/>
      <c r="K6" s="254"/>
    </row>
    <row r="7" spans="1:17" s="91" customFormat="1" ht="12" customHeight="1" x14ac:dyDescent="0.2">
      <c r="A7" s="576" t="s">
        <v>93</v>
      </c>
      <c r="B7" s="577"/>
      <c r="C7" s="577"/>
      <c r="D7" s="577"/>
      <c r="E7" s="582" t="s">
        <v>94</v>
      </c>
      <c r="F7" s="585" t="s">
        <v>179</v>
      </c>
      <c r="G7" s="586"/>
      <c r="H7" s="586"/>
      <c r="I7" s="586"/>
      <c r="J7" s="587"/>
      <c r="K7" s="588" t="s">
        <v>180</v>
      </c>
      <c r="L7" s="589"/>
      <c r="M7" s="96"/>
      <c r="N7" s="96"/>
      <c r="O7" s="96"/>
      <c r="P7" s="96"/>
      <c r="Q7" s="96"/>
    </row>
    <row r="8" spans="1:17" ht="21.75" customHeight="1" x14ac:dyDescent="0.2">
      <c r="A8" s="578"/>
      <c r="B8" s="579"/>
      <c r="C8" s="579"/>
      <c r="D8" s="579"/>
      <c r="E8" s="583"/>
      <c r="F8" s="566" t="s">
        <v>97</v>
      </c>
      <c r="G8" s="566" t="s">
        <v>98</v>
      </c>
      <c r="H8" s="566" t="s">
        <v>99</v>
      </c>
      <c r="I8" s="566" t="s">
        <v>100</v>
      </c>
      <c r="J8" s="566" t="s">
        <v>101</v>
      </c>
      <c r="K8" s="590"/>
      <c r="L8" s="591"/>
    </row>
    <row r="9" spans="1:17" ht="12" customHeight="1" x14ac:dyDescent="0.2">
      <c r="A9" s="578"/>
      <c r="B9" s="579"/>
      <c r="C9" s="579"/>
      <c r="D9" s="579"/>
      <c r="E9" s="583"/>
      <c r="F9" s="567"/>
      <c r="G9" s="567"/>
      <c r="H9" s="567"/>
      <c r="I9" s="567"/>
      <c r="J9" s="567"/>
      <c r="K9" s="98" t="s">
        <v>102</v>
      </c>
      <c r="L9" s="99" t="s">
        <v>103</v>
      </c>
    </row>
    <row r="10" spans="1:17" ht="12" customHeight="1" x14ac:dyDescent="0.2">
      <c r="A10" s="580"/>
      <c r="B10" s="581"/>
      <c r="C10" s="581"/>
      <c r="D10" s="581"/>
      <c r="E10" s="584"/>
      <c r="F10" s="100">
        <v>1</v>
      </c>
      <c r="G10" s="100">
        <v>2</v>
      </c>
      <c r="H10" s="100">
        <v>3</v>
      </c>
      <c r="I10" s="100">
        <v>4</v>
      </c>
      <c r="J10" s="100">
        <v>5</v>
      </c>
      <c r="K10" s="100">
        <v>6</v>
      </c>
      <c r="L10" s="100">
        <v>7</v>
      </c>
      <c r="M10" s="101"/>
    </row>
    <row r="11" spans="1:17" s="110" customFormat="1" ht="18" customHeight="1" x14ac:dyDescent="0.2">
      <c r="A11" s="255" t="s">
        <v>104</v>
      </c>
      <c r="B11" s="256"/>
      <c r="C11" s="256"/>
      <c r="D11" s="257"/>
      <c r="E11" s="113">
        <v>100</v>
      </c>
      <c r="F11" s="115">
        <v>191287</v>
      </c>
      <c r="G11" s="114">
        <v>191901</v>
      </c>
      <c r="H11" s="114">
        <v>194281</v>
      </c>
      <c r="I11" s="114">
        <v>193192</v>
      </c>
      <c r="J11" s="140">
        <v>192043</v>
      </c>
      <c r="K11" s="114">
        <v>-756</v>
      </c>
      <c r="L11" s="116">
        <v>-0.39366183615127864</v>
      </c>
    </row>
    <row r="12" spans="1:17" s="110" customFormat="1" ht="24.95" customHeight="1" x14ac:dyDescent="0.2">
      <c r="A12" s="604" t="s">
        <v>185</v>
      </c>
      <c r="B12" s="605"/>
      <c r="C12" s="605"/>
      <c r="D12" s="606"/>
      <c r="E12" s="113">
        <v>51.962757531876186</v>
      </c>
      <c r="F12" s="115">
        <v>99398</v>
      </c>
      <c r="G12" s="114">
        <v>99629</v>
      </c>
      <c r="H12" s="114">
        <v>101642</v>
      </c>
      <c r="I12" s="114">
        <v>100418</v>
      </c>
      <c r="J12" s="140">
        <v>99483</v>
      </c>
      <c r="K12" s="114">
        <v>-85</v>
      </c>
      <c r="L12" s="116">
        <v>-8.5441733763557598E-2</v>
      </c>
    </row>
    <row r="13" spans="1:17" s="110" customFormat="1" ht="15" customHeight="1" x14ac:dyDescent="0.2">
      <c r="A13" s="120"/>
      <c r="B13" s="612" t="s">
        <v>107</v>
      </c>
      <c r="C13" s="612"/>
      <c r="E13" s="113">
        <v>48.037242468123814</v>
      </c>
      <c r="F13" s="115">
        <v>91889</v>
      </c>
      <c r="G13" s="114">
        <v>92272</v>
      </c>
      <c r="H13" s="114">
        <v>92639</v>
      </c>
      <c r="I13" s="114">
        <v>92774</v>
      </c>
      <c r="J13" s="140">
        <v>92560</v>
      </c>
      <c r="K13" s="114">
        <v>-671</v>
      </c>
      <c r="L13" s="116">
        <v>-0.72493517718236822</v>
      </c>
    </row>
    <row r="14" spans="1:17" s="110" customFormat="1" ht="24.95" customHeight="1" x14ac:dyDescent="0.2">
      <c r="A14" s="604" t="s">
        <v>186</v>
      </c>
      <c r="B14" s="605"/>
      <c r="C14" s="605"/>
      <c r="D14" s="606"/>
      <c r="E14" s="113">
        <v>11.056161683752686</v>
      </c>
      <c r="F14" s="115">
        <v>21149</v>
      </c>
      <c r="G14" s="114">
        <v>21972</v>
      </c>
      <c r="H14" s="114">
        <v>22543</v>
      </c>
      <c r="I14" s="114">
        <v>21224</v>
      </c>
      <c r="J14" s="140">
        <v>21600</v>
      </c>
      <c r="K14" s="114">
        <v>-451</v>
      </c>
      <c r="L14" s="116">
        <v>-2.0879629629629628</v>
      </c>
    </row>
    <row r="15" spans="1:17" s="110" customFormat="1" ht="15" customHeight="1" x14ac:dyDescent="0.2">
      <c r="A15" s="120"/>
      <c r="B15" s="119"/>
      <c r="C15" s="258" t="s">
        <v>106</v>
      </c>
      <c r="E15" s="113">
        <v>55.510898860466213</v>
      </c>
      <c r="F15" s="115">
        <v>11740</v>
      </c>
      <c r="G15" s="114">
        <v>12191</v>
      </c>
      <c r="H15" s="114">
        <v>12628</v>
      </c>
      <c r="I15" s="114">
        <v>11659</v>
      </c>
      <c r="J15" s="140">
        <v>11794</v>
      </c>
      <c r="K15" s="114">
        <v>-54</v>
      </c>
      <c r="L15" s="116">
        <v>-0.45785992877734444</v>
      </c>
    </row>
    <row r="16" spans="1:17" s="110" customFormat="1" ht="15" customHeight="1" x14ac:dyDescent="0.2">
      <c r="A16" s="120"/>
      <c r="B16" s="119"/>
      <c r="C16" s="258" t="s">
        <v>107</v>
      </c>
      <c r="E16" s="113">
        <v>44.489101139533787</v>
      </c>
      <c r="F16" s="115">
        <v>9409</v>
      </c>
      <c r="G16" s="114">
        <v>9781</v>
      </c>
      <c r="H16" s="114">
        <v>9915</v>
      </c>
      <c r="I16" s="114">
        <v>9565</v>
      </c>
      <c r="J16" s="140">
        <v>9806</v>
      </c>
      <c r="K16" s="114">
        <v>-397</v>
      </c>
      <c r="L16" s="116">
        <v>-4.048541709157659</v>
      </c>
    </row>
    <row r="17" spans="1:12" s="110" customFormat="1" ht="15" customHeight="1" x14ac:dyDescent="0.2">
      <c r="A17" s="120"/>
      <c r="B17" s="121" t="s">
        <v>109</v>
      </c>
      <c r="C17" s="258"/>
      <c r="E17" s="113">
        <v>66.389770345083562</v>
      </c>
      <c r="F17" s="115">
        <v>126995</v>
      </c>
      <c r="G17" s="114">
        <v>127128</v>
      </c>
      <c r="H17" s="114">
        <v>128846</v>
      </c>
      <c r="I17" s="114">
        <v>129676</v>
      </c>
      <c r="J17" s="140">
        <v>129131</v>
      </c>
      <c r="K17" s="114">
        <v>-2136</v>
      </c>
      <c r="L17" s="116">
        <v>-1.6541341738234816</v>
      </c>
    </row>
    <row r="18" spans="1:12" s="110" customFormat="1" ht="15" customHeight="1" x14ac:dyDescent="0.2">
      <c r="A18" s="120"/>
      <c r="B18" s="119"/>
      <c r="C18" s="258" t="s">
        <v>106</v>
      </c>
      <c r="E18" s="113">
        <v>51.659514154100556</v>
      </c>
      <c r="F18" s="115">
        <v>65605</v>
      </c>
      <c r="G18" s="114">
        <v>65592</v>
      </c>
      <c r="H18" s="114">
        <v>66916</v>
      </c>
      <c r="I18" s="114">
        <v>67032</v>
      </c>
      <c r="J18" s="140">
        <v>66503</v>
      </c>
      <c r="K18" s="114">
        <v>-898</v>
      </c>
      <c r="L18" s="116">
        <v>-1.3503150233824037</v>
      </c>
    </row>
    <row r="19" spans="1:12" s="110" customFormat="1" ht="15" customHeight="1" x14ac:dyDescent="0.2">
      <c r="A19" s="120"/>
      <c r="B19" s="119"/>
      <c r="C19" s="258" t="s">
        <v>107</v>
      </c>
      <c r="E19" s="113">
        <v>48.340485845899444</v>
      </c>
      <c r="F19" s="115">
        <v>61390</v>
      </c>
      <c r="G19" s="114">
        <v>61536</v>
      </c>
      <c r="H19" s="114">
        <v>61930</v>
      </c>
      <c r="I19" s="114">
        <v>62644</v>
      </c>
      <c r="J19" s="140">
        <v>62628</v>
      </c>
      <c r="K19" s="114">
        <v>-1238</v>
      </c>
      <c r="L19" s="116">
        <v>-1.9767516126971962</v>
      </c>
    </row>
    <row r="20" spans="1:12" s="110" customFormat="1" ht="15" customHeight="1" x14ac:dyDescent="0.2">
      <c r="A20" s="120"/>
      <c r="B20" s="121" t="s">
        <v>110</v>
      </c>
      <c r="C20" s="258"/>
      <c r="E20" s="113">
        <v>21.560796081281008</v>
      </c>
      <c r="F20" s="115">
        <v>41243</v>
      </c>
      <c r="G20" s="114">
        <v>40918</v>
      </c>
      <c r="H20" s="114">
        <v>41085</v>
      </c>
      <c r="I20" s="114">
        <v>40501</v>
      </c>
      <c r="J20" s="140">
        <v>39617</v>
      </c>
      <c r="K20" s="114">
        <v>1626</v>
      </c>
      <c r="L20" s="116">
        <v>4.1042986596663047</v>
      </c>
    </row>
    <row r="21" spans="1:12" s="110" customFormat="1" ht="15" customHeight="1" x14ac:dyDescent="0.2">
      <c r="A21" s="120"/>
      <c r="B21" s="119"/>
      <c r="C21" s="258" t="s">
        <v>106</v>
      </c>
      <c r="E21" s="113">
        <v>50.64859491307616</v>
      </c>
      <c r="F21" s="115">
        <v>20889</v>
      </c>
      <c r="G21" s="114">
        <v>20676</v>
      </c>
      <c r="H21" s="114">
        <v>20982</v>
      </c>
      <c r="I21" s="114">
        <v>20593</v>
      </c>
      <c r="J21" s="140">
        <v>20112</v>
      </c>
      <c r="K21" s="114">
        <v>777</v>
      </c>
      <c r="L21" s="116">
        <v>3.8633651551312651</v>
      </c>
    </row>
    <row r="22" spans="1:12" s="110" customFormat="1" ht="15" customHeight="1" x14ac:dyDescent="0.2">
      <c r="A22" s="120"/>
      <c r="B22" s="119"/>
      <c r="C22" s="258" t="s">
        <v>107</v>
      </c>
      <c r="E22" s="113">
        <v>49.35140508692384</v>
      </c>
      <c r="F22" s="115">
        <v>20354</v>
      </c>
      <c r="G22" s="114">
        <v>20242</v>
      </c>
      <c r="H22" s="114">
        <v>20103</v>
      </c>
      <c r="I22" s="114">
        <v>19908</v>
      </c>
      <c r="J22" s="140">
        <v>19505</v>
      </c>
      <c r="K22" s="114">
        <v>849</v>
      </c>
      <c r="L22" s="116">
        <v>4.3527300692130222</v>
      </c>
    </row>
    <row r="23" spans="1:12" s="110" customFormat="1" ht="15" customHeight="1" x14ac:dyDescent="0.2">
      <c r="A23" s="120"/>
      <c r="B23" s="121" t="s">
        <v>111</v>
      </c>
      <c r="C23" s="258"/>
      <c r="E23" s="113">
        <v>0.99327188988274162</v>
      </c>
      <c r="F23" s="115">
        <v>1900</v>
      </c>
      <c r="G23" s="114">
        <v>1883</v>
      </c>
      <c r="H23" s="114">
        <v>1807</v>
      </c>
      <c r="I23" s="114">
        <v>1791</v>
      </c>
      <c r="J23" s="140">
        <v>1695</v>
      </c>
      <c r="K23" s="114">
        <v>205</v>
      </c>
      <c r="L23" s="116">
        <v>12.094395280235988</v>
      </c>
    </row>
    <row r="24" spans="1:12" s="110" customFormat="1" ht="15" customHeight="1" x14ac:dyDescent="0.2">
      <c r="A24" s="120"/>
      <c r="B24" s="119"/>
      <c r="C24" s="258" t="s">
        <v>106</v>
      </c>
      <c r="E24" s="113">
        <v>61.263157894736842</v>
      </c>
      <c r="F24" s="115">
        <v>1164</v>
      </c>
      <c r="G24" s="114">
        <v>1170</v>
      </c>
      <c r="H24" s="114">
        <v>1116</v>
      </c>
      <c r="I24" s="114">
        <v>1134</v>
      </c>
      <c r="J24" s="140">
        <v>1074</v>
      </c>
      <c r="K24" s="114">
        <v>90</v>
      </c>
      <c r="L24" s="116">
        <v>8.3798882681564244</v>
      </c>
    </row>
    <row r="25" spans="1:12" s="110" customFormat="1" ht="15" customHeight="1" x14ac:dyDescent="0.2">
      <c r="A25" s="120"/>
      <c r="B25" s="119"/>
      <c r="C25" s="258" t="s">
        <v>107</v>
      </c>
      <c r="E25" s="113">
        <v>38.736842105263158</v>
      </c>
      <c r="F25" s="115">
        <v>736</v>
      </c>
      <c r="G25" s="114">
        <v>713</v>
      </c>
      <c r="H25" s="114">
        <v>691</v>
      </c>
      <c r="I25" s="114">
        <v>657</v>
      </c>
      <c r="J25" s="140">
        <v>621</v>
      </c>
      <c r="K25" s="114">
        <v>115</v>
      </c>
      <c r="L25" s="116">
        <v>18.518518518518519</v>
      </c>
    </row>
    <row r="26" spans="1:12" s="110" customFormat="1" ht="15" customHeight="1" x14ac:dyDescent="0.2">
      <c r="A26" s="120"/>
      <c r="C26" s="121" t="s">
        <v>187</v>
      </c>
      <c r="D26" s="110" t="s">
        <v>188</v>
      </c>
      <c r="E26" s="113">
        <v>0.26295566347948368</v>
      </c>
      <c r="F26" s="115">
        <v>503</v>
      </c>
      <c r="G26" s="114">
        <v>477</v>
      </c>
      <c r="H26" s="114">
        <v>451</v>
      </c>
      <c r="I26" s="114">
        <v>416</v>
      </c>
      <c r="J26" s="140">
        <v>378</v>
      </c>
      <c r="K26" s="114">
        <v>125</v>
      </c>
      <c r="L26" s="116">
        <v>33.06878306878307</v>
      </c>
    </row>
    <row r="27" spans="1:12" s="110" customFormat="1" ht="15" customHeight="1" x14ac:dyDescent="0.2">
      <c r="A27" s="120"/>
      <c r="B27" s="119"/>
      <c r="D27" s="259" t="s">
        <v>106</v>
      </c>
      <c r="E27" s="113">
        <v>53.280318091451292</v>
      </c>
      <c r="F27" s="115">
        <v>268</v>
      </c>
      <c r="G27" s="114">
        <v>260</v>
      </c>
      <c r="H27" s="114">
        <v>238</v>
      </c>
      <c r="I27" s="114">
        <v>233</v>
      </c>
      <c r="J27" s="140">
        <v>201</v>
      </c>
      <c r="K27" s="114">
        <v>67</v>
      </c>
      <c r="L27" s="116">
        <v>33.333333333333336</v>
      </c>
    </row>
    <row r="28" spans="1:12" s="110" customFormat="1" ht="15" customHeight="1" x14ac:dyDescent="0.2">
      <c r="A28" s="120"/>
      <c r="B28" s="119"/>
      <c r="D28" s="259" t="s">
        <v>107</v>
      </c>
      <c r="E28" s="113">
        <v>46.719681908548708</v>
      </c>
      <c r="F28" s="115">
        <v>235</v>
      </c>
      <c r="G28" s="114">
        <v>217</v>
      </c>
      <c r="H28" s="114">
        <v>213</v>
      </c>
      <c r="I28" s="114">
        <v>183</v>
      </c>
      <c r="J28" s="140">
        <v>177</v>
      </c>
      <c r="K28" s="114">
        <v>58</v>
      </c>
      <c r="L28" s="116">
        <v>32.768361581920907</v>
      </c>
    </row>
    <row r="29" spans="1:12" s="110" customFormat="1" ht="24.95" customHeight="1" x14ac:dyDescent="0.2">
      <c r="A29" s="604" t="s">
        <v>189</v>
      </c>
      <c r="B29" s="605"/>
      <c r="C29" s="605"/>
      <c r="D29" s="606"/>
      <c r="E29" s="113">
        <v>91.595874262234233</v>
      </c>
      <c r="F29" s="115">
        <v>175211</v>
      </c>
      <c r="G29" s="114">
        <v>176183</v>
      </c>
      <c r="H29" s="114">
        <v>178212</v>
      </c>
      <c r="I29" s="114">
        <v>177442</v>
      </c>
      <c r="J29" s="140">
        <v>176873</v>
      </c>
      <c r="K29" s="114">
        <v>-1662</v>
      </c>
      <c r="L29" s="116">
        <v>-0.93965726820939321</v>
      </c>
    </row>
    <row r="30" spans="1:12" s="110" customFormat="1" ht="15" customHeight="1" x14ac:dyDescent="0.2">
      <c r="A30" s="120"/>
      <c r="B30" s="119"/>
      <c r="C30" s="258" t="s">
        <v>106</v>
      </c>
      <c r="E30" s="113">
        <v>50.806741585859335</v>
      </c>
      <c r="F30" s="115">
        <v>89019</v>
      </c>
      <c r="G30" s="114">
        <v>89471</v>
      </c>
      <c r="H30" s="114">
        <v>91094</v>
      </c>
      <c r="I30" s="114">
        <v>90131</v>
      </c>
      <c r="J30" s="140">
        <v>89621</v>
      </c>
      <c r="K30" s="114">
        <v>-602</v>
      </c>
      <c r="L30" s="116">
        <v>-0.671717566195423</v>
      </c>
    </row>
    <row r="31" spans="1:12" s="110" customFormat="1" ht="15" customHeight="1" x14ac:dyDescent="0.2">
      <c r="A31" s="120"/>
      <c r="B31" s="119"/>
      <c r="C31" s="258" t="s">
        <v>107</v>
      </c>
      <c r="E31" s="113">
        <v>49.193258414140665</v>
      </c>
      <c r="F31" s="115">
        <v>86192</v>
      </c>
      <c r="G31" s="114">
        <v>86712</v>
      </c>
      <c r="H31" s="114">
        <v>87118</v>
      </c>
      <c r="I31" s="114">
        <v>87311</v>
      </c>
      <c r="J31" s="140">
        <v>87252</v>
      </c>
      <c r="K31" s="114">
        <v>-1060</v>
      </c>
      <c r="L31" s="116">
        <v>-1.2148718654013662</v>
      </c>
    </row>
    <row r="32" spans="1:12" s="110" customFormat="1" ht="15" customHeight="1" x14ac:dyDescent="0.2">
      <c r="A32" s="120"/>
      <c r="B32" s="119" t="s">
        <v>117</v>
      </c>
      <c r="C32" s="258"/>
      <c r="E32" s="113">
        <v>8.3717137076748553</v>
      </c>
      <c r="F32" s="115">
        <v>16014</v>
      </c>
      <c r="G32" s="114">
        <v>15686</v>
      </c>
      <c r="H32" s="114">
        <v>16044</v>
      </c>
      <c r="I32" s="114">
        <v>15726</v>
      </c>
      <c r="J32" s="140">
        <v>15149</v>
      </c>
      <c r="K32" s="114">
        <v>865</v>
      </c>
      <c r="L32" s="116">
        <v>5.7099478513433226</v>
      </c>
    </row>
    <row r="33" spans="1:12" s="110" customFormat="1" ht="15" customHeight="1" x14ac:dyDescent="0.2">
      <c r="A33" s="120"/>
      <c r="B33" s="119"/>
      <c r="C33" s="258" t="s">
        <v>106</v>
      </c>
      <c r="E33" s="113">
        <v>64.512301735981012</v>
      </c>
      <c r="F33" s="115">
        <v>10331</v>
      </c>
      <c r="G33" s="114">
        <v>10135</v>
      </c>
      <c r="H33" s="114">
        <v>10532</v>
      </c>
      <c r="I33" s="114">
        <v>10270</v>
      </c>
      <c r="J33" s="140">
        <v>9846</v>
      </c>
      <c r="K33" s="114">
        <v>485</v>
      </c>
      <c r="L33" s="116">
        <v>4.9258582165346336</v>
      </c>
    </row>
    <row r="34" spans="1:12" s="110" customFormat="1" ht="15" customHeight="1" x14ac:dyDescent="0.2">
      <c r="A34" s="120"/>
      <c r="B34" s="119"/>
      <c r="C34" s="258" t="s">
        <v>107</v>
      </c>
      <c r="E34" s="113">
        <v>35.487698264018981</v>
      </c>
      <c r="F34" s="115">
        <v>5683</v>
      </c>
      <c r="G34" s="114">
        <v>5551</v>
      </c>
      <c r="H34" s="114">
        <v>5512</v>
      </c>
      <c r="I34" s="114">
        <v>5456</v>
      </c>
      <c r="J34" s="140">
        <v>5303</v>
      </c>
      <c r="K34" s="114">
        <v>380</v>
      </c>
      <c r="L34" s="116">
        <v>7.1657552328870446</v>
      </c>
    </row>
    <row r="35" spans="1:12" s="110" customFormat="1" ht="24.95" customHeight="1" x14ac:dyDescent="0.2">
      <c r="A35" s="604" t="s">
        <v>190</v>
      </c>
      <c r="B35" s="605"/>
      <c r="C35" s="605"/>
      <c r="D35" s="606"/>
      <c r="E35" s="113">
        <v>70.178318442967893</v>
      </c>
      <c r="F35" s="115">
        <v>134242</v>
      </c>
      <c r="G35" s="114">
        <v>134858</v>
      </c>
      <c r="H35" s="114">
        <v>137227</v>
      </c>
      <c r="I35" s="114">
        <v>135742</v>
      </c>
      <c r="J35" s="140">
        <v>135212</v>
      </c>
      <c r="K35" s="114">
        <v>-970</v>
      </c>
      <c r="L35" s="116">
        <v>-0.71739194746028456</v>
      </c>
    </row>
    <row r="36" spans="1:12" s="110" customFormat="1" ht="15" customHeight="1" x14ac:dyDescent="0.2">
      <c r="A36" s="120"/>
      <c r="B36" s="119"/>
      <c r="C36" s="258" t="s">
        <v>106</v>
      </c>
      <c r="E36" s="113">
        <v>67.054275115090661</v>
      </c>
      <c r="F36" s="115">
        <v>90015</v>
      </c>
      <c r="G36" s="114">
        <v>90303</v>
      </c>
      <c r="H36" s="114">
        <v>92270</v>
      </c>
      <c r="I36" s="114">
        <v>91057</v>
      </c>
      <c r="J36" s="140">
        <v>90410</v>
      </c>
      <c r="K36" s="114">
        <v>-395</v>
      </c>
      <c r="L36" s="116">
        <v>-0.43689857316668512</v>
      </c>
    </row>
    <row r="37" spans="1:12" s="110" customFormat="1" ht="15" customHeight="1" x14ac:dyDescent="0.2">
      <c r="A37" s="120"/>
      <c r="B37" s="119"/>
      <c r="C37" s="258" t="s">
        <v>107</v>
      </c>
      <c r="E37" s="113">
        <v>32.945724884909346</v>
      </c>
      <c r="F37" s="115">
        <v>44227</v>
      </c>
      <c r="G37" s="114">
        <v>44555</v>
      </c>
      <c r="H37" s="114">
        <v>44957</v>
      </c>
      <c r="I37" s="114">
        <v>44685</v>
      </c>
      <c r="J37" s="140">
        <v>44802</v>
      </c>
      <c r="K37" s="114">
        <v>-575</v>
      </c>
      <c r="L37" s="116">
        <v>-1.28342484710504</v>
      </c>
    </row>
    <row r="38" spans="1:12" s="110" customFormat="1" ht="15" customHeight="1" x14ac:dyDescent="0.2">
      <c r="A38" s="120"/>
      <c r="B38" s="119" t="s">
        <v>182</v>
      </c>
      <c r="C38" s="258"/>
      <c r="E38" s="113">
        <v>29.821681557032104</v>
      </c>
      <c r="F38" s="115">
        <v>57045</v>
      </c>
      <c r="G38" s="114">
        <v>57043</v>
      </c>
      <c r="H38" s="114">
        <v>57054</v>
      </c>
      <c r="I38" s="114">
        <v>57450</v>
      </c>
      <c r="J38" s="140">
        <v>56831</v>
      </c>
      <c r="K38" s="114">
        <v>214</v>
      </c>
      <c r="L38" s="116">
        <v>0.37655504918090477</v>
      </c>
    </row>
    <row r="39" spans="1:12" s="110" customFormat="1" ht="15" customHeight="1" x14ac:dyDescent="0.2">
      <c r="A39" s="120"/>
      <c r="B39" s="119"/>
      <c r="C39" s="258" t="s">
        <v>106</v>
      </c>
      <c r="E39" s="113">
        <v>16.448417915680604</v>
      </c>
      <c r="F39" s="115">
        <v>9383</v>
      </c>
      <c r="G39" s="114">
        <v>9326</v>
      </c>
      <c r="H39" s="114">
        <v>9372</v>
      </c>
      <c r="I39" s="114">
        <v>9361</v>
      </c>
      <c r="J39" s="140">
        <v>9073</v>
      </c>
      <c r="K39" s="114">
        <v>310</v>
      </c>
      <c r="L39" s="116">
        <v>3.4167309599911828</v>
      </c>
    </row>
    <row r="40" spans="1:12" s="110" customFormat="1" ht="15" customHeight="1" x14ac:dyDescent="0.2">
      <c r="A40" s="120"/>
      <c r="B40" s="119"/>
      <c r="C40" s="258" t="s">
        <v>107</v>
      </c>
      <c r="E40" s="113">
        <v>83.551582084319392</v>
      </c>
      <c r="F40" s="115">
        <v>47662</v>
      </c>
      <c r="G40" s="114">
        <v>47717</v>
      </c>
      <c r="H40" s="114">
        <v>47682</v>
      </c>
      <c r="I40" s="114">
        <v>48089</v>
      </c>
      <c r="J40" s="140">
        <v>47758</v>
      </c>
      <c r="K40" s="114">
        <v>-96</v>
      </c>
      <c r="L40" s="116">
        <v>-0.2010134427739855</v>
      </c>
    </row>
    <row r="41" spans="1:12" s="110" customFormat="1" ht="24.75" customHeight="1" x14ac:dyDescent="0.2">
      <c r="A41" s="604" t="s">
        <v>518</v>
      </c>
      <c r="B41" s="605"/>
      <c r="C41" s="605"/>
      <c r="D41" s="606"/>
      <c r="E41" s="113">
        <v>4.8152775672157544</v>
      </c>
      <c r="F41" s="115">
        <v>9211</v>
      </c>
      <c r="G41" s="114">
        <v>10315</v>
      </c>
      <c r="H41" s="114">
        <v>10339</v>
      </c>
      <c r="I41" s="114">
        <v>9221</v>
      </c>
      <c r="J41" s="140">
        <v>9432</v>
      </c>
      <c r="K41" s="114">
        <v>-221</v>
      </c>
      <c r="L41" s="116">
        <v>-2.3430873621713317</v>
      </c>
    </row>
    <row r="42" spans="1:12" s="110" customFormat="1" ht="15" customHeight="1" x14ac:dyDescent="0.2">
      <c r="A42" s="120"/>
      <c r="B42" s="119"/>
      <c r="C42" s="258" t="s">
        <v>106</v>
      </c>
      <c r="E42" s="113">
        <v>57.040495060254045</v>
      </c>
      <c r="F42" s="115">
        <v>5254</v>
      </c>
      <c r="G42" s="114">
        <v>6038</v>
      </c>
      <c r="H42" s="114">
        <v>6071</v>
      </c>
      <c r="I42" s="114">
        <v>5237</v>
      </c>
      <c r="J42" s="140">
        <v>5375</v>
      </c>
      <c r="K42" s="114">
        <v>-121</v>
      </c>
      <c r="L42" s="116">
        <v>-2.2511627906976743</v>
      </c>
    </row>
    <row r="43" spans="1:12" s="110" customFormat="1" ht="15" customHeight="1" x14ac:dyDescent="0.2">
      <c r="A43" s="123"/>
      <c r="B43" s="124"/>
      <c r="C43" s="260" t="s">
        <v>107</v>
      </c>
      <c r="D43" s="261"/>
      <c r="E43" s="125">
        <v>42.959504939745955</v>
      </c>
      <c r="F43" s="143">
        <v>3957</v>
      </c>
      <c r="G43" s="144">
        <v>4277</v>
      </c>
      <c r="H43" s="144">
        <v>4268</v>
      </c>
      <c r="I43" s="144">
        <v>3984</v>
      </c>
      <c r="J43" s="145">
        <v>4057</v>
      </c>
      <c r="K43" s="144">
        <v>-100</v>
      </c>
      <c r="L43" s="146">
        <v>-2.4648755237860489</v>
      </c>
    </row>
    <row r="44" spans="1:12" s="110" customFormat="1" ht="45.75" customHeight="1" x14ac:dyDescent="0.2">
      <c r="A44" s="604" t="s">
        <v>191</v>
      </c>
      <c r="B44" s="605"/>
      <c r="C44" s="605"/>
      <c r="D44" s="606"/>
      <c r="E44" s="113">
        <v>1.018365074469253</v>
      </c>
      <c r="F44" s="115">
        <v>1948</v>
      </c>
      <c r="G44" s="114">
        <v>1969</v>
      </c>
      <c r="H44" s="114">
        <v>1966</v>
      </c>
      <c r="I44" s="114">
        <v>1938</v>
      </c>
      <c r="J44" s="140">
        <v>1948</v>
      </c>
      <c r="K44" s="114">
        <v>0</v>
      </c>
      <c r="L44" s="116">
        <v>0</v>
      </c>
    </row>
    <row r="45" spans="1:12" s="110" customFormat="1" ht="15" customHeight="1" x14ac:dyDescent="0.2">
      <c r="A45" s="120"/>
      <c r="B45" s="119"/>
      <c r="C45" s="258" t="s">
        <v>106</v>
      </c>
      <c r="E45" s="113">
        <v>60.266940451745377</v>
      </c>
      <c r="F45" s="115">
        <v>1174</v>
      </c>
      <c r="G45" s="114">
        <v>1181</v>
      </c>
      <c r="H45" s="114">
        <v>1177</v>
      </c>
      <c r="I45" s="114">
        <v>1159</v>
      </c>
      <c r="J45" s="140">
        <v>1163</v>
      </c>
      <c r="K45" s="114">
        <v>11</v>
      </c>
      <c r="L45" s="116">
        <v>0.94582975064488395</v>
      </c>
    </row>
    <row r="46" spans="1:12" s="110" customFormat="1" ht="15" customHeight="1" x14ac:dyDescent="0.2">
      <c r="A46" s="123"/>
      <c r="B46" s="124"/>
      <c r="C46" s="260" t="s">
        <v>107</v>
      </c>
      <c r="D46" s="261"/>
      <c r="E46" s="125">
        <v>39.733059548254623</v>
      </c>
      <c r="F46" s="143">
        <v>774</v>
      </c>
      <c r="G46" s="144">
        <v>788</v>
      </c>
      <c r="H46" s="144">
        <v>789</v>
      </c>
      <c r="I46" s="144">
        <v>779</v>
      </c>
      <c r="J46" s="145">
        <v>785</v>
      </c>
      <c r="K46" s="144">
        <v>-11</v>
      </c>
      <c r="L46" s="146">
        <v>-1.4012738853503184</v>
      </c>
    </row>
    <row r="47" spans="1:12" s="110" customFormat="1" ht="39" customHeight="1" x14ac:dyDescent="0.2">
      <c r="A47" s="604" t="s">
        <v>519</v>
      </c>
      <c r="B47" s="607"/>
      <c r="C47" s="607"/>
      <c r="D47" s="608"/>
      <c r="E47" s="113">
        <v>0.13801251522581251</v>
      </c>
      <c r="F47" s="115">
        <v>264</v>
      </c>
      <c r="G47" s="114">
        <v>281</v>
      </c>
      <c r="H47" s="114">
        <v>242</v>
      </c>
      <c r="I47" s="114">
        <v>241</v>
      </c>
      <c r="J47" s="140">
        <v>255</v>
      </c>
      <c r="K47" s="114">
        <v>9</v>
      </c>
      <c r="L47" s="116">
        <v>3.5294117647058822</v>
      </c>
    </row>
    <row r="48" spans="1:12" s="110" customFormat="1" ht="15" customHeight="1" x14ac:dyDescent="0.2">
      <c r="A48" s="120"/>
      <c r="B48" s="119"/>
      <c r="C48" s="258" t="s">
        <v>106</v>
      </c>
      <c r="E48" s="113">
        <v>43.560606060606062</v>
      </c>
      <c r="F48" s="115">
        <v>115</v>
      </c>
      <c r="G48" s="114">
        <v>115</v>
      </c>
      <c r="H48" s="114">
        <v>103</v>
      </c>
      <c r="I48" s="114">
        <v>84</v>
      </c>
      <c r="J48" s="140">
        <v>90</v>
      </c>
      <c r="K48" s="114">
        <v>25</v>
      </c>
      <c r="L48" s="116">
        <v>27.777777777777779</v>
      </c>
    </row>
    <row r="49" spans="1:12" s="110" customFormat="1" ht="15" customHeight="1" x14ac:dyDescent="0.2">
      <c r="A49" s="123"/>
      <c r="B49" s="124"/>
      <c r="C49" s="260" t="s">
        <v>107</v>
      </c>
      <c r="D49" s="261"/>
      <c r="E49" s="125">
        <v>56.439393939393938</v>
      </c>
      <c r="F49" s="143">
        <v>149</v>
      </c>
      <c r="G49" s="144">
        <v>166</v>
      </c>
      <c r="H49" s="144">
        <v>139</v>
      </c>
      <c r="I49" s="144">
        <v>157</v>
      </c>
      <c r="J49" s="145">
        <v>165</v>
      </c>
      <c r="K49" s="144">
        <v>-16</v>
      </c>
      <c r="L49" s="146">
        <v>-9.6969696969696972</v>
      </c>
    </row>
    <row r="50" spans="1:12" s="110" customFormat="1" ht="24.95" customHeight="1" x14ac:dyDescent="0.2">
      <c r="A50" s="609" t="s">
        <v>192</v>
      </c>
      <c r="B50" s="610"/>
      <c r="C50" s="610"/>
      <c r="D50" s="611"/>
      <c r="E50" s="262">
        <v>10.804707063208687</v>
      </c>
      <c r="F50" s="263">
        <v>20668</v>
      </c>
      <c r="G50" s="264">
        <v>21635</v>
      </c>
      <c r="H50" s="264">
        <v>22276</v>
      </c>
      <c r="I50" s="264">
        <v>20651</v>
      </c>
      <c r="J50" s="265">
        <v>20888</v>
      </c>
      <c r="K50" s="263">
        <v>-220</v>
      </c>
      <c r="L50" s="266">
        <v>-1.0532363079279969</v>
      </c>
    </row>
    <row r="51" spans="1:12" s="110" customFormat="1" ht="15" customHeight="1" x14ac:dyDescent="0.2">
      <c r="A51" s="120"/>
      <c r="B51" s="119"/>
      <c r="C51" s="258" t="s">
        <v>106</v>
      </c>
      <c r="E51" s="113">
        <v>54.301335397716279</v>
      </c>
      <c r="F51" s="115">
        <v>11223</v>
      </c>
      <c r="G51" s="114">
        <v>11683</v>
      </c>
      <c r="H51" s="114">
        <v>12231</v>
      </c>
      <c r="I51" s="114">
        <v>11111</v>
      </c>
      <c r="J51" s="140">
        <v>11132</v>
      </c>
      <c r="K51" s="114">
        <v>91</v>
      </c>
      <c r="L51" s="116">
        <v>0.81746316924182538</v>
      </c>
    </row>
    <row r="52" spans="1:12" s="110" customFormat="1" ht="15" customHeight="1" x14ac:dyDescent="0.2">
      <c r="A52" s="120"/>
      <c r="B52" s="119"/>
      <c r="C52" s="258" t="s">
        <v>107</v>
      </c>
      <c r="E52" s="113">
        <v>45.698664602283721</v>
      </c>
      <c r="F52" s="115">
        <v>9445</v>
      </c>
      <c r="G52" s="114">
        <v>9952</v>
      </c>
      <c r="H52" s="114">
        <v>10045</v>
      </c>
      <c r="I52" s="114">
        <v>9540</v>
      </c>
      <c r="J52" s="140">
        <v>9756</v>
      </c>
      <c r="K52" s="114">
        <v>-311</v>
      </c>
      <c r="L52" s="116">
        <v>-3.1877818778187783</v>
      </c>
    </row>
    <row r="53" spans="1:12" s="110" customFormat="1" ht="15" customHeight="1" x14ac:dyDescent="0.2">
      <c r="A53" s="120"/>
      <c r="B53" s="119"/>
      <c r="C53" s="258" t="s">
        <v>187</v>
      </c>
      <c r="D53" s="110" t="s">
        <v>193</v>
      </c>
      <c r="E53" s="113">
        <v>31.92374685504161</v>
      </c>
      <c r="F53" s="115">
        <v>6598</v>
      </c>
      <c r="G53" s="114">
        <v>7596</v>
      </c>
      <c r="H53" s="114">
        <v>7891</v>
      </c>
      <c r="I53" s="114">
        <v>6262</v>
      </c>
      <c r="J53" s="140">
        <v>6762</v>
      </c>
      <c r="K53" s="114">
        <v>-164</v>
      </c>
      <c r="L53" s="116">
        <v>-2.425317953268264</v>
      </c>
    </row>
    <row r="54" spans="1:12" s="110" customFormat="1" ht="15" customHeight="1" x14ac:dyDescent="0.2">
      <c r="A54" s="120"/>
      <c r="B54" s="119"/>
      <c r="D54" s="267" t="s">
        <v>194</v>
      </c>
      <c r="E54" s="113">
        <v>60.200060624431643</v>
      </c>
      <c r="F54" s="115">
        <v>3972</v>
      </c>
      <c r="G54" s="114">
        <v>4518</v>
      </c>
      <c r="H54" s="114">
        <v>4804</v>
      </c>
      <c r="I54" s="114">
        <v>3748</v>
      </c>
      <c r="J54" s="140">
        <v>4015</v>
      </c>
      <c r="K54" s="114">
        <v>-43</v>
      </c>
      <c r="L54" s="116">
        <v>-1.0709838107098382</v>
      </c>
    </row>
    <row r="55" spans="1:12" s="110" customFormat="1" ht="15" customHeight="1" x14ac:dyDescent="0.2">
      <c r="A55" s="120"/>
      <c r="B55" s="119"/>
      <c r="D55" s="267" t="s">
        <v>195</v>
      </c>
      <c r="E55" s="113">
        <v>39.799939375568357</v>
      </c>
      <c r="F55" s="115">
        <v>2626</v>
      </c>
      <c r="G55" s="114">
        <v>3078</v>
      </c>
      <c r="H55" s="114">
        <v>3087</v>
      </c>
      <c r="I55" s="114">
        <v>2514</v>
      </c>
      <c r="J55" s="140">
        <v>2747</v>
      </c>
      <c r="K55" s="114">
        <v>-121</v>
      </c>
      <c r="L55" s="116">
        <v>-4.4048052420822712</v>
      </c>
    </row>
    <row r="56" spans="1:12" s="110" customFormat="1" ht="15" customHeight="1" x14ac:dyDescent="0.2">
      <c r="A56" s="120"/>
      <c r="B56" s="119" t="s">
        <v>196</v>
      </c>
      <c r="C56" s="258"/>
      <c r="E56" s="113">
        <v>72.358288853921067</v>
      </c>
      <c r="F56" s="115">
        <v>138412</v>
      </c>
      <c r="G56" s="114">
        <v>138289</v>
      </c>
      <c r="H56" s="114">
        <v>139972</v>
      </c>
      <c r="I56" s="114">
        <v>140347</v>
      </c>
      <c r="J56" s="140">
        <v>139446</v>
      </c>
      <c r="K56" s="114">
        <v>-1034</v>
      </c>
      <c r="L56" s="116">
        <v>-0.74150567244668186</v>
      </c>
    </row>
    <row r="57" spans="1:12" s="110" customFormat="1" ht="15" customHeight="1" x14ac:dyDescent="0.2">
      <c r="A57" s="120"/>
      <c r="B57" s="119"/>
      <c r="C57" s="258" t="s">
        <v>106</v>
      </c>
      <c r="E57" s="113">
        <v>50.946449729792214</v>
      </c>
      <c r="F57" s="115">
        <v>70516</v>
      </c>
      <c r="G57" s="114">
        <v>70457</v>
      </c>
      <c r="H57" s="114">
        <v>71752</v>
      </c>
      <c r="I57" s="114">
        <v>71616</v>
      </c>
      <c r="J57" s="140">
        <v>70925</v>
      </c>
      <c r="K57" s="114">
        <v>-409</v>
      </c>
      <c r="L57" s="116">
        <v>-0.57666549171660209</v>
      </c>
    </row>
    <row r="58" spans="1:12" s="110" customFormat="1" ht="15" customHeight="1" x14ac:dyDescent="0.2">
      <c r="A58" s="120"/>
      <c r="B58" s="119"/>
      <c r="C58" s="258" t="s">
        <v>107</v>
      </c>
      <c r="E58" s="113">
        <v>49.053550270207786</v>
      </c>
      <c r="F58" s="115">
        <v>67896</v>
      </c>
      <c r="G58" s="114">
        <v>67832</v>
      </c>
      <c r="H58" s="114">
        <v>68220</v>
      </c>
      <c r="I58" s="114">
        <v>68731</v>
      </c>
      <c r="J58" s="140">
        <v>68521</v>
      </c>
      <c r="K58" s="114">
        <v>-625</v>
      </c>
      <c r="L58" s="116">
        <v>-0.91212912829643467</v>
      </c>
    </row>
    <row r="59" spans="1:12" s="110" customFormat="1" ht="15" customHeight="1" x14ac:dyDescent="0.2">
      <c r="A59" s="120"/>
      <c r="B59" s="119"/>
      <c r="C59" s="258" t="s">
        <v>105</v>
      </c>
      <c r="D59" s="110" t="s">
        <v>197</v>
      </c>
      <c r="E59" s="113">
        <v>91.090367887177408</v>
      </c>
      <c r="F59" s="115">
        <v>126080</v>
      </c>
      <c r="G59" s="114">
        <v>125988</v>
      </c>
      <c r="H59" s="114">
        <v>127634</v>
      </c>
      <c r="I59" s="114">
        <v>128163</v>
      </c>
      <c r="J59" s="140">
        <v>127348</v>
      </c>
      <c r="K59" s="114">
        <v>-1268</v>
      </c>
      <c r="L59" s="116">
        <v>-0.99569683073153881</v>
      </c>
    </row>
    <row r="60" spans="1:12" s="110" customFormat="1" ht="15" customHeight="1" x14ac:dyDescent="0.2">
      <c r="A60" s="120"/>
      <c r="B60" s="119"/>
      <c r="C60" s="258"/>
      <c r="D60" s="267" t="s">
        <v>198</v>
      </c>
      <c r="E60" s="113">
        <v>49.030774111675129</v>
      </c>
      <c r="F60" s="115">
        <v>61818</v>
      </c>
      <c r="G60" s="114">
        <v>61754</v>
      </c>
      <c r="H60" s="114">
        <v>62996</v>
      </c>
      <c r="I60" s="114">
        <v>62982</v>
      </c>
      <c r="J60" s="140">
        <v>62346</v>
      </c>
      <c r="K60" s="114">
        <v>-528</v>
      </c>
      <c r="L60" s="116">
        <v>-0.8468867289000096</v>
      </c>
    </row>
    <row r="61" spans="1:12" s="110" customFormat="1" ht="15" customHeight="1" x14ac:dyDescent="0.2">
      <c r="A61" s="120"/>
      <c r="B61" s="119"/>
      <c r="C61" s="258"/>
      <c r="D61" s="267" t="s">
        <v>199</v>
      </c>
      <c r="E61" s="113">
        <v>50.969225888324871</v>
      </c>
      <c r="F61" s="115">
        <v>64262</v>
      </c>
      <c r="G61" s="114">
        <v>64234</v>
      </c>
      <c r="H61" s="114">
        <v>64638</v>
      </c>
      <c r="I61" s="114">
        <v>65181</v>
      </c>
      <c r="J61" s="140">
        <v>65002</v>
      </c>
      <c r="K61" s="114">
        <v>-740</v>
      </c>
      <c r="L61" s="116">
        <v>-1.13842650995354</v>
      </c>
    </row>
    <row r="62" spans="1:12" s="110" customFormat="1" ht="15" customHeight="1" x14ac:dyDescent="0.2">
      <c r="A62" s="120"/>
      <c r="B62" s="119"/>
      <c r="C62" s="258"/>
      <c r="D62" s="258" t="s">
        <v>200</v>
      </c>
      <c r="E62" s="113">
        <v>8.909632112822587</v>
      </c>
      <c r="F62" s="115">
        <v>12332</v>
      </c>
      <c r="G62" s="114">
        <v>12301</v>
      </c>
      <c r="H62" s="114">
        <v>12338</v>
      </c>
      <c r="I62" s="114">
        <v>12184</v>
      </c>
      <c r="J62" s="140">
        <v>12098</v>
      </c>
      <c r="K62" s="114">
        <v>234</v>
      </c>
      <c r="L62" s="116">
        <v>1.9342040006612664</v>
      </c>
    </row>
    <row r="63" spans="1:12" s="110" customFormat="1" ht="15" customHeight="1" x14ac:dyDescent="0.2">
      <c r="A63" s="120"/>
      <c r="B63" s="119"/>
      <c r="C63" s="258"/>
      <c r="D63" s="267" t="s">
        <v>198</v>
      </c>
      <c r="E63" s="113">
        <v>70.531949399935129</v>
      </c>
      <c r="F63" s="115">
        <v>8698</v>
      </c>
      <c r="G63" s="114">
        <v>8703</v>
      </c>
      <c r="H63" s="114">
        <v>8756</v>
      </c>
      <c r="I63" s="114">
        <v>8634</v>
      </c>
      <c r="J63" s="140">
        <v>8579</v>
      </c>
      <c r="K63" s="114">
        <v>119</v>
      </c>
      <c r="L63" s="116">
        <v>1.3871080545518126</v>
      </c>
    </row>
    <row r="64" spans="1:12" s="110" customFormat="1" ht="15" customHeight="1" x14ac:dyDescent="0.2">
      <c r="A64" s="120"/>
      <c r="B64" s="119"/>
      <c r="C64" s="258"/>
      <c r="D64" s="267" t="s">
        <v>199</v>
      </c>
      <c r="E64" s="113">
        <v>29.468050600064871</v>
      </c>
      <c r="F64" s="115">
        <v>3634</v>
      </c>
      <c r="G64" s="114">
        <v>3598</v>
      </c>
      <c r="H64" s="114">
        <v>3582</v>
      </c>
      <c r="I64" s="114">
        <v>3550</v>
      </c>
      <c r="J64" s="140">
        <v>3519</v>
      </c>
      <c r="K64" s="114">
        <v>115</v>
      </c>
      <c r="L64" s="116">
        <v>3.2679738562091503</v>
      </c>
    </row>
    <row r="65" spans="1:12" s="110" customFormat="1" ht="15" customHeight="1" x14ac:dyDescent="0.2">
      <c r="A65" s="120"/>
      <c r="B65" s="119" t="s">
        <v>201</v>
      </c>
      <c r="C65" s="258"/>
      <c r="E65" s="113">
        <v>10.969903861736553</v>
      </c>
      <c r="F65" s="115">
        <v>20984</v>
      </c>
      <c r="G65" s="114">
        <v>20724</v>
      </c>
      <c r="H65" s="114">
        <v>20339</v>
      </c>
      <c r="I65" s="114">
        <v>20488</v>
      </c>
      <c r="J65" s="140">
        <v>20100</v>
      </c>
      <c r="K65" s="114">
        <v>884</v>
      </c>
      <c r="L65" s="116">
        <v>4.3980099502487562</v>
      </c>
    </row>
    <row r="66" spans="1:12" s="110" customFormat="1" ht="15" customHeight="1" x14ac:dyDescent="0.2">
      <c r="A66" s="120"/>
      <c r="B66" s="119"/>
      <c r="C66" s="258" t="s">
        <v>106</v>
      </c>
      <c r="E66" s="113">
        <v>54.674990468928705</v>
      </c>
      <c r="F66" s="115">
        <v>11473</v>
      </c>
      <c r="G66" s="114">
        <v>11342</v>
      </c>
      <c r="H66" s="114">
        <v>11158</v>
      </c>
      <c r="I66" s="114">
        <v>11216</v>
      </c>
      <c r="J66" s="140">
        <v>11068</v>
      </c>
      <c r="K66" s="114">
        <v>405</v>
      </c>
      <c r="L66" s="116">
        <v>3.6591976870256597</v>
      </c>
    </row>
    <row r="67" spans="1:12" s="110" customFormat="1" ht="15" customHeight="1" x14ac:dyDescent="0.2">
      <c r="A67" s="120"/>
      <c r="B67" s="119"/>
      <c r="C67" s="258" t="s">
        <v>107</v>
      </c>
      <c r="E67" s="113">
        <v>45.325009531071295</v>
      </c>
      <c r="F67" s="115">
        <v>9511</v>
      </c>
      <c r="G67" s="114">
        <v>9382</v>
      </c>
      <c r="H67" s="114">
        <v>9181</v>
      </c>
      <c r="I67" s="114">
        <v>9272</v>
      </c>
      <c r="J67" s="140">
        <v>9032</v>
      </c>
      <c r="K67" s="114">
        <v>479</v>
      </c>
      <c r="L67" s="116">
        <v>5.3033658104517274</v>
      </c>
    </row>
    <row r="68" spans="1:12" s="110" customFormat="1" ht="15" customHeight="1" x14ac:dyDescent="0.2">
      <c r="A68" s="120"/>
      <c r="B68" s="119"/>
      <c r="C68" s="258" t="s">
        <v>105</v>
      </c>
      <c r="D68" s="110" t="s">
        <v>202</v>
      </c>
      <c r="E68" s="113">
        <v>19.452916507815477</v>
      </c>
      <c r="F68" s="115">
        <v>4082</v>
      </c>
      <c r="G68" s="114">
        <v>4025</v>
      </c>
      <c r="H68" s="114">
        <v>3862</v>
      </c>
      <c r="I68" s="114">
        <v>3898</v>
      </c>
      <c r="J68" s="140">
        <v>3731</v>
      </c>
      <c r="K68" s="114">
        <v>351</v>
      </c>
      <c r="L68" s="116">
        <v>9.4076655052264808</v>
      </c>
    </row>
    <row r="69" spans="1:12" s="110" customFormat="1" ht="15" customHeight="1" x14ac:dyDescent="0.2">
      <c r="A69" s="120"/>
      <c r="B69" s="119"/>
      <c r="C69" s="258"/>
      <c r="D69" s="267" t="s">
        <v>198</v>
      </c>
      <c r="E69" s="113">
        <v>50.269475747182753</v>
      </c>
      <c r="F69" s="115">
        <v>2052</v>
      </c>
      <c r="G69" s="114">
        <v>2021</v>
      </c>
      <c r="H69" s="114">
        <v>1944</v>
      </c>
      <c r="I69" s="114">
        <v>1958</v>
      </c>
      <c r="J69" s="140">
        <v>1892</v>
      </c>
      <c r="K69" s="114">
        <v>160</v>
      </c>
      <c r="L69" s="116">
        <v>8.456659619450317</v>
      </c>
    </row>
    <row r="70" spans="1:12" s="110" customFormat="1" ht="15" customHeight="1" x14ac:dyDescent="0.2">
      <c r="A70" s="120"/>
      <c r="B70" s="119"/>
      <c r="C70" s="258"/>
      <c r="D70" s="267" t="s">
        <v>199</v>
      </c>
      <c r="E70" s="113">
        <v>49.730524252817247</v>
      </c>
      <c r="F70" s="115">
        <v>2030</v>
      </c>
      <c r="G70" s="114">
        <v>2004</v>
      </c>
      <c r="H70" s="114">
        <v>1918</v>
      </c>
      <c r="I70" s="114">
        <v>1940</v>
      </c>
      <c r="J70" s="140">
        <v>1839</v>
      </c>
      <c r="K70" s="114">
        <v>191</v>
      </c>
      <c r="L70" s="116">
        <v>10.386079390973356</v>
      </c>
    </row>
    <row r="71" spans="1:12" s="110" customFormat="1" ht="15" customHeight="1" x14ac:dyDescent="0.2">
      <c r="A71" s="120"/>
      <c r="B71" s="119"/>
      <c r="C71" s="258"/>
      <c r="D71" s="110" t="s">
        <v>203</v>
      </c>
      <c r="E71" s="113">
        <v>72.793556995806327</v>
      </c>
      <c r="F71" s="115">
        <v>15275</v>
      </c>
      <c r="G71" s="114">
        <v>15111</v>
      </c>
      <c r="H71" s="114">
        <v>14927</v>
      </c>
      <c r="I71" s="114">
        <v>15047</v>
      </c>
      <c r="J71" s="140">
        <v>14855</v>
      </c>
      <c r="K71" s="114">
        <v>420</v>
      </c>
      <c r="L71" s="116">
        <v>2.82733086502861</v>
      </c>
    </row>
    <row r="72" spans="1:12" s="110" customFormat="1" ht="15" customHeight="1" x14ac:dyDescent="0.2">
      <c r="A72" s="120"/>
      <c r="B72" s="119"/>
      <c r="C72" s="258"/>
      <c r="D72" s="267" t="s">
        <v>198</v>
      </c>
      <c r="E72" s="113">
        <v>55.148936170212764</v>
      </c>
      <c r="F72" s="115">
        <v>8424</v>
      </c>
      <c r="G72" s="114">
        <v>8338</v>
      </c>
      <c r="H72" s="114">
        <v>8244</v>
      </c>
      <c r="I72" s="114">
        <v>8288</v>
      </c>
      <c r="J72" s="140">
        <v>8219</v>
      </c>
      <c r="K72" s="114">
        <v>205</v>
      </c>
      <c r="L72" s="116">
        <v>2.4942207081153427</v>
      </c>
    </row>
    <row r="73" spans="1:12" s="110" customFormat="1" ht="15" customHeight="1" x14ac:dyDescent="0.2">
      <c r="A73" s="120"/>
      <c r="B73" s="119"/>
      <c r="C73" s="258"/>
      <c r="D73" s="267" t="s">
        <v>199</v>
      </c>
      <c r="E73" s="113">
        <v>44.851063829787236</v>
      </c>
      <c r="F73" s="115">
        <v>6851</v>
      </c>
      <c r="G73" s="114">
        <v>6773</v>
      </c>
      <c r="H73" s="114">
        <v>6683</v>
      </c>
      <c r="I73" s="114">
        <v>6759</v>
      </c>
      <c r="J73" s="140">
        <v>6636</v>
      </c>
      <c r="K73" s="114">
        <v>215</v>
      </c>
      <c r="L73" s="116">
        <v>3.2399035563592524</v>
      </c>
    </row>
    <row r="74" spans="1:12" s="110" customFormat="1" ht="15" customHeight="1" x14ac:dyDescent="0.2">
      <c r="A74" s="120"/>
      <c r="B74" s="119"/>
      <c r="C74" s="258"/>
      <c r="D74" s="110" t="s">
        <v>204</v>
      </c>
      <c r="E74" s="113">
        <v>7.7535264963781927</v>
      </c>
      <c r="F74" s="115">
        <v>1627</v>
      </c>
      <c r="G74" s="114">
        <v>1588</v>
      </c>
      <c r="H74" s="114">
        <v>1550</v>
      </c>
      <c r="I74" s="114">
        <v>1543</v>
      </c>
      <c r="J74" s="140">
        <v>1514</v>
      </c>
      <c r="K74" s="114">
        <v>113</v>
      </c>
      <c r="L74" s="116">
        <v>7.4636723910171732</v>
      </c>
    </row>
    <row r="75" spans="1:12" s="110" customFormat="1" ht="15" customHeight="1" x14ac:dyDescent="0.2">
      <c r="A75" s="120"/>
      <c r="B75" s="119"/>
      <c r="C75" s="258"/>
      <c r="D75" s="267" t="s">
        <v>198</v>
      </c>
      <c r="E75" s="113">
        <v>61.278426551936079</v>
      </c>
      <c r="F75" s="115">
        <v>997</v>
      </c>
      <c r="G75" s="114">
        <v>983</v>
      </c>
      <c r="H75" s="114">
        <v>970</v>
      </c>
      <c r="I75" s="114">
        <v>970</v>
      </c>
      <c r="J75" s="140">
        <v>957</v>
      </c>
      <c r="K75" s="114">
        <v>40</v>
      </c>
      <c r="L75" s="116">
        <v>4.179728317659352</v>
      </c>
    </row>
    <row r="76" spans="1:12" s="110" customFormat="1" ht="15" customHeight="1" x14ac:dyDescent="0.2">
      <c r="A76" s="120"/>
      <c r="B76" s="119"/>
      <c r="C76" s="258"/>
      <c r="D76" s="267" t="s">
        <v>199</v>
      </c>
      <c r="E76" s="113">
        <v>38.721573448063921</v>
      </c>
      <c r="F76" s="115">
        <v>630</v>
      </c>
      <c r="G76" s="114">
        <v>605</v>
      </c>
      <c r="H76" s="114">
        <v>580</v>
      </c>
      <c r="I76" s="114">
        <v>573</v>
      </c>
      <c r="J76" s="140">
        <v>557</v>
      </c>
      <c r="K76" s="114">
        <v>73</v>
      </c>
      <c r="L76" s="116">
        <v>13.105924596050269</v>
      </c>
    </row>
    <row r="77" spans="1:12" s="110" customFormat="1" ht="15" customHeight="1" x14ac:dyDescent="0.2">
      <c r="A77" s="534"/>
      <c r="B77" s="119" t="s">
        <v>205</v>
      </c>
      <c r="C77" s="268"/>
      <c r="D77" s="182"/>
      <c r="E77" s="113">
        <v>5.8671002211336889</v>
      </c>
      <c r="F77" s="115">
        <v>11223</v>
      </c>
      <c r="G77" s="114">
        <v>11253</v>
      </c>
      <c r="H77" s="114">
        <v>11694</v>
      </c>
      <c r="I77" s="114">
        <v>11706</v>
      </c>
      <c r="J77" s="140">
        <v>11609</v>
      </c>
      <c r="K77" s="114">
        <v>-386</v>
      </c>
      <c r="L77" s="116">
        <v>-3.3250064605047807</v>
      </c>
    </row>
    <row r="78" spans="1:12" s="110" customFormat="1" ht="15" customHeight="1" x14ac:dyDescent="0.2">
      <c r="A78" s="120"/>
      <c r="B78" s="119"/>
      <c r="C78" s="268" t="s">
        <v>106</v>
      </c>
      <c r="D78" s="182"/>
      <c r="E78" s="113">
        <v>55.11895215183106</v>
      </c>
      <c r="F78" s="115">
        <v>6186</v>
      </c>
      <c r="G78" s="114">
        <v>6147</v>
      </c>
      <c r="H78" s="114">
        <v>6501</v>
      </c>
      <c r="I78" s="114">
        <v>6475</v>
      </c>
      <c r="J78" s="140">
        <v>6358</v>
      </c>
      <c r="K78" s="114">
        <v>-172</v>
      </c>
      <c r="L78" s="116">
        <v>-2.7052532242843661</v>
      </c>
    </row>
    <row r="79" spans="1:12" s="110" customFormat="1" ht="15" customHeight="1" x14ac:dyDescent="0.2">
      <c r="A79" s="123"/>
      <c r="B79" s="124"/>
      <c r="C79" s="260" t="s">
        <v>107</v>
      </c>
      <c r="D79" s="261"/>
      <c r="E79" s="125">
        <v>44.88104784816894</v>
      </c>
      <c r="F79" s="143">
        <v>5037</v>
      </c>
      <c r="G79" s="144">
        <v>5106</v>
      </c>
      <c r="H79" s="144">
        <v>5193</v>
      </c>
      <c r="I79" s="144">
        <v>5231</v>
      </c>
      <c r="J79" s="145">
        <v>5251</v>
      </c>
      <c r="K79" s="144">
        <v>-214</v>
      </c>
      <c r="L79" s="146">
        <v>-4.075414206817749</v>
      </c>
    </row>
    <row r="80" spans="1:12" s="269" customFormat="1" ht="11.25" customHeight="1" x14ac:dyDescent="0.2">
      <c r="B80" s="270"/>
      <c r="C80" s="270"/>
      <c r="D80" s="271"/>
      <c r="E80" s="271"/>
      <c r="F80" s="272"/>
      <c r="G80" s="272"/>
      <c r="H80" s="272"/>
      <c r="I80" s="272"/>
      <c r="J80" s="272"/>
      <c r="K80" s="272"/>
      <c r="L80" s="150" t="s">
        <v>45</v>
      </c>
    </row>
    <row r="81" spans="1:12" s="192" customFormat="1" ht="10.5" customHeight="1" x14ac:dyDescent="0.2">
      <c r="A81" s="152" t="s">
        <v>206</v>
      </c>
      <c r="E81" s="273"/>
      <c r="F81" s="274"/>
      <c r="G81" s="274"/>
      <c r="H81" s="274"/>
      <c r="I81" s="274"/>
      <c r="J81" s="274"/>
      <c r="K81" s="275"/>
      <c r="L81" s="276"/>
    </row>
    <row r="82" spans="1:12" s="192" customFormat="1" ht="11.25" x14ac:dyDescent="0.15">
      <c r="A82" s="277" t="s">
        <v>207</v>
      </c>
      <c r="B82" s="278"/>
      <c r="C82" s="278"/>
      <c r="D82" s="278"/>
      <c r="E82" s="278"/>
      <c r="F82" s="278"/>
      <c r="G82" s="278"/>
      <c r="H82" s="278"/>
      <c r="I82" s="278"/>
      <c r="J82" s="278"/>
      <c r="K82" s="278"/>
      <c r="L82" s="278"/>
    </row>
    <row r="83" spans="1:12" s="192" customFormat="1" ht="11.25" customHeight="1" x14ac:dyDescent="0.2">
      <c r="A83" s="152" t="s">
        <v>208</v>
      </c>
      <c r="E83" s="273"/>
      <c r="F83" s="274"/>
      <c r="G83" s="274"/>
      <c r="H83" s="274"/>
      <c r="I83" s="274"/>
      <c r="J83" s="274"/>
      <c r="K83" s="275"/>
      <c r="L83" s="276"/>
    </row>
    <row r="84" spans="1:12" s="192" customFormat="1" ht="11.25" x14ac:dyDescent="0.2">
      <c r="A84" s="279" t="s">
        <v>209</v>
      </c>
      <c r="E84" s="273"/>
      <c r="F84" s="274"/>
      <c r="G84" s="274"/>
      <c r="H84" s="274"/>
      <c r="I84" s="274"/>
      <c r="J84" s="274"/>
      <c r="K84" s="275"/>
      <c r="L84" s="276"/>
    </row>
    <row r="85" spans="1:12" s="192" customFormat="1" ht="19.5" customHeight="1" x14ac:dyDescent="0.2">
      <c r="A85" s="568" t="s">
        <v>210</v>
      </c>
      <c r="B85" s="568"/>
      <c r="C85" s="568"/>
      <c r="D85" s="568"/>
      <c r="E85" s="568"/>
      <c r="F85" s="568"/>
      <c r="G85" s="568"/>
      <c r="H85" s="568"/>
      <c r="I85" s="568"/>
      <c r="J85" s="568"/>
      <c r="K85" s="568"/>
      <c r="L85" s="568"/>
    </row>
    <row r="86" spans="1:12" s="280" customFormat="1" ht="9" x14ac:dyDescent="0.2">
      <c r="A86" s="568" t="s">
        <v>211</v>
      </c>
      <c r="B86" s="568"/>
      <c r="C86" s="568"/>
      <c r="D86" s="568"/>
      <c r="E86" s="568"/>
      <c r="F86" s="568"/>
      <c r="G86" s="568"/>
      <c r="H86" s="568"/>
      <c r="I86" s="568"/>
      <c r="J86" s="568"/>
      <c r="K86" s="568"/>
      <c r="L86" s="568"/>
    </row>
    <row r="863" spans="6:6" ht="15.95" customHeight="1" x14ac:dyDescent="0.2">
      <c r="F863" s="281"/>
    </row>
  </sheetData>
  <mergeCells count="23">
    <mergeCell ref="A29:D29"/>
    <mergeCell ref="A3:L3"/>
    <mergeCell ref="A4:L4"/>
    <mergeCell ref="A5:F5"/>
    <mergeCell ref="A7:D10"/>
    <mergeCell ref="E7:E10"/>
    <mergeCell ref="F7:J7"/>
    <mergeCell ref="K7:L8"/>
    <mergeCell ref="F8:F9"/>
    <mergeCell ref="G8:G9"/>
    <mergeCell ref="H8:H9"/>
    <mergeCell ref="I8:I9"/>
    <mergeCell ref="J8:J9"/>
    <mergeCell ref="A12:D12"/>
    <mergeCell ref="B13:C13"/>
    <mergeCell ref="A14:D14"/>
    <mergeCell ref="A86:L86"/>
    <mergeCell ref="A35:D35"/>
    <mergeCell ref="A41:D41"/>
    <mergeCell ref="A44:D44"/>
    <mergeCell ref="A47:D47"/>
    <mergeCell ref="A50:D50"/>
    <mergeCell ref="A85:L85"/>
  </mergeCells>
  <printOptions horizontalCentered="1"/>
  <pageMargins left="0.7" right="0.7" top="0.75" bottom="0.75" header="0.3" footer="0.3"/>
  <pageSetup paperSize="9" scale="75" fitToHeight="2" orientation="portrait" r:id="rId1"/>
  <headerFooter alignWithMargins="0"/>
  <rowBreaks count="1" manualBreakCount="1">
    <brk id="49" max="11" man="1"/>
  </rowBreaks>
  <drawing r:id="rId2"/>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Tabelle111">
    <pageSetUpPr fitToPage="1"/>
  </sheetPr>
  <dimension ref="A1:O42"/>
  <sheetViews>
    <sheetView showGridLines="0" zoomScaleNormal="100" workbookViewId="0"/>
  </sheetViews>
  <sheetFormatPr baseColWidth="10" defaultColWidth="7.75" defaultRowHeight="15.95" customHeight="1" x14ac:dyDescent="0.2"/>
  <cols>
    <col min="1" max="1" width="7.625" style="97" customWidth="1"/>
    <col min="2" max="2" width="42.625" style="97" customWidth="1"/>
    <col min="3" max="3" width="5.875" style="155" customWidth="1"/>
    <col min="4" max="9" width="8.5" style="156" customWidth="1"/>
    <col min="10" max="10" width="8.5" style="157" customWidth="1"/>
    <col min="11" max="11" width="8.5" style="97" customWidth="1"/>
    <col min="12" max="16384" width="7.75" style="97"/>
  </cols>
  <sheetData>
    <row r="1" spans="1:15" s="91" customFormat="1" ht="36.75" customHeight="1" x14ac:dyDescent="0.2">
      <c r="A1" s="88"/>
      <c r="B1" s="89"/>
      <c r="C1" s="90"/>
      <c r="D1" s="90"/>
      <c r="E1" s="90"/>
      <c r="F1" s="90"/>
      <c r="G1" s="89"/>
      <c r="H1" s="89"/>
      <c r="I1" s="89"/>
      <c r="J1" s="15" t="s">
        <v>6</v>
      </c>
    </row>
    <row r="2" spans="1:15" s="91" customFormat="1" ht="11.25" customHeight="1" x14ac:dyDescent="0.2">
      <c r="A2" s="92"/>
      <c r="B2" s="93"/>
      <c r="C2" s="93"/>
      <c r="D2" s="93"/>
      <c r="E2" s="93"/>
      <c r="F2" s="93"/>
      <c r="G2" s="93"/>
      <c r="H2" s="93"/>
      <c r="I2" s="93"/>
      <c r="J2" s="93"/>
    </row>
    <row r="3" spans="1:15" s="94" customFormat="1" ht="20.100000000000001" customHeight="1" x14ac:dyDescent="0.2">
      <c r="A3" s="571" t="s">
        <v>212</v>
      </c>
      <c r="B3" s="571"/>
      <c r="C3" s="571"/>
      <c r="D3" s="571"/>
      <c r="E3" s="571"/>
      <c r="F3" s="571"/>
      <c r="G3" s="571"/>
      <c r="H3" s="571"/>
      <c r="I3" s="571"/>
      <c r="J3" s="571"/>
    </row>
    <row r="4" spans="1:15" s="94" customFormat="1" ht="12" customHeight="1" x14ac:dyDescent="0.2">
      <c r="A4" s="572" t="s">
        <v>92</v>
      </c>
      <c r="B4" s="572"/>
      <c r="C4" s="572"/>
      <c r="D4" s="572"/>
      <c r="E4" s="572"/>
      <c r="F4" s="572"/>
      <c r="G4" s="572"/>
      <c r="H4" s="572"/>
      <c r="I4" s="572"/>
      <c r="J4" s="572"/>
    </row>
    <row r="5" spans="1:15" s="94" customFormat="1" ht="12" customHeight="1" x14ac:dyDescent="0.2">
      <c r="A5" s="573" t="s">
        <v>57</v>
      </c>
      <c r="B5" s="573"/>
      <c r="C5" s="573"/>
      <c r="D5" s="573"/>
      <c r="E5" s="252"/>
      <c r="F5" s="252"/>
      <c r="G5" s="252"/>
      <c r="H5" s="252"/>
      <c r="I5" s="252"/>
      <c r="J5" s="252"/>
    </row>
    <row r="6" spans="1:15" s="94" customFormat="1" ht="11.25" customHeight="1" x14ac:dyDescent="0.2">
      <c r="A6" s="227"/>
      <c r="B6" s="228"/>
      <c r="C6" s="228"/>
      <c r="D6" s="228"/>
      <c r="E6" s="228"/>
      <c r="F6" s="228"/>
      <c r="G6" s="228"/>
      <c r="H6" s="228"/>
      <c r="I6" s="228"/>
      <c r="J6" s="228"/>
    </row>
    <row r="7" spans="1:15" s="91" customFormat="1" ht="12" customHeight="1" x14ac:dyDescent="0.2">
      <c r="A7" s="588" t="s">
        <v>213</v>
      </c>
      <c r="B7" s="589"/>
      <c r="C7" s="582" t="s">
        <v>94</v>
      </c>
      <c r="D7" s="585" t="s">
        <v>179</v>
      </c>
      <c r="E7" s="586"/>
      <c r="F7" s="586"/>
      <c r="G7" s="586"/>
      <c r="H7" s="587"/>
      <c r="I7" s="588" t="s">
        <v>180</v>
      </c>
      <c r="J7" s="589"/>
      <c r="K7" s="96"/>
      <c r="L7" s="96"/>
      <c r="M7" s="96"/>
      <c r="N7" s="96"/>
      <c r="O7" s="96"/>
    </row>
    <row r="8" spans="1:15" ht="21.75" customHeight="1" x14ac:dyDescent="0.2">
      <c r="A8" s="616"/>
      <c r="B8" s="617"/>
      <c r="C8" s="583"/>
      <c r="D8" s="566" t="s">
        <v>97</v>
      </c>
      <c r="E8" s="566" t="s">
        <v>98</v>
      </c>
      <c r="F8" s="566" t="s">
        <v>99</v>
      </c>
      <c r="G8" s="566" t="s">
        <v>100</v>
      </c>
      <c r="H8" s="566" t="s">
        <v>101</v>
      </c>
      <c r="I8" s="590"/>
      <c r="J8" s="591"/>
    </row>
    <row r="9" spans="1:15" ht="12" customHeight="1" x14ac:dyDescent="0.2">
      <c r="A9" s="616"/>
      <c r="B9" s="617"/>
      <c r="C9" s="583"/>
      <c r="D9" s="567"/>
      <c r="E9" s="567"/>
      <c r="F9" s="567"/>
      <c r="G9" s="567"/>
      <c r="H9" s="567"/>
      <c r="I9" s="98" t="s">
        <v>102</v>
      </c>
      <c r="J9" s="99" t="s">
        <v>103</v>
      </c>
    </row>
    <row r="10" spans="1:15" ht="12" customHeight="1" x14ac:dyDescent="0.2">
      <c r="A10" s="283"/>
      <c r="B10" s="284"/>
      <c r="C10" s="584"/>
      <c r="D10" s="100">
        <v>1</v>
      </c>
      <c r="E10" s="100">
        <v>2</v>
      </c>
      <c r="F10" s="100">
        <v>3</v>
      </c>
      <c r="G10" s="100">
        <v>4</v>
      </c>
      <c r="H10" s="100">
        <v>5</v>
      </c>
      <c r="I10" s="100">
        <v>6</v>
      </c>
      <c r="J10" s="100">
        <v>7</v>
      </c>
      <c r="K10" s="101"/>
    </row>
    <row r="11" spans="1:15" s="286" customFormat="1" ht="24.95" customHeight="1" x14ac:dyDescent="0.2">
      <c r="A11" s="613" t="s">
        <v>104</v>
      </c>
      <c r="B11" s="614"/>
      <c r="C11" s="285">
        <v>100</v>
      </c>
      <c r="D11" s="115">
        <v>191287</v>
      </c>
      <c r="E11" s="114">
        <v>191901</v>
      </c>
      <c r="F11" s="114">
        <v>194281</v>
      </c>
      <c r="G11" s="114">
        <v>193192</v>
      </c>
      <c r="H11" s="140">
        <v>192043</v>
      </c>
      <c r="I11" s="115">
        <v>-756</v>
      </c>
      <c r="J11" s="116">
        <v>-0.39366183615127864</v>
      </c>
    </row>
    <row r="12" spans="1:15" s="110" customFormat="1" ht="24.95" customHeight="1" x14ac:dyDescent="0.2">
      <c r="A12" s="193" t="s">
        <v>132</v>
      </c>
      <c r="B12" s="194" t="s">
        <v>133</v>
      </c>
      <c r="C12" s="113">
        <v>0.56616497723316273</v>
      </c>
      <c r="D12" s="115">
        <v>1083</v>
      </c>
      <c r="E12" s="114">
        <v>1057</v>
      </c>
      <c r="F12" s="114">
        <v>1136</v>
      </c>
      <c r="G12" s="114">
        <v>1102</v>
      </c>
      <c r="H12" s="140">
        <v>1065</v>
      </c>
      <c r="I12" s="115">
        <v>18</v>
      </c>
      <c r="J12" s="116">
        <v>1.6901408450704225</v>
      </c>
    </row>
    <row r="13" spans="1:15" s="110" customFormat="1" ht="24.95" customHeight="1" x14ac:dyDescent="0.2">
      <c r="A13" s="193" t="s">
        <v>134</v>
      </c>
      <c r="B13" s="199" t="s">
        <v>214</v>
      </c>
      <c r="C13" s="113">
        <v>1.8657828289428973</v>
      </c>
      <c r="D13" s="115">
        <v>3569</v>
      </c>
      <c r="E13" s="114">
        <v>3490</v>
      </c>
      <c r="F13" s="114">
        <v>3541</v>
      </c>
      <c r="G13" s="114">
        <v>3456</v>
      </c>
      <c r="H13" s="140">
        <v>3366</v>
      </c>
      <c r="I13" s="115">
        <v>203</v>
      </c>
      <c r="J13" s="116">
        <v>6.0308972073677953</v>
      </c>
    </row>
    <row r="14" spans="1:15" s="287" customFormat="1" ht="24" customHeight="1" x14ac:dyDescent="0.2">
      <c r="A14" s="193" t="s">
        <v>215</v>
      </c>
      <c r="B14" s="199" t="s">
        <v>137</v>
      </c>
      <c r="C14" s="113">
        <v>28.351639160005647</v>
      </c>
      <c r="D14" s="115">
        <v>54233</v>
      </c>
      <c r="E14" s="114">
        <v>54819</v>
      </c>
      <c r="F14" s="114">
        <v>55490</v>
      </c>
      <c r="G14" s="114">
        <v>54708</v>
      </c>
      <c r="H14" s="140">
        <v>54813</v>
      </c>
      <c r="I14" s="115">
        <v>-580</v>
      </c>
      <c r="J14" s="116">
        <v>-1.0581431412256217</v>
      </c>
      <c r="K14" s="110"/>
      <c r="L14" s="110"/>
      <c r="M14" s="110"/>
      <c r="N14" s="110"/>
      <c r="O14" s="110"/>
    </row>
    <row r="15" spans="1:15" s="110" customFormat="1" ht="24.75" customHeight="1" x14ac:dyDescent="0.2">
      <c r="A15" s="193" t="s">
        <v>216</v>
      </c>
      <c r="B15" s="199" t="s">
        <v>217</v>
      </c>
      <c r="C15" s="113">
        <v>8.0826193102510882</v>
      </c>
      <c r="D15" s="115">
        <v>15461</v>
      </c>
      <c r="E15" s="114">
        <v>15611</v>
      </c>
      <c r="F15" s="114">
        <v>15786</v>
      </c>
      <c r="G15" s="114">
        <v>15703</v>
      </c>
      <c r="H15" s="140">
        <v>15639</v>
      </c>
      <c r="I15" s="115">
        <v>-178</v>
      </c>
      <c r="J15" s="116">
        <v>-1.1381801905492679</v>
      </c>
    </row>
    <row r="16" spans="1:15" s="287" customFormat="1" ht="24.95" customHeight="1" x14ac:dyDescent="0.2">
      <c r="A16" s="193" t="s">
        <v>218</v>
      </c>
      <c r="B16" s="199" t="s">
        <v>141</v>
      </c>
      <c r="C16" s="113">
        <v>12.909397920402327</v>
      </c>
      <c r="D16" s="115">
        <v>24694</v>
      </c>
      <c r="E16" s="114">
        <v>24986</v>
      </c>
      <c r="F16" s="114">
        <v>25148</v>
      </c>
      <c r="G16" s="114">
        <v>24600</v>
      </c>
      <c r="H16" s="140">
        <v>24678</v>
      </c>
      <c r="I16" s="115">
        <v>16</v>
      </c>
      <c r="J16" s="116">
        <v>6.4835075775994816E-2</v>
      </c>
      <c r="K16" s="110"/>
      <c r="L16" s="110"/>
      <c r="M16" s="110"/>
      <c r="N16" s="110"/>
      <c r="O16" s="110"/>
    </row>
    <row r="17" spans="1:15" s="110" customFormat="1" ht="24.95" customHeight="1" x14ac:dyDescent="0.2">
      <c r="A17" s="193" t="s">
        <v>219</v>
      </c>
      <c r="B17" s="199" t="s">
        <v>220</v>
      </c>
      <c r="C17" s="113">
        <v>7.3596219293522296</v>
      </c>
      <c r="D17" s="115">
        <v>14078</v>
      </c>
      <c r="E17" s="114">
        <v>14222</v>
      </c>
      <c r="F17" s="114">
        <v>14556</v>
      </c>
      <c r="G17" s="114">
        <v>14405</v>
      </c>
      <c r="H17" s="140">
        <v>14496</v>
      </c>
      <c r="I17" s="115">
        <v>-418</v>
      </c>
      <c r="J17" s="116">
        <v>-2.8835540838852096</v>
      </c>
    </row>
    <row r="18" spans="1:15" s="287" customFormat="1" ht="24.95" customHeight="1" x14ac:dyDescent="0.2">
      <c r="A18" s="201" t="s">
        <v>144</v>
      </c>
      <c r="B18" s="202" t="s">
        <v>145</v>
      </c>
      <c r="C18" s="113">
        <v>5.9972711161762167</v>
      </c>
      <c r="D18" s="115">
        <v>11472</v>
      </c>
      <c r="E18" s="114">
        <v>11303</v>
      </c>
      <c r="F18" s="114">
        <v>12269</v>
      </c>
      <c r="G18" s="114">
        <v>11984</v>
      </c>
      <c r="H18" s="140">
        <v>11372</v>
      </c>
      <c r="I18" s="115">
        <v>100</v>
      </c>
      <c r="J18" s="116">
        <v>0.87935279634189234</v>
      </c>
      <c r="K18" s="110"/>
      <c r="L18" s="110"/>
      <c r="M18" s="110"/>
      <c r="N18" s="110"/>
      <c r="O18" s="110"/>
    </row>
    <row r="19" spans="1:15" s="110" customFormat="1" ht="24.95" customHeight="1" x14ac:dyDescent="0.2">
      <c r="A19" s="193" t="s">
        <v>146</v>
      </c>
      <c r="B19" s="199" t="s">
        <v>147</v>
      </c>
      <c r="C19" s="113">
        <v>14.154647205507954</v>
      </c>
      <c r="D19" s="115">
        <v>27076</v>
      </c>
      <c r="E19" s="114">
        <v>27288</v>
      </c>
      <c r="F19" s="114">
        <v>27492</v>
      </c>
      <c r="G19" s="114">
        <v>28684</v>
      </c>
      <c r="H19" s="140">
        <v>28915</v>
      </c>
      <c r="I19" s="115">
        <v>-1839</v>
      </c>
      <c r="J19" s="116">
        <v>-6.3600207504755319</v>
      </c>
    </row>
    <row r="20" spans="1:15" s="287" customFormat="1" ht="24.95" customHeight="1" x14ac:dyDescent="0.2">
      <c r="A20" s="193" t="s">
        <v>148</v>
      </c>
      <c r="B20" s="199" t="s">
        <v>149</v>
      </c>
      <c r="C20" s="113">
        <v>4.2945939870456433</v>
      </c>
      <c r="D20" s="115">
        <v>8215</v>
      </c>
      <c r="E20" s="114">
        <v>8282</v>
      </c>
      <c r="F20" s="114">
        <v>8338</v>
      </c>
      <c r="G20" s="114">
        <v>8207</v>
      </c>
      <c r="H20" s="140">
        <v>7773</v>
      </c>
      <c r="I20" s="115">
        <v>442</v>
      </c>
      <c r="J20" s="116">
        <v>5.6863501865431623</v>
      </c>
      <c r="K20" s="110"/>
      <c r="L20" s="110"/>
      <c r="M20" s="110"/>
      <c r="N20" s="110"/>
      <c r="O20" s="110"/>
    </row>
    <row r="21" spans="1:15" s="110" customFormat="1" ht="24.95" customHeight="1" x14ac:dyDescent="0.2">
      <c r="A21" s="201" t="s">
        <v>150</v>
      </c>
      <c r="B21" s="202" t="s">
        <v>151</v>
      </c>
      <c r="C21" s="113">
        <v>2.6682419610323755</v>
      </c>
      <c r="D21" s="115">
        <v>5104</v>
      </c>
      <c r="E21" s="114">
        <v>5213</v>
      </c>
      <c r="F21" s="114">
        <v>5354</v>
      </c>
      <c r="G21" s="114">
        <v>5417</v>
      </c>
      <c r="H21" s="140">
        <v>5167</v>
      </c>
      <c r="I21" s="115">
        <v>-63</v>
      </c>
      <c r="J21" s="116">
        <v>-1.2192761757305981</v>
      </c>
    </row>
    <row r="22" spans="1:15" s="110" customFormat="1" ht="24.95" customHeight="1" x14ac:dyDescent="0.2">
      <c r="A22" s="201" t="s">
        <v>152</v>
      </c>
      <c r="B22" s="199" t="s">
        <v>153</v>
      </c>
      <c r="C22" s="113">
        <v>1.4789295665675137</v>
      </c>
      <c r="D22" s="115">
        <v>2829</v>
      </c>
      <c r="E22" s="114">
        <v>2750</v>
      </c>
      <c r="F22" s="114">
        <v>2765</v>
      </c>
      <c r="G22" s="114">
        <v>2732</v>
      </c>
      <c r="H22" s="140">
        <v>2742</v>
      </c>
      <c r="I22" s="115">
        <v>87</v>
      </c>
      <c r="J22" s="116">
        <v>3.1728665207877462</v>
      </c>
    </row>
    <row r="23" spans="1:15" s="110" customFormat="1" ht="24.95" customHeight="1" x14ac:dyDescent="0.2">
      <c r="A23" s="193" t="s">
        <v>154</v>
      </c>
      <c r="B23" s="199" t="s">
        <v>155</v>
      </c>
      <c r="C23" s="113">
        <v>2.1104413786613834</v>
      </c>
      <c r="D23" s="115">
        <v>4037</v>
      </c>
      <c r="E23" s="114">
        <v>4085</v>
      </c>
      <c r="F23" s="114">
        <v>4100</v>
      </c>
      <c r="G23" s="114">
        <v>4075</v>
      </c>
      <c r="H23" s="140">
        <v>4088</v>
      </c>
      <c r="I23" s="115">
        <v>-51</v>
      </c>
      <c r="J23" s="116">
        <v>-1.2475538160469668</v>
      </c>
    </row>
    <row r="24" spans="1:15" s="110" customFormat="1" ht="24.95" customHeight="1" x14ac:dyDescent="0.2">
      <c r="A24" s="193" t="s">
        <v>156</v>
      </c>
      <c r="B24" s="199" t="s">
        <v>221</v>
      </c>
      <c r="C24" s="113">
        <v>4.9893615352846767</v>
      </c>
      <c r="D24" s="115">
        <v>9544</v>
      </c>
      <c r="E24" s="114">
        <v>9383</v>
      </c>
      <c r="F24" s="114">
        <v>9429</v>
      </c>
      <c r="G24" s="114">
        <v>9283</v>
      </c>
      <c r="H24" s="140">
        <v>9538</v>
      </c>
      <c r="I24" s="115">
        <v>6</v>
      </c>
      <c r="J24" s="116">
        <v>6.2906269658209266E-2</v>
      </c>
    </row>
    <row r="25" spans="1:15" s="110" customFormat="1" ht="24.95" customHeight="1" x14ac:dyDescent="0.2">
      <c r="A25" s="193" t="s">
        <v>222</v>
      </c>
      <c r="B25" s="204" t="s">
        <v>159</v>
      </c>
      <c r="C25" s="113">
        <v>2.8005039547904458</v>
      </c>
      <c r="D25" s="115">
        <v>5357</v>
      </c>
      <c r="E25" s="114">
        <v>5355</v>
      </c>
      <c r="F25" s="114">
        <v>5541</v>
      </c>
      <c r="G25" s="114">
        <v>5514</v>
      </c>
      <c r="H25" s="140">
        <v>5398</v>
      </c>
      <c r="I25" s="115">
        <v>-41</v>
      </c>
      <c r="J25" s="116">
        <v>-0.75954057058169688</v>
      </c>
    </row>
    <row r="26" spans="1:15" s="110" customFormat="1" ht="24.95" customHeight="1" x14ac:dyDescent="0.2">
      <c r="A26" s="201">
        <v>782.78300000000002</v>
      </c>
      <c r="B26" s="203" t="s">
        <v>160</v>
      </c>
      <c r="C26" s="113">
        <v>1.3837845750103248</v>
      </c>
      <c r="D26" s="115">
        <v>2647</v>
      </c>
      <c r="E26" s="114">
        <v>2723</v>
      </c>
      <c r="F26" s="114">
        <v>3180</v>
      </c>
      <c r="G26" s="114">
        <v>3123</v>
      </c>
      <c r="H26" s="140">
        <v>3209</v>
      </c>
      <c r="I26" s="115">
        <v>-562</v>
      </c>
      <c r="J26" s="116">
        <v>-17.513244001246495</v>
      </c>
    </row>
    <row r="27" spans="1:15" s="110" customFormat="1" ht="24.95" customHeight="1" x14ac:dyDescent="0.2">
      <c r="A27" s="193" t="s">
        <v>161</v>
      </c>
      <c r="B27" s="199" t="s">
        <v>223</v>
      </c>
      <c r="C27" s="113">
        <v>5.8660546717759177</v>
      </c>
      <c r="D27" s="115">
        <v>11221</v>
      </c>
      <c r="E27" s="114">
        <v>11194</v>
      </c>
      <c r="F27" s="114">
        <v>11134</v>
      </c>
      <c r="G27" s="114">
        <v>10972</v>
      </c>
      <c r="H27" s="140">
        <v>10935</v>
      </c>
      <c r="I27" s="115">
        <v>286</v>
      </c>
      <c r="J27" s="116">
        <v>2.6154549611339735</v>
      </c>
    </row>
    <row r="28" spans="1:15" s="110" customFormat="1" ht="24.95" customHeight="1" x14ac:dyDescent="0.2">
      <c r="A28" s="193" t="s">
        <v>163</v>
      </c>
      <c r="B28" s="199" t="s">
        <v>164</v>
      </c>
      <c r="C28" s="113">
        <v>4.3170732982377267</v>
      </c>
      <c r="D28" s="115">
        <v>8258</v>
      </c>
      <c r="E28" s="114">
        <v>8200</v>
      </c>
      <c r="F28" s="114">
        <v>8047</v>
      </c>
      <c r="G28" s="114">
        <v>8010</v>
      </c>
      <c r="H28" s="140">
        <v>7913</v>
      </c>
      <c r="I28" s="115">
        <v>345</v>
      </c>
      <c r="J28" s="116">
        <v>4.359914065461898</v>
      </c>
    </row>
    <row r="29" spans="1:15" s="110" customFormat="1" ht="24.95" customHeight="1" x14ac:dyDescent="0.2">
      <c r="A29" s="193">
        <v>86</v>
      </c>
      <c r="B29" s="199" t="s">
        <v>165</v>
      </c>
      <c r="C29" s="113">
        <v>8.9619263201367581</v>
      </c>
      <c r="D29" s="115">
        <v>17143</v>
      </c>
      <c r="E29" s="114">
        <v>17034</v>
      </c>
      <c r="F29" s="114">
        <v>16739</v>
      </c>
      <c r="G29" s="114">
        <v>16315</v>
      </c>
      <c r="H29" s="140">
        <v>16350</v>
      </c>
      <c r="I29" s="115">
        <v>793</v>
      </c>
      <c r="J29" s="116">
        <v>4.8501529051987768</v>
      </c>
    </row>
    <row r="30" spans="1:15" s="110" customFormat="1" ht="24.95" customHeight="1" x14ac:dyDescent="0.2">
      <c r="A30" s="193">
        <v>87.88</v>
      </c>
      <c r="B30" s="204" t="s">
        <v>166</v>
      </c>
      <c r="C30" s="113">
        <v>7.2576808669695279</v>
      </c>
      <c r="D30" s="115">
        <v>13883</v>
      </c>
      <c r="E30" s="114">
        <v>13969</v>
      </c>
      <c r="F30" s="114">
        <v>13936</v>
      </c>
      <c r="G30" s="114">
        <v>13876</v>
      </c>
      <c r="H30" s="140">
        <v>13831</v>
      </c>
      <c r="I30" s="115">
        <v>52</v>
      </c>
      <c r="J30" s="116">
        <v>0.37596703058347192</v>
      </c>
    </row>
    <row r="31" spans="1:15" s="110" customFormat="1" ht="24.95" customHeight="1" x14ac:dyDescent="0.2">
      <c r="A31" s="193" t="s">
        <v>167</v>
      </c>
      <c r="B31" s="199" t="s">
        <v>168</v>
      </c>
      <c r="C31" s="113">
        <v>2.9353798219429446</v>
      </c>
      <c r="D31" s="115">
        <v>5615</v>
      </c>
      <c r="E31" s="114">
        <v>5755</v>
      </c>
      <c r="F31" s="114">
        <v>5789</v>
      </c>
      <c r="G31" s="114">
        <v>5733</v>
      </c>
      <c r="H31" s="140">
        <v>5567</v>
      </c>
      <c r="I31" s="115">
        <v>48</v>
      </c>
      <c r="J31" s="116">
        <v>0.86222381893299804</v>
      </c>
    </row>
    <row r="32" spans="1:15" s="110" customFormat="1" ht="24.95" customHeight="1" x14ac:dyDescent="0.2">
      <c r="A32" s="193"/>
      <c r="B32" s="288" t="s">
        <v>224</v>
      </c>
      <c r="C32" s="113" t="s">
        <v>514</v>
      </c>
      <c r="D32" s="115" t="s">
        <v>514</v>
      </c>
      <c r="E32" s="114" t="s">
        <v>514</v>
      </c>
      <c r="F32" s="114" t="s">
        <v>514</v>
      </c>
      <c r="G32" s="114" t="s">
        <v>514</v>
      </c>
      <c r="H32" s="140" t="s">
        <v>514</v>
      </c>
      <c r="I32" s="115" t="s">
        <v>514</v>
      </c>
      <c r="J32" s="116" t="s">
        <v>514</v>
      </c>
    </row>
    <row r="33" spans="1:10" s="110" customFormat="1" ht="24.95" customHeight="1" x14ac:dyDescent="0.2">
      <c r="A33" s="205" t="s">
        <v>170</v>
      </c>
      <c r="B33" s="206"/>
      <c r="C33" s="289"/>
      <c r="D33" s="115"/>
      <c r="E33" s="114"/>
      <c r="F33" s="114"/>
      <c r="G33" s="114"/>
      <c r="H33" s="140"/>
      <c r="I33" s="137"/>
      <c r="J33" s="138"/>
    </row>
    <row r="34" spans="1:10" s="192" customFormat="1" ht="24.95" customHeight="1" x14ac:dyDescent="0.2">
      <c r="A34" s="290" t="s">
        <v>132</v>
      </c>
      <c r="B34" s="291" t="s">
        <v>133</v>
      </c>
      <c r="C34" s="113">
        <v>0.56616497723316273</v>
      </c>
      <c r="D34" s="115">
        <v>1083</v>
      </c>
      <c r="E34" s="114">
        <v>1057</v>
      </c>
      <c r="F34" s="114">
        <v>1136</v>
      </c>
      <c r="G34" s="114">
        <v>1102</v>
      </c>
      <c r="H34" s="140">
        <v>1065</v>
      </c>
      <c r="I34" s="115">
        <v>18</v>
      </c>
      <c r="J34" s="116">
        <v>1.6901408450704225</v>
      </c>
    </row>
    <row r="35" spans="1:10" s="110" customFormat="1" ht="24.95" customHeight="1" x14ac:dyDescent="0.2">
      <c r="A35" s="292" t="s">
        <v>171</v>
      </c>
      <c r="B35" s="293" t="s">
        <v>172</v>
      </c>
      <c r="C35" s="113">
        <v>36.214693105124759</v>
      </c>
      <c r="D35" s="115">
        <v>69274</v>
      </c>
      <c r="E35" s="114">
        <v>69612</v>
      </c>
      <c r="F35" s="114">
        <v>71300</v>
      </c>
      <c r="G35" s="114">
        <v>70148</v>
      </c>
      <c r="H35" s="140">
        <v>69551</v>
      </c>
      <c r="I35" s="115">
        <v>-277</v>
      </c>
      <c r="J35" s="116">
        <v>-0.39826889620566203</v>
      </c>
    </row>
    <row r="36" spans="1:10" s="110" customFormat="1" ht="24.95" customHeight="1" x14ac:dyDescent="0.2">
      <c r="A36" s="294" t="s">
        <v>173</v>
      </c>
      <c r="B36" s="295" t="s">
        <v>174</v>
      </c>
      <c r="C36" s="125">
        <v>63.218619142963192</v>
      </c>
      <c r="D36" s="143">
        <v>120929</v>
      </c>
      <c r="E36" s="144">
        <v>121231</v>
      </c>
      <c r="F36" s="144">
        <v>121844</v>
      </c>
      <c r="G36" s="144">
        <v>121941</v>
      </c>
      <c r="H36" s="145">
        <v>121426</v>
      </c>
      <c r="I36" s="143">
        <v>-497</v>
      </c>
      <c r="J36" s="146">
        <v>-0.40930278523545205</v>
      </c>
    </row>
    <row r="37" spans="1:10" s="151" customFormat="1" ht="11.25" customHeight="1" x14ac:dyDescent="0.15">
      <c r="A37" s="214"/>
      <c r="B37" s="147"/>
      <c r="C37" s="147"/>
      <c r="D37" s="148"/>
      <c r="E37" s="148"/>
      <c r="F37" s="148"/>
      <c r="G37" s="149"/>
      <c r="H37" s="148"/>
      <c r="I37" s="148"/>
      <c r="J37" s="150" t="s">
        <v>45</v>
      </c>
    </row>
    <row r="38" spans="1:10" s="287" customFormat="1" ht="12.75" customHeight="1" x14ac:dyDescent="0.15">
      <c r="A38" s="214" t="s">
        <v>122</v>
      </c>
      <c r="B38" s="296"/>
      <c r="C38" s="296"/>
      <c r="D38" s="296"/>
      <c r="E38" s="296"/>
      <c r="F38" s="296"/>
      <c r="G38" s="296"/>
      <c r="H38" s="296"/>
      <c r="I38" s="296"/>
      <c r="J38" s="296"/>
    </row>
    <row r="39" spans="1:10" ht="34.5" customHeight="1" x14ac:dyDescent="0.2">
      <c r="A39" s="615" t="s">
        <v>225</v>
      </c>
      <c r="B39" s="615"/>
      <c r="C39" s="615"/>
      <c r="D39" s="615"/>
      <c r="E39" s="615"/>
      <c r="F39" s="615"/>
      <c r="G39" s="615"/>
      <c r="H39" s="615"/>
      <c r="I39" s="615"/>
      <c r="J39" s="615"/>
    </row>
    <row r="40" spans="1:10" ht="30.75" customHeight="1" x14ac:dyDescent="0.2">
      <c r="A40" s="615"/>
      <c r="B40" s="615"/>
      <c r="C40" s="615"/>
      <c r="D40" s="615"/>
      <c r="E40" s="615"/>
      <c r="F40" s="615"/>
      <c r="G40" s="615"/>
      <c r="H40" s="615"/>
      <c r="I40" s="615"/>
      <c r="J40" s="615"/>
    </row>
    <row r="41" spans="1:10" ht="12.75" customHeight="1" x14ac:dyDescent="0.2">
      <c r="A41" s="615"/>
      <c r="B41" s="615"/>
      <c r="C41" s="615"/>
      <c r="D41" s="615"/>
      <c r="E41" s="615"/>
      <c r="F41" s="615"/>
      <c r="G41" s="615"/>
      <c r="H41" s="615"/>
      <c r="I41" s="615"/>
      <c r="J41" s="615"/>
    </row>
    <row r="42" spans="1:10" ht="15.95" customHeight="1" x14ac:dyDescent="0.2">
      <c r="B42" s="110"/>
    </row>
  </sheetData>
  <mergeCells count="16">
    <mergeCell ref="A41:J41"/>
    <mergeCell ref="A3:J3"/>
    <mergeCell ref="A4:J4"/>
    <mergeCell ref="A5:D5"/>
    <mergeCell ref="A7:B9"/>
    <mergeCell ref="C7:C10"/>
    <mergeCell ref="D7:H7"/>
    <mergeCell ref="I7:J8"/>
    <mergeCell ref="D8:D9"/>
    <mergeCell ref="E8:E9"/>
    <mergeCell ref="F8:F9"/>
    <mergeCell ref="G8:G9"/>
    <mergeCell ref="H8:H9"/>
    <mergeCell ref="A11:B11"/>
    <mergeCell ref="A39:J39"/>
    <mergeCell ref="A40:J40"/>
  </mergeCells>
  <printOptions horizontalCentered="1"/>
  <pageMargins left="0.7" right="0.7" top="0.75" bottom="0.75" header="0.3" footer="0.3"/>
  <pageSetup paperSize="9" scale="67" orientation="portrait" r:id="rId1"/>
  <headerFooter alignWithMargins="0"/>
  <drawing r:id="rId2"/>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25</vt:i4>
      </vt:variant>
      <vt:variant>
        <vt:lpstr>Benannte Bereiche</vt:lpstr>
      </vt:variant>
      <vt:variant>
        <vt:i4>22</vt:i4>
      </vt:variant>
    </vt:vector>
  </HeadingPairs>
  <TitlesOfParts>
    <vt:vector size="47" baseType="lpstr">
      <vt:lpstr>Hinweisblatt</vt:lpstr>
      <vt:lpstr>Deckblatt</vt:lpstr>
      <vt:lpstr>Impressum</vt:lpstr>
      <vt:lpstr>Inhaltsverzeichnis</vt:lpstr>
      <vt:lpstr>Tabelle 1</vt:lpstr>
      <vt:lpstr>Diagramm</vt:lpstr>
      <vt:lpstr>Tabelle 2.1</vt:lpstr>
      <vt:lpstr>Tabelle 2.2</vt:lpstr>
      <vt:lpstr>Tabelle 2.3</vt:lpstr>
      <vt:lpstr>Tabelle 2.4</vt:lpstr>
      <vt:lpstr>Tabelle 3.1</vt:lpstr>
      <vt:lpstr>Tabelle 3.2</vt:lpstr>
      <vt:lpstr>Tabelle 3.3</vt:lpstr>
      <vt:lpstr>Tabelle 3.4</vt:lpstr>
      <vt:lpstr>Tabelle 4.1</vt:lpstr>
      <vt:lpstr>Tabelle 4.2</vt:lpstr>
      <vt:lpstr>Tabelle 4.3</vt:lpstr>
      <vt:lpstr>Tabelle 5.1</vt:lpstr>
      <vt:lpstr>Tabelle 5.2</vt:lpstr>
      <vt:lpstr>Tabelle 6</vt:lpstr>
      <vt:lpstr>Hinweis_Befristung</vt:lpstr>
      <vt:lpstr>Hinweis_beg_been_BV</vt:lpstr>
      <vt:lpstr>Hinweise SVB GB</vt:lpstr>
      <vt:lpstr>Daten_Diagramme</vt:lpstr>
      <vt:lpstr>Statistik-Infoseite</vt:lpstr>
      <vt:lpstr>Deckblatt!Druckbereich</vt:lpstr>
      <vt:lpstr>Hinweis_beg_been_BV!Druckbereich</vt:lpstr>
      <vt:lpstr>'Tabelle 1'!Druckbereich</vt:lpstr>
      <vt:lpstr>'Tabelle 2.1'!Druckbereich</vt:lpstr>
      <vt:lpstr>'Tabelle 2.2'!Druckbereich</vt:lpstr>
      <vt:lpstr>'Tabelle 2.3'!Druckbereich</vt:lpstr>
      <vt:lpstr>'Tabelle 2.4'!Druckbereich</vt:lpstr>
      <vt:lpstr>'Tabelle 3.1'!Druckbereich</vt:lpstr>
      <vt:lpstr>'Tabelle 3.2'!Druckbereich</vt:lpstr>
      <vt:lpstr>'Tabelle 3.3'!Druckbereich</vt:lpstr>
      <vt:lpstr>'Tabelle 3.4'!Druckbereich</vt:lpstr>
      <vt:lpstr>'Tabelle 4.1'!Druckbereich</vt:lpstr>
      <vt:lpstr>'Tabelle 4.2'!Druckbereich</vt:lpstr>
      <vt:lpstr>'Tabelle 4.3'!Druckbereich</vt:lpstr>
      <vt:lpstr>'Tabelle 5.1'!Druckbereich</vt:lpstr>
      <vt:lpstr>'Tabelle 5.2'!Druckbereich</vt:lpstr>
      <vt:lpstr>'Tabelle 6'!Druckbereich</vt:lpstr>
      <vt:lpstr>'Tabelle 2.2'!Drucktitel</vt:lpstr>
      <vt:lpstr>'Tabelle 2.4'!Drucktitel</vt:lpstr>
      <vt:lpstr>'Tabelle 3.4'!Drucktitel</vt:lpstr>
      <vt:lpstr>'Tabelle 4.3'!Drucktitel</vt:lpstr>
      <vt:lpstr>'Tabelle 5.2'!Drucktitel</vt:lpstr>
    </vt:vector>
  </TitlesOfParts>
  <Company>Bundesagentur für Arbeit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HermannC009</dc:creator>
  <cp:lastModifiedBy>HagedornM001</cp:lastModifiedBy>
  <dcterms:created xsi:type="dcterms:W3CDTF">2020-09-28T08:48:40Z</dcterms:created>
  <dcterms:modified xsi:type="dcterms:W3CDTF">2020-09-28T10:34:27Z</dcterms:modified>
</cp:coreProperties>
</file>