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K41" i="24"/>
  <c r="H41" i="24"/>
  <c r="G41" i="24"/>
  <c r="F41" i="24"/>
  <c r="E41" i="24"/>
  <c r="D41" i="24"/>
  <c r="C41" i="24"/>
  <c r="I41" i="24" s="1"/>
  <c r="B41" i="24"/>
  <c r="J41" i="24" s="1"/>
  <c r="L40" i="24"/>
  <c r="K40" i="24"/>
  <c r="I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K18" i="24"/>
  <c r="H18" i="24"/>
  <c r="F18" i="24"/>
  <c r="D18" i="24"/>
  <c r="J18" i="24"/>
  <c r="K24" i="24"/>
  <c r="H24" i="24"/>
  <c r="F24" i="24"/>
  <c r="D24" i="24"/>
  <c r="J24" i="24"/>
  <c r="D27" i="24"/>
  <c r="J27" i="24"/>
  <c r="H27" i="24"/>
  <c r="K27" i="24"/>
  <c r="F27" i="24"/>
  <c r="I22" i="24"/>
  <c r="M22" i="24"/>
  <c r="E22" i="24"/>
  <c r="L22" i="24"/>
  <c r="G22" i="24"/>
  <c r="G25" i="24"/>
  <c r="M25" i="24"/>
  <c r="E25" i="24"/>
  <c r="L25" i="24"/>
  <c r="I25" i="24"/>
  <c r="C45" i="24"/>
  <c r="C39" i="24"/>
  <c r="D15" i="24"/>
  <c r="J15" i="24"/>
  <c r="H15" i="24"/>
  <c r="K15" i="24"/>
  <c r="F15" i="24"/>
  <c r="D21" i="24"/>
  <c r="J21" i="24"/>
  <c r="H21" i="24"/>
  <c r="K21" i="24"/>
  <c r="F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K28" i="24"/>
  <c r="H28" i="24"/>
  <c r="F28" i="24"/>
  <c r="D28" i="24"/>
  <c r="J28" i="24"/>
  <c r="D31" i="24"/>
  <c r="J31" i="24"/>
  <c r="H31" i="24"/>
  <c r="K31" i="24"/>
  <c r="F31" i="24"/>
  <c r="I26" i="24"/>
  <c r="M26" i="24"/>
  <c r="E26" i="24"/>
  <c r="L26" i="24"/>
  <c r="G26" i="24"/>
  <c r="G29" i="24"/>
  <c r="M29" i="24"/>
  <c r="E29" i="24"/>
  <c r="L29" i="24"/>
  <c r="I29" i="24"/>
  <c r="D7" i="24"/>
  <c r="J7" i="24"/>
  <c r="H7" i="24"/>
  <c r="K7" i="24"/>
  <c r="F7" i="24"/>
  <c r="K16" i="24"/>
  <c r="H16" i="24"/>
  <c r="F16" i="24"/>
  <c r="D16" i="24"/>
  <c r="J16" i="24"/>
  <c r="D19" i="24"/>
  <c r="J19" i="24"/>
  <c r="H19" i="24"/>
  <c r="K19" i="24"/>
  <c r="F19" i="24"/>
  <c r="K22" i="24"/>
  <c r="H22" i="24"/>
  <c r="F22" i="24"/>
  <c r="D22" i="24"/>
  <c r="J22" i="24"/>
  <c r="D25" i="24"/>
  <c r="J25" i="24"/>
  <c r="H25" i="24"/>
  <c r="K25" i="24"/>
  <c r="F25" i="24"/>
  <c r="B45" i="24"/>
  <c r="B39" i="24"/>
  <c r="I20" i="24"/>
  <c r="M20" i="24"/>
  <c r="E20" i="24"/>
  <c r="L20" i="24"/>
  <c r="G20" i="24"/>
  <c r="G23" i="24"/>
  <c r="M23" i="24"/>
  <c r="E23" i="24"/>
  <c r="L23" i="24"/>
  <c r="I23" i="24"/>
  <c r="I37" i="24"/>
  <c r="G37" i="24"/>
  <c r="L37" i="24"/>
  <c r="M37" i="24"/>
  <c r="E37" i="24"/>
  <c r="K32" i="24"/>
  <c r="H32" i="24"/>
  <c r="F32" i="24"/>
  <c r="D32" i="24"/>
  <c r="J32" i="24"/>
  <c r="F35" i="24"/>
  <c r="D35" i="24"/>
  <c r="J35" i="24"/>
  <c r="H35" i="24"/>
  <c r="K35" i="24"/>
  <c r="I8" i="24"/>
  <c r="M8" i="24"/>
  <c r="E8" i="24"/>
  <c r="L8" i="24"/>
  <c r="G8" i="24"/>
  <c r="C14" i="24"/>
  <c r="C6" i="24"/>
  <c r="G17" i="24"/>
  <c r="M17" i="24"/>
  <c r="E17" i="24"/>
  <c r="L17" i="24"/>
  <c r="I17" i="24"/>
  <c r="I30" i="24"/>
  <c r="M30" i="24"/>
  <c r="E30" i="24"/>
  <c r="L30" i="24"/>
  <c r="G30" i="24"/>
  <c r="G33" i="24"/>
  <c r="M33" i="24"/>
  <c r="E33" i="24"/>
  <c r="L33" i="24"/>
  <c r="I33" i="24"/>
  <c r="K26" i="24"/>
  <c r="H26" i="24"/>
  <c r="F26" i="24"/>
  <c r="D26" i="24"/>
  <c r="J26" i="24"/>
  <c r="D29" i="24"/>
  <c r="J29" i="24"/>
  <c r="H29" i="24"/>
  <c r="K29" i="24"/>
  <c r="F29" i="24"/>
  <c r="G7" i="24"/>
  <c r="M7" i="24"/>
  <c r="E7" i="24"/>
  <c r="L7" i="24"/>
  <c r="I7" i="24"/>
  <c r="G9" i="24"/>
  <c r="M9" i="24"/>
  <c r="E9" i="24"/>
  <c r="L9" i="24"/>
  <c r="I9" i="24"/>
  <c r="I24" i="24"/>
  <c r="M24" i="24"/>
  <c r="E24" i="24"/>
  <c r="L24" i="24"/>
  <c r="G24" i="24"/>
  <c r="G27" i="24"/>
  <c r="M27" i="24"/>
  <c r="E27" i="24"/>
  <c r="L27" i="24"/>
  <c r="I27" i="24"/>
  <c r="K8" i="24"/>
  <c r="H8" i="24"/>
  <c r="F8" i="24"/>
  <c r="D8" i="24"/>
  <c r="J8" i="24"/>
  <c r="B6" i="24"/>
  <c r="B14" i="24"/>
  <c r="D17" i="24"/>
  <c r="J17" i="24"/>
  <c r="H17" i="24"/>
  <c r="K17" i="24"/>
  <c r="F17" i="24"/>
  <c r="K20" i="24"/>
  <c r="H20" i="24"/>
  <c r="F20" i="24"/>
  <c r="D20" i="24"/>
  <c r="J20" i="24"/>
  <c r="D23" i="24"/>
  <c r="J23" i="24"/>
  <c r="H23" i="24"/>
  <c r="K23" i="24"/>
  <c r="F23" i="24"/>
  <c r="H37" i="24"/>
  <c r="F37" i="24"/>
  <c r="D37" i="24"/>
  <c r="K37" i="24"/>
  <c r="J37" i="24"/>
  <c r="I18" i="24"/>
  <c r="M18" i="24"/>
  <c r="E18" i="24"/>
  <c r="L18" i="24"/>
  <c r="G18" i="24"/>
  <c r="G21" i="24"/>
  <c r="M21" i="24"/>
  <c r="E21" i="24"/>
  <c r="L21" i="24"/>
  <c r="I21" i="24"/>
  <c r="I34" i="24"/>
  <c r="M34" i="24"/>
  <c r="E34" i="24"/>
  <c r="L34" i="24"/>
  <c r="G34" i="24"/>
  <c r="K30" i="24"/>
  <c r="H30" i="24"/>
  <c r="F30" i="24"/>
  <c r="D30" i="24"/>
  <c r="J30" i="24"/>
  <c r="F33" i="24"/>
  <c r="D33" i="24"/>
  <c r="J33" i="24"/>
  <c r="H33" i="24"/>
  <c r="K33" i="24"/>
  <c r="G15" i="24"/>
  <c r="M15" i="24"/>
  <c r="E15" i="24"/>
  <c r="L15" i="24"/>
  <c r="I15" i="24"/>
  <c r="I28" i="24"/>
  <c r="M28" i="24"/>
  <c r="E28" i="24"/>
  <c r="L28" i="24"/>
  <c r="G28" i="24"/>
  <c r="G31" i="24"/>
  <c r="M31" i="24"/>
  <c r="E31" i="24"/>
  <c r="L31" i="24"/>
  <c r="I31"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J43" i="24"/>
  <c r="F44" i="24"/>
  <c r="G40" i="24"/>
  <c r="G42" i="24"/>
  <c r="G44" i="24"/>
  <c r="H40" i="24"/>
  <c r="H42" i="24"/>
  <c r="H44" i="24"/>
  <c r="E40" i="24"/>
  <c r="E42" i="24"/>
  <c r="E44" i="24"/>
  <c r="I39" i="24" l="1"/>
  <c r="G39" i="24"/>
  <c r="L39" i="24"/>
  <c r="M39" i="24"/>
  <c r="E39" i="24"/>
  <c r="I45" i="24"/>
  <c r="G45" i="24"/>
  <c r="M45" i="24"/>
  <c r="E45" i="24"/>
  <c r="L45" i="24"/>
  <c r="H39" i="24"/>
  <c r="F39" i="24"/>
  <c r="D39" i="24"/>
  <c r="K39" i="24"/>
  <c r="J39" i="24"/>
  <c r="H45" i="24"/>
  <c r="F45" i="24"/>
  <c r="D45" i="24"/>
  <c r="K45" i="24"/>
  <c r="J45" i="24"/>
  <c r="I78" i="24"/>
  <c r="I79" i="24"/>
  <c r="I14" i="24"/>
  <c r="M14" i="24"/>
  <c r="E14" i="24"/>
  <c r="L14" i="24"/>
  <c r="G14" i="24"/>
  <c r="K77" i="24"/>
  <c r="I6" i="24"/>
  <c r="M6" i="24"/>
  <c r="E6" i="24"/>
  <c r="L6" i="24"/>
  <c r="G6" i="24"/>
  <c r="J79" i="24"/>
  <c r="J78" i="24"/>
  <c r="K14" i="24"/>
  <c r="H14" i="24"/>
  <c r="F14" i="24"/>
  <c r="D14" i="24"/>
  <c r="J14" i="24"/>
  <c r="K6" i="24"/>
  <c r="H6" i="24"/>
  <c r="F6" i="24"/>
  <c r="D6" i="24"/>
  <c r="J6" i="24"/>
  <c r="K79" i="24" l="1"/>
  <c r="K78" i="24"/>
  <c r="I81" i="24" s="1"/>
  <c r="I83" i="24"/>
  <c r="I82" i="24"/>
</calcChain>
</file>

<file path=xl/sharedStrings.xml><?xml version="1.0" encoding="utf-8"?>
<sst xmlns="http://schemas.openxmlformats.org/spreadsheetml/2006/main" count="1653" uniqueCount="521">
  <si>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</si>
  <si>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</si>
  <si>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</si>
  <si>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</si>
  <si>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</si>
  <si>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</si>
  <si>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</si>
  <si>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</si>
  <si>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</si>
  <si>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</si>
  <si>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</si>
  <si>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</si>
  <si>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</si>
  <si>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Bamberg – Coburg (727)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</si>
  <si>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</si>
  <si>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</si>
  <si>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</si>
  <si>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</si>
  <si>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</si>
  <si>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</si>
  <si>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</si>
  <si>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</si>
  <si>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</si>
  <si>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</si>
  <si>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</si>
  <si>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</si>
  <si>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</si>
  <si>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</si>
  <si>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</si>
  <si>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</si>
  <si>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</si>
  <si>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</si>
  <si>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</si>
  <si>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</si>
  <si>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</si>
  <si>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</si>
  <si>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</si>
  <si>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</si>
  <si>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</si>
  <si>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</si>
  <si>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</si>
  <si>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</si>
  <si>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</si>
  <si>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</si>
  <si>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</si>
  <si>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</si>
  <si>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</si>
  <si>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</si>
  <si>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</si>
  <si>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</si>
  <si>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</si>
  <si>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</si>
  <si>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</si>
  <si>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</si>
  <si>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</si>
  <si>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</si>
  <si>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</si>
  <si>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</si>
  <si>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</si>
  <si>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</si>
  <si>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</si>
  <si>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</si>
  <si>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</si>
  <si>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</si>
  <si>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</si>
  <si>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</si>
  <si>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</si>
  <si>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</si>
  <si>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</si>
  <si>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</si>
  <si>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</si>
  <si>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</si>
  <si>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</si>
  <si>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</si>
  <si>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</si>
  <si>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</si>
  <si>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</si>
  <si>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</si>
  <si>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</si>
  <si>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</si>
  <si>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</si>
  <si>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</si>
  <si>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</si>
  <si>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</si>
  <si>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</si>
  <si>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</si>
  <si>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</si>
  <si>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</si>
  <si>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</si>
  <si>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</si>
  <si>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</si>
  <si>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</si>
  <si>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Bamberg – Coburg (727);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</si>
  <si>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</si>
  <si>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</si>
  <si>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</si>
  <si>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</si>
  <si>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</si>
  <si>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</si>
  <si>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</si>
  <si>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</si>
  <si>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</si>
  <si>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</si>
  <si>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</si>
  <si>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</si>
  <si>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</si>
  <si>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</si>
  <si>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</si>
  <si>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</si>
  <si>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</si>
  <si>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</si>
  <si>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</si>
  <si>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</si>
  <si>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</si>
  <si>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</si>
  <si>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</si>
  <si>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</si>
  <si>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</si>
  <si>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</si>
  <si>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</si>
  <si>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</si>
  <si>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</si>
  <si>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</si>
  <si>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</si>
  <si>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</si>
  <si>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</si>
  <si>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</si>
  <si>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</si>
  <si>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</si>
  <si>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</si>
  <si>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</si>
  <si>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</si>
  <si>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</si>
  <si>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</si>
  <si>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</si>
  <si>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</si>
  <si>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</si>
  <si>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</si>
  <si>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</si>
  <si>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</si>
  <si>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</si>
  <si>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</si>
  <si>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</si>
  <si>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</si>
  <si>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</si>
  <si>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</si>
  <si>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</si>
  <si>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</si>
  <si>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</si>
  <si>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</si>
  <si>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</si>
  <si>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</si>
  <si>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</si>
  <si>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</si>
  <si>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</si>
  <si>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</si>
  <si>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</si>
  <si>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</si>
  <si>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</si>
  <si>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</si>
  <si>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</si>
  <si>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</si>
  <si>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</si>
  <si>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</si>
  <si>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</si>
  <si>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</si>
  <si>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</si>
  <si>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</si>
  <si>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</si>
  <si>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</si>
  <si>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</si>
  <si>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</si>
  <si>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</si>
  <si>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</si>
  <si>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</si>
  <si>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</si>
  <si>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</si>
  <si>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</si>
  <si>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</si>
  <si>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</si>
  <si>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</si>
  <si>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</si>
  <si>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</si>
  <si>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Bamberg – Coburg (727)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</si>
  <si>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</si>
  <si>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</si>
  <si>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</si>
  <si>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</si>
  <si>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</si>
  <si>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</si>
  <si>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</si>
  <si>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</si>
  <si>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</si>
  <si>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</si>
  <si>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</si>
  <si>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</si>
  <si>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</si>
  <si>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</si>
  <si>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</si>
  <si>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</si>
  <si>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</si>
  <si>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</si>
  <si>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</si>
  <si>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</si>
  <si>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</si>
  <si>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</si>
  <si>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</si>
  <si>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</si>
  <si>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</si>
  <si>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</si>
  <si>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</si>
  <si>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</si>
  <si>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</si>
  <si>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</si>
  <si>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</si>
  <si>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</si>
  <si>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</si>
  <si>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</si>
  <si>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</si>
  <si>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</si>
  <si>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</si>
  <si>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</si>
  <si>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</si>
  <si>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</si>
  <si>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</si>
  <si>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</si>
  <si>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</si>
  <si>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</si>
  <si>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</si>
  <si>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</si>
  <si>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</si>
  <si>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</si>
  <si>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</si>
  <si>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</si>
  <si>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</si>
  <si>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</si>
  <si>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</si>
  <si>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</si>
  <si>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</si>
  <si>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</si>
  <si>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</si>
  <si>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</si>
  <si>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</si>
  <si>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</si>
  <si>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</si>
  <si>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</si>
  <si>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</si>
  <si>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</si>
  <si>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</si>
  <si>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</si>
  <si>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</si>
  <si>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</si>
  <si>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</si>
  <si>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</si>
  <si>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</si>
  <si>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</si>
  <si>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</si>
  <si>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</si>
  <si>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</si>
  <si>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</si>
  <si>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</si>
  <si>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</si>
  <si>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</si>
  <si>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</si>
  <si>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</si>
  <si>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</si>
  <si>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</si>
  <si>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</si>
  <si>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</si>
  <si>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</si>
  <si>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</si>
  <si>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</si>
  <si>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</si>
  <si>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</si>
  <si>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</si>
  <si>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</si>
  <si>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</si>
  <si>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</si>
  <si>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</si>
  <si>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</si>
  <si>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</si>
  <si>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</si>
  <si>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</si>
  <si>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</si>
  <si>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</si>
  <si>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</si>
  <si>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</si>
  <si>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</si>
  <si>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</si>
  <si>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</si>
  <si>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</si>
  <si>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</si>
  <si>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</si>
  <si>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</si>
  <si>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</si>
  <si>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</si>
  <si>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</si>
  <si>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</si>
  <si>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</si>
  <si>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</si>
  <si>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</si>
  <si>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</si>
  <si>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</si>
  <si>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</si>
  <si>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</si>
  <si>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</si>
  <si>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</si>
  <si>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</si>
  <si>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</si>
  <si>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</si>
  <si>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</si>
  <si>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</si>
  <si>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</si>
  <si>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</si>
  <si>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</si>
  <si>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</si>
  <si>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</si>
  <si>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</si>
  <si>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</si>
  <si>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</si>
  <si>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</si>
  <si>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</si>
  <si>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</si>
  <si>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</si>
  <si>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</si>
  <si>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</si>
  <si>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</si>
  <si>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Bamberg – Coburg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</si>
  <si>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</si>
  <si>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</si>
  <si>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</si>
  <si>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</si>
  <si>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</si>
  <si>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</si>
  <si>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</si>
  <si>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</si>
  <si>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</si>
  <si>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</si>
  <si>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</si>
  <si>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</si>
  <si>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</si>
  <si>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</si>
  <si>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</si>
  <si>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</si>
  <si>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</si>
  <si>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</si>
  <si>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</si>
  <si>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</si>
  <si>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</si>
  <si>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</si>
  <si>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</si>
  <si>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</si>
  <si>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</si>
  <si>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</si>
  <si>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</si>
  <si>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</si>
  <si>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</si>
  <si>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</si>
  <si>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</si>
  <si>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</si>
  <si>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</si>
  <si>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</si>
  <si>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</si>
  <si>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</si>
  <si>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</si>
  <si>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</si>
  <si>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</si>
  <si>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</si>
  <si>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</si>
  <si>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</si>
  <si>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</si>
  <si>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</si>
  <si>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</si>
  <si>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</si>
  <si>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Bamberg – Coburg (727);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</si>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</sst>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{D0437AA4-667D-4DD1-A1D3-B2B1497215A7}</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198E-4762-8E8F-174D5875816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{8B830D95-FE56-42EF-9A04-8FB4A844FEA0}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98E-4762-8E8F-174D5875816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{47A7FAD6-D9D2-40EA-93C6-CE32B4B889ED}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98E-4762-8E8F-174D5875816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{7AB3D652-A312-4D4A-80DE-1205A3D2F116}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98E-4762-8E8F-174D5875816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0.53334098567645349</c:v>
                </c:pt>
                <c:pt idx="1">
                  <c:v>1.0013227114154917</c:v>
                </c:pt>
                <c:pt idx="2">
                  <c:v>1.1186464311118853</c:v>
                </c:pt>
                <c:pt idx="3">
                  <c:v>1.0875687030768</c:v>
                </c:pt>
              </c:numCache>
            </c:numRef>
          </c:val>
          <c:extLst>
            <c:ext xmlns:c16="http://schemas.microsoft.com/office/drawing/2014/chart" uri="{C3380CC4-5D6E-409C-BE32-E72D297353CC}">
              <c16:uniqueId val="{00000004-198E-4762-8E8F-174D5875816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{40E85ED4-EA15-4B5B-819F-84317012B71B}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98E-4762-8E8F-174D5875816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{F24BC260-C4B4-4370-9749-96EFCE35826A}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98E-4762-8E8F-174D5875816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{D5FEAB6B-DE4C-4321-B9EB-F2C92ECA4E89}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98E-4762-8E8F-174D5875816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{46A542BF-E508-45B7-8B09-8BC555EBE6BC}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98E-4762-8E8F-174D587581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98E-4762-8E8F-174D5875816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98E-4762-8E8F-174D5875816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{AC27CCB8-3065-4A56-9371-3F35AF3A587E}</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0003-459B-B90C-98D3E8952DF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{40F92CBD-A5E4-4974-A6F2-5CD17AF69DC8}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003-459B-B90C-98D3E8952DF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{332CA52F-F97F-4100-9754-1666F7E363CC}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003-459B-B90C-98D3E8952DF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{526AB891-ADE9-4588-A576-B5CD4C8D2BAE}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003-459B-B90C-98D3E8952D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-2.9971066183829818</c:v>
                </c:pt>
                <c:pt idx="1">
                  <c:v>-1.8915068707011207</c:v>
                </c:pt>
                <c:pt idx="2">
                  <c:v>-2.7637010795899166</c:v>
                </c:pt>
                <c:pt idx="3">
                  <c:v>-2.8655893304673015</c:v>
                </c:pt>
              </c:numCache>
            </c:numRef>
          </c:val>
          <c:extLst>
            <c:ext xmlns:c16="http://schemas.microsoft.com/office/drawing/2014/chart" uri="{C3380CC4-5D6E-409C-BE32-E72D297353CC}">
              <c16:uniqueId val="{00000004-0003-459B-B90C-98D3E8952DF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{1BADD516-88B6-456D-B6C0-6B39AEAED4DD}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003-459B-B90C-98D3E8952DF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{09EF60B0-424C-4364-A2AF-BDDC5837393E}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003-459B-B90C-98D3E8952DF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{9546D3DA-A2C7-42D3-8F1C-890CFB6065B3}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003-459B-B90C-98D3E8952DF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{75B0F379-B5C7-451C-98BA-FEF43F378284}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003-459B-B90C-98D3E8952D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003-459B-B90C-98D3E8952DF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003-459B-B90C-98D3E8952DF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{2F6326A6-A04D-4816-8137-53F7DA968323}</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5B57-42C3-8747-6C30C2EA250D}"/>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{F2370C34-1779-4D7C-9061-A978B96B2B36}</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5B57-42C3-8747-6C30C2EA250D}"/>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{D029289F-7516-4674-9B22-76BEF765AD5F}</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5B57-42C3-8747-6C30C2EA250D}"/>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{B10C4FB3-432A-4DBB-BF70-A7D637F35962}</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5B57-42C3-8747-6C30C2EA250D}"/>
                </c:ext>
              </c:extLst>
            </c:dLbl>
            <c:dLbl>
              <c:idx val="4"/>
              <c:tx>
                <c:strRef>
                  <c:f>Daten_Diagramme!$D$18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{298F424C-A0E5-4E56-A0F1-C3AF9BB89197}</c15:txfldGUID>
                      <c15:f>Daten_Diagramme!$D$18</c15:f>
                      <c15:dlblFieldTableCache>
                        <c:ptCount val="1"/>
                        <c:pt idx="0">
                          <c:v>4.8</c:v>
                        </c:pt>
                      </c15:dlblFieldTableCache>
                    </c15:dlblFTEntry>
                  </c15:dlblFieldTable>
                  <c15:showDataLabelsRange val="0"/>
                </c:ext>
                <c:ext xmlns:c16="http://schemas.microsoft.com/office/drawing/2014/chart" uri="{C3380CC4-5D6E-409C-BE32-E72D297353CC}">
                  <c16:uniqueId val="{00000004-5B57-42C3-8747-6C30C2EA250D}"/>
                </c:ext>
              </c:extLst>
            </c:dLbl>
            <c:dLbl>
              <c:idx val="5"/>
              <c:tx>
                <c:strRef>
                  <c:f>Daten_Diagramme!$D$19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{C7FF661C-0EB5-4750-A6DA-D8774D03CC3F}</c15:txfldGUID>
                      <c15:f>Daten_Diagramme!$D$19</c15:f>
                      <c15:dlblFieldTableCache>
                        <c:ptCount val="1"/>
                        <c:pt idx="0">
                          <c:v>-5.2</c:v>
                        </c:pt>
                      </c15:dlblFieldTableCache>
                    </c15:dlblFTEntry>
                  </c15:dlblFieldTable>
                  <c15:showDataLabelsRange val="0"/>
                </c:ext>
                <c:ext xmlns:c16="http://schemas.microsoft.com/office/drawing/2014/chart" uri="{C3380CC4-5D6E-409C-BE32-E72D297353CC}">
                  <c16:uniqueId val="{00000005-5B57-42C3-8747-6C30C2EA250D}"/>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{B9D480A3-F3A6-4395-A64C-2EBCA8F4656C}</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5B57-42C3-8747-6C30C2EA250D}"/>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{E8E0F938-EA9C-4C83-8EDB-3B16E3DA62C9}</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5B57-42C3-8747-6C30C2EA250D}"/>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{8208803A-E984-4D06-B5F7-9BC8F472DD4A}</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5B57-42C3-8747-6C30C2EA250D}"/>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{EF874CF2-16AD-420C-99D7-6BDC42E57629}</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5B57-42C3-8747-6C30C2EA250D}"/>
                </c:ext>
              </c:extLst>
            </c:dLbl>
            <c:dLbl>
              <c:idx val="10"/>
              <c:tx>
                <c:strRef>
                  <c:f>Daten_Diagramme!$D$24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{C4893D56-0B79-47B4-B3D3-911AB1CE75E5}</c15:txfldGUID>
                      <c15:f>Daten_Diagramme!$D$24</c15:f>
                      <c15:dlblFieldTableCache>
                        <c:ptCount val="1"/>
                        <c:pt idx="0">
                          <c:v>-3.7</c:v>
                        </c:pt>
                      </c15:dlblFieldTableCache>
                    </c15:dlblFTEntry>
                  </c15:dlblFieldTable>
                  <c15:showDataLabelsRange val="0"/>
                </c:ext>
                <c:ext xmlns:c16="http://schemas.microsoft.com/office/drawing/2014/chart" uri="{C3380CC4-5D6E-409C-BE32-E72D297353CC}">
                  <c16:uniqueId val="{0000000A-5B57-42C3-8747-6C30C2EA250D}"/>
                </c:ext>
              </c:extLst>
            </c:dLbl>
            <c:dLbl>
              <c:idx val="11"/>
              <c:tx>
                <c:strRef>
                  <c:f>Daten_Diagramme!$D$25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{EE6143A0-308E-4959-9132-34591AB6EEAC}</c15:txfldGUID>
                      <c15:f>Daten_Diagramme!$D$25</c15:f>
                      <c15:dlblFieldTableCache>
                        <c:ptCount val="1"/>
                        <c:pt idx="0">
                          <c:v>6.7</c:v>
                        </c:pt>
                      </c15:dlblFieldTableCache>
                    </c15:dlblFTEntry>
                  </c15:dlblFieldTable>
                  <c15:showDataLabelsRange val="0"/>
                </c:ext>
                <c:ext xmlns:c16="http://schemas.microsoft.com/office/drawing/2014/chart" uri="{C3380CC4-5D6E-409C-BE32-E72D297353CC}">
                  <c16:uniqueId val="{0000000B-5B57-42C3-8747-6C30C2EA250D}"/>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{E2F5FBE7-FDBF-476B-BCC8-E62665F665D3}</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5B57-42C3-8747-6C30C2EA250D}"/>
                </c:ext>
              </c:extLst>
            </c:dLbl>
            <c:dLbl>
              <c:idx val="13"/>
              <c:tx>
                <c:strRef>
                  <c:f>Daten_Diagramme!$D$27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{10F472BF-B3CC-4AFF-BA68-6DA43829B3DE}</c15:txfldGUID>
                      <c15:f>Daten_Diagramme!$D$27</c15:f>
                      <c15:dlblFieldTableCache>
                        <c:ptCount val="1"/>
                        <c:pt idx="0">
                          <c:v>6.7</c:v>
                        </c:pt>
                      </c15:dlblFieldTableCache>
                    </c15:dlblFTEntry>
                  </c15:dlblFieldTable>
                  <c15:showDataLabelsRange val="0"/>
                </c:ext>
                <c:ext xmlns:c16="http://schemas.microsoft.com/office/drawing/2014/chart" uri="{C3380CC4-5D6E-409C-BE32-E72D297353CC}">
                  <c16:uniqueId val="{0000000D-5B57-42C3-8747-6C30C2EA250D}"/>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{D0568873-9FE3-4817-A193-F5F433083F50}</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5B57-42C3-8747-6C30C2EA250D}"/>
                </c:ext>
              </c:extLst>
            </c:dLbl>
            <c:dLbl>
              <c:idx val="15"/>
              <c:tx>
                <c:strRef>
                  <c:f>Daten_Diagramme!$D$29</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{95D26BF1-6DB4-468A-B552-3EAB36F778D2}</c15:txfldGUID>
                      <c15:f>Daten_Diagramme!$D$29</c15:f>
                      <c15:dlblFieldTableCache>
                        <c:ptCount val="1"/>
                        <c:pt idx="0">
                          <c:v>-13.4</c:v>
                        </c:pt>
                      </c15:dlblFieldTableCache>
                    </c15:dlblFTEntry>
                  </c15:dlblFieldTable>
                  <c15:showDataLabelsRange val="0"/>
                </c:ext>
                <c:ext xmlns:c16="http://schemas.microsoft.com/office/drawing/2014/chart" uri="{C3380CC4-5D6E-409C-BE32-E72D297353CC}">
                  <c16:uniqueId val="{0000000F-5B57-42C3-8747-6C30C2EA250D}"/>
                </c:ext>
              </c:extLst>
            </c:dLbl>
            <c:dLbl>
              <c:idx val="16"/>
              <c:tx>
                <c:strRef>
                  <c:f>Daten_Diagramme!$D$30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{B297D579-E72E-4546-B5DD-EF696A786D56}</c15:txfldGUID>
                      <c15:f>Daten_Diagramme!$D$30</c15:f>
                      <c15:dlblFieldTableCache>
                        <c:ptCount val="1"/>
                        <c:pt idx="0">
                          <c:v>4.1</c:v>
                        </c:pt>
                      </c15:dlblFieldTableCache>
                    </c15:dlblFTEntry>
                  </c15:dlblFieldTable>
                  <c15:showDataLabelsRange val="0"/>
                </c:ext>
                <c:ext xmlns:c16="http://schemas.microsoft.com/office/drawing/2014/chart" uri="{C3380CC4-5D6E-409C-BE32-E72D297353CC}">
                  <c16:uniqueId val="{00000010-5B57-42C3-8747-6C30C2EA250D}"/>
                </c:ext>
              </c:extLst>
            </c:dLbl>
            <c:dLbl>
              <c:idx val="17"/>
              <c:tx>
                <c:strRef>
                  <c:f>Daten_Diagramme!$D$31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{E9772CBF-BC3C-49B2-B224-EAE7C178857F}</c15:txfldGUID>
                      <c15:f>Daten_Diagramme!$D$31</c15:f>
                      <c15:dlblFieldTableCache>
                        <c:ptCount val="1"/>
                        <c:pt idx="0">
                          <c:v>5.7</c:v>
                        </c:pt>
                      </c15:dlblFieldTableCache>
                    </c15:dlblFTEntry>
                  </c15:dlblFieldTable>
                  <c15:showDataLabelsRange val="0"/>
                </c:ext>
                <c:ext xmlns:c16="http://schemas.microsoft.com/office/drawing/2014/chart" uri="{C3380CC4-5D6E-409C-BE32-E72D297353CC}">
                  <c16:uniqueId val="{00000011-5B57-42C3-8747-6C30C2EA250D}"/>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{C76BC757-9BA2-46A2-8CE5-A5A82B5BC023}</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5B57-42C3-8747-6C30C2EA250D}"/>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{C44C0D6E-DE5D-417B-887D-106D0C7A9084}</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5B57-42C3-8747-6C30C2EA250D}"/>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{03F7E391-D316-4ACB-8031-5A39755B2BCC}</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5B57-42C3-8747-6C30C2EA250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{F88C246A-F0A2-4F31-8D55-CC7011C348EC}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B57-42C3-8747-6C30C2EA250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{1406ACBB-EEAB-445C-BCC4-59E39E86C636}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B57-42C3-8747-6C30C2EA250D}"/>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{397EA09E-98AB-49C0-AF11-00498C74F41D}</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5B57-42C3-8747-6C30C2EA250D}"/>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{06DF99BA-22FF-47DF-9CFF-E08954920427}</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5B57-42C3-8747-6C30C2EA250D}"/>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{78A35E02-8AE3-428C-AE93-A43F6BE52E27}</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5B57-42C3-8747-6C30C2EA250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{F4FB086A-0466-4FAB-A4E7-C4CB3DB73615}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B57-42C3-8747-6C30C2EA250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{6BAE16DD-48CC-4DDF-80AE-854D42F15500}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B57-42C3-8747-6C30C2EA250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{D2D4A248-FBC2-4F16-8F98-32FE04F574C3}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B57-42C3-8747-6C30C2EA250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{3B0FBF5E-03FF-40A3-8712-1F13C2A4B225}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B57-42C3-8747-6C30C2EA250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{1E63AD50-81F6-47EF-8765-AD99C18C60FC}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B57-42C3-8747-6C30C2EA250D}"/>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{1AA91EF6-B1B1-4C67-AE37-B75AC27FB0D7}</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5B57-42C3-8747-6C30C2EA25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0.53334098567645349</c:v>
                </c:pt>
                <c:pt idx="1">
                  <c:v>-0.48465266558966075</c:v>
                </c:pt>
                <c:pt idx="2">
                  <c:v>2.9581993569131835</c:v>
                </c:pt>
                <c:pt idx="3">
                  <c:v>-2.6498185305220736</c:v>
                </c:pt>
                <c:pt idx="4">
                  <c:v>4.7543054724383271</c:v>
                </c:pt>
                <c:pt idx="5">
                  <c:v>-5.2251144649821946</c:v>
                </c:pt>
                <c:pt idx="6">
                  <c:v>-2.1469654898849662</c:v>
                </c:pt>
                <c:pt idx="7">
                  <c:v>2.0367352984743001</c:v>
                </c:pt>
                <c:pt idx="8">
                  <c:v>2.4634542501353547</c:v>
                </c:pt>
                <c:pt idx="9">
                  <c:v>2.9833466916021019</c:v>
                </c:pt>
                <c:pt idx="10">
                  <c:v>-3.7141957821844507</c:v>
                </c:pt>
                <c:pt idx="11">
                  <c:v>6.6647179187372112</c:v>
                </c:pt>
                <c:pt idx="12">
                  <c:v>0.32333030211175101</c:v>
                </c:pt>
                <c:pt idx="13">
                  <c:v>6.689755741888443</c:v>
                </c:pt>
                <c:pt idx="14">
                  <c:v>-1.738387004844685</c:v>
                </c:pt>
                <c:pt idx="15">
                  <c:v>-13.426626323751892</c:v>
                </c:pt>
                <c:pt idx="16">
                  <c:v>4.1425913230829501</c:v>
                </c:pt>
                <c:pt idx="17">
                  <c:v>5.6729264475743353</c:v>
                </c:pt>
                <c:pt idx="18">
                  <c:v>2.2755717373990216</c:v>
                </c:pt>
                <c:pt idx="19">
                  <c:v>1.9844641339968443</c:v>
                </c:pt>
                <c:pt idx="20">
                  <c:v>1.4602720114531138</c:v>
                </c:pt>
                <c:pt idx="21">
                  <c:v>0</c:v>
                </c:pt>
                <c:pt idx="23">
                  <c:v>-0.48465266558966075</c:v>
                </c:pt>
                <c:pt idx="24">
                  <c:v>-1.8344360826304358</c:v>
                </c:pt>
                <c:pt idx="25">
                  <c:v>2.172566648805506</c:v>
                </c:pt>
              </c:numCache>
            </c:numRef>
          </c:val>
          <c:extLst>
            <c:ext xmlns:c16="http://schemas.microsoft.com/office/drawing/2014/chart" uri="{C3380CC4-5D6E-409C-BE32-E72D297353CC}">
              <c16:uniqueId val="{00000020-5B57-42C3-8747-6C30C2EA250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{FF39BC07-E131-4B70-8831-3A01F4262C84}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B57-42C3-8747-6C30C2EA250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{FBEDDD95-3868-42D6-9E35-7DA0D56659F9}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B57-42C3-8747-6C30C2EA250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{F08A92C7-A191-44EC-A81F-EF2D05C4FF07}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B57-42C3-8747-6C30C2EA250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{8EBEFC58-87E3-4484-BF4B-38D10485892C}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B57-42C3-8747-6C30C2EA250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{3E41E287-F745-4FDA-BC08-6269423A2551}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B57-42C3-8747-6C30C2EA250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{659DBA24-3153-4152-A732-5F87CECF6F97}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B57-42C3-8747-6C30C2EA250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{C7599DF8-00D2-4FEE-A107-2585283B1E95}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B57-42C3-8747-6C30C2EA250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{B58C4620-3300-4551-BB2A-1B4231BC54C8}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B57-42C3-8747-6C30C2EA250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{2235E376-124D-4E4B-8A19-1483EDA8A29E}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B57-42C3-8747-6C30C2EA250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{FE5597D4-15C4-44D1-B359-F5968E4B427A}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B57-42C3-8747-6C30C2EA250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{D8FE2318-4462-4603-BEC3-AA2C8F8E928B}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B57-42C3-8747-6C30C2EA250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{DD2960BE-AE83-4DD2-8FB0-5378EDCF8B2A}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B57-42C3-8747-6C30C2EA250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{C29E9533-5E8F-44D9-BAD8-DF13AE9537A9}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B57-42C3-8747-6C30C2EA250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{76A02ACE-41EB-4BA1-8675-1D128AFDDC99}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B57-42C3-8747-6C30C2EA250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{D6D932B5-B989-44DB-A701-BC78AE5C6EF1}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B57-42C3-8747-6C30C2EA250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{4A4ECD0C-D9D1-436D-B765-E2D0CB8406F7}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B57-42C3-8747-6C30C2EA250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{32439D35-D474-426A-B0E9-9B1983E35777}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B57-42C3-8747-6C30C2EA250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{3D4790C0-E76C-4DA8-9044-4111032D2031}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B57-42C3-8747-6C30C2EA250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{D74F1200-5F0B-4746-8477-91A4D6239074}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B57-42C3-8747-6C30C2EA250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{B60D7D07-D237-4ADF-AC19-D3608E7566BF}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B57-42C3-8747-6C30C2EA250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{E1A6C6ED-A6E4-49E2-8003-E0AC8E78575B}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B57-42C3-8747-6C30C2EA250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{EC620AF5-08E0-4D91-852E-D71BF10DDFED}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B57-42C3-8747-6C30C2EA250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{6DF7E209-455C-4B69-BCAD-5AEC3942B94E}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B57-42C3-8747-6C30C2EA250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{CD51C5FC-7551-4B0C-A9C0-6C8DCDC8949C}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B57-42C3-8747-6C30C2EA250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{8869E55F-7817-4C45-8EC3-936162D98206}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B57-42C3-8747-6C30C2EA250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{D5D94585-FDF3-4FD1-AAC8-A347CDC83A78}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B57-42C3-8747-6C30C2EA250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{0384EABC-FC57-47B5-8287-8C3FCF4761E9}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B57-42C3-8747-6C30C2EA250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{B050A073-C23D-4155-B3F9-6E2D1C613CEB}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B57-42C3-8747-6C30C2EA250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{C87DC4A5-A363-4634-83F8-29ECFCD4C5C3}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B57-42C3-8747-6C30C2EA250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{37A4728D-AA5D-4B23-B85C-F44B26A451F9}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B57-42C3-8747-6C30C2EA250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{3FE9B1D3-4CFA-467A-8FDF-01A2A19C308A}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B57-42C3-8747-6C30C2EA250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{03C70EE6-7060-4F9B-9DB4-4B2F043962EA}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B57-42C3-8747-6C30C2EA25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B57-42C3-8747-6C30C2EA250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B57-42C3-8747-6C30C2EA250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{90D14806-CA59-4B60-B8EF-504C52128BC6}</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444D-4597-B31D-F530C35B5D70}"/>
                </c:ext>
              </c:extLst>
            </c:dLbl>
            <c:dLbl>
              <c:idx val="1"/>
              <c:tx>
                <c:strRef>
                  <c:f>Daten_Diagramme!$E$15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{C179C393-2926-498E-A436-9A73068161B8}</c15:txfldGUID>
                      <c15:f>Daten_Diagramme!$E$15</c15:f>
                      <c15:dlblFieldTableCache>
                        <c:ptCount val="1"/>
                        <c:pt idx="0">
                          <c:v>3.2</c:v>
                        </c:pt>
                      </c15:dlblFieldTableCache>
                    </c15:dlblFTEntry>
                  </c15:dlblFieldTable>
                  <c15:showDataLabelsRange val="0"/>
                </c:ext>
                <c:ext xmlns:c16="http://schemas.microsoft.com/office/drawing/2014/chart" uri="{C3380CC4-5D6E-409C-BE32-E72D297353CC}">
                  <c16:uniqueId val="{00000001-444D-4597-B31D-F530C35B5D70}"/>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{7B6AE732-04E8-4535-93A1-02A010794D04}</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444D-4597-B31D-F530C35B5D70}"/>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{503D7424-2073-47DA-8C03-D09A877BC0B0}</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444D-4597-B31D-F530C35B5D70}"/>
                </c:ext>
              </c:extLst>
            </c:dLbl>
            <c:dLbl>
              <c:idx val="4"/>
              <c:tx>
                <c:strRef>
                  <c:f>Daten_Diagramme!$E$18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{F6E30B61-D7C7-48A9-8EEC-EAC867EAE9C6}</c15:txfldGUID>
                      <c15:f>Daten_Diagramme!$E$18</c15:f>
                      <c15:dlblFieldTableCache>
                        <c:ptCount val="1"/>
                        <c:pt idx="0">
                          <c:v>-6.4</c:v>
                        </c:pt>
                      </c15:dlblFieldTableCache>
                    </c15:dlblFTEntry>
                  </c15:dlblFieldTable>
                  <c15:showDataLabelsRange val="0"/>
                </c:ext>
                <c:ext xmlns:c16="http://schemas.microsoft.com/office/drawing/2014/chart" uri="{C3380CC4-5D6E-409C-BE32-E72D297353CC}">
                  <c16:uniqueId val="{00000004-444D-4597-B31D-F530C35B5D70}"/>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{957171EB-E2BF-4450-B8D3-E101CF8C7A16}</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444D-4597-B31D-F530C35B5D70}"/>
                </c:ext>
              </c:extLst>
            </c:dLbl>
            <c:dLbl>
              <c:idx val="6"/>
              <c:tx>
                <c:strRef>
                  <c:f>Daten_Diagramme!$E$20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{E676156B-BEF9-4EE4-9C69-6331520A684F}</c15:txfldGUID>
                      <c15:f>Daten_Diagramme!$E$20</c15:f>
                      <c15:dlblFieldTableCache>
                        <c:ptCount val="1"/>
                        <c:pt idx="0">
                          <c:v>-3.3</c:v>
                        </c:pt>
                      </c15:dlblFieldTableCache>
                    </c15:dlblFTEntry>
                  </c15:dlblFieldTable>
                  <c15:showDataLabelsRange val="0"/>
                </c:ext>
                <c:ext xmlns:c16="http://schemas.microsoft.com/office/drawing/2014/chart" uri="{C3380CC4-5D6E-409C-BE32-E72D297353CC}">
                  <c16:uniqueId val="{00000006-444D-4597-B31D-F530C35B5D70}"/>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{9CA98665-D676-4F51-9FB6-F2A32A5D25CC}</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444D-4597-B31D-F530C35B5D70}"/>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{7331624E-C935-4D96-AF6B-BC0178717C16}</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444D-4597-B31D-F530C35B5D70}"/>
                </c:ext>
              </c:extLst>
            </c:dLbl>
            <c:dLbl>
              <c:idx val="9"/>
              <c:tx>
                <c:strRef>
                  <c:f>Daten_Diagramme!$E$23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{7B703178-114A-4353-87DE-71BB31123B2E}</c15:txfldGUID>
                      <c15:f>Daten_Diagramme!$E$23</c15:f>
                      <c15:dlblFieldTableCache>
                        <c:ptCount val="1"/>
                        <c:pt idx="0">
                          <c:v>-6.5</c:v>
                        </c:pt>
                      </c15:dlblFieldTableCache>
                    </c15:dlblFTEntry>
                  </c15:dlblFieldTable>
                  <c15:showDataLabelsRange val="0"/>
                </c:ext>
                <c:ext xmlns:c16="http://schemas.microsoft.com/office/drawing/2014/chart" uri="{C3380CC4-5D6E-409C-BE32-E72D297353CC}">
                  <c16:uniqueId val="{00000009-444D-4597-B31D-F530C35B5D70}"/>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{17AF3B9F-223D-4690-AE72-4D466F308E41}</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444D-4597-B31D-F530C35B5D70}"/>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{4C0A0DF3-1D48-460C-BC36-4FCFF0D3ED7E}</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444D-4597-B31D-F530C35B5D70}"/>
                </c:ext>
              </c:extLst>
            </c:dLbl>
            <c:dLbl>
              <c:idx val="12"/>
              <c:tx>
                <c:strRef>
                  <c:f>Daten_Diagramme!$E$26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{07EBB431-1480-4110-A94B-3113BEBC2676}</c15:txfldGUID>
                      <c15:f>Daten_Diagramme!$E$26</c15:f>
                      <c15:dlblFieldTableCache>
                        <c:ptCount val="1"/>
                        <c:pt idx="0">
                          <c:v>-0.3</c:v>
                        </c:pt>
                      </c15:dlblFieldTableCache>
                    </c15:dlblFTEntry>
                  </c15:dlblFieldTable>
                  <c15:showDataLabelsRange val="0"/>
                </c:ext>
                <c:ext xmlns:c16="http://schemas.microsoft.com/office/drawing/2014/chart" uri="{C3380CC4-5D6E-409C-BE32-E72D297353CC}">
                  <c16:uniqueId val="{0000000C-444D-4597-B31D-F530C35B5D70}"/>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{D988E577-27E3-432C-959F-9CCFE25FD35B}</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444D-4597-B31D-F530C35B5D70}"/>
                </c:ext>
              </c:extLst>
            </c:dLbl>
            <c:dLbl>
              <c:idx val="14"/>
              <c:tx>
                <c:strRef>
                  <c:f>Daten_Diagramme!$E$28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{7522BB72-BE5A-4FEC-B7DC-67F80043C22C}</c15:txfldGUID>
                      <c15:f>Daten_Diagramme!$E$28</c15:f>
                      <c15:dlblFieldTableCache>
                        <c:ptCount val="1"/>
                        <c:pt idx="0">
                          <c:v>-6.3</c:v>
                        </c:pt>
                      </c15:dlblFieldTableCache>
                    </c15:dlblFTEntry>
                  </c15:dlblFieldTable>
                  <c15:showDataLabelsRange val="0"/>
                </c:ext>
                <c:ext xmlns:c16="http://schemas.microsoft.com/office/drawing/2014/chart" uri="{C3380CC4-5D6E-409C-BE32-E72D297353CC}">
                  <c16:uniqueId val="{0000000E-444D-4597-B31D-F530C35B5D70}"/>
                </c:ext>
              </c:extLst>
            </c:dLbl>
            <c:dLbl>
              <c:idx val="15"/>
              <c:tx>
                <c:strRef>
                  <c:f>Daten_Diagramme!$E$29</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{850BE389-DEFE-4853-A52F-B8DAC1539292}</c15:txfldGUID>
                      <c15:f>Daten_Diagramme!$E$29</c15:f>
                      <c15:dlblFieldTableCache>
                        <c:ptCount val="1"/>
                        <c:pt idx="0">
                          <c:v>-20.3</c:v>
                        </c:pt>
                      </c15:dlblFieldTableCache>
                    </c15:dlblFTEntry>
                  </c15:dlblFieldTable>
                  <c15:showDataLabelsRange val="0"/>
                </c:ext>
                <c:ext xmlns:c16="http://schemas.microsoft.com/office/drawing/2014/chart" uri="{C3380CC4-5D6E-409C-BE32-E72D297353CC}">
                  <c16:uniqueId val="{0000000F-444D-4597-B31D-F530C35B5D70}"/>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{80145289-A6B7-4556-ACEF-8A74E52B3B6A}</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444D-4597-B31D-F530C35B5D70}"/>
                </c:ext>
              </c:extLst>
            </c:dLbl>
            <c:dLbl>
              <c:idx val="17"/>
              <c:tx>
                <c:strRef>
                  <c:f>Daten_Diagramme!$E$31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{52BE6469-B989-4070-BD0C-94661CB45E0F}</c15:txfldGUID>
                      <c15:f>Daten_Diagramme!$E$31</c15:f>
                      <c15:dlblFieldTableCache>
                        <c:ptCount val="1"/>
                        <c:pt idx="0">
                          <c:v>-2.2</c:v>
                        </c:pt>
                      </c15:dlblFieldTableCache>
                    </c15:dlblFTEntry>
                  </c15:dlblFieldTable>
                  <c15:showDataLabelsRange val="0"/>
                </c:ext>
                <c:ext xmlns:c16="http://schemas.microsoft.com/office/drawing/2014/chart" uri="{C3380CC4-5D6E-409C-BE32-E72D297353CC}">
                  <c16:uniqueId val="{00000011-444D-4597-B31D-F530C35B5D70}"/>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{E1C27737-7A3A-44E7-BC8F-897129715596}</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444D-4597-B31D-F530C35B5D70}"/>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{3B3A40B0-56D2-4F2E-BEFD-3BBFA395CA9F}</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444D-4597-B31D-F530C35B5D70}"/>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{F0B1B71A-456F-4E87-9CD0-E78CCC7D7BCC}</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444D-4597-B31D-F530C35B5D7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{E12E0CF7-8E04-48BF-A65A-3F3839202936}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44D-4597-B31D-F530C35B5D7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{7E62A021-4994-4713-9B62-77F11CB7FDE4}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44D-4597-B31D-F530C35B5D70}"/>
                </c:ext>
              </c:extLst>
            </c:dLbl>
            <c:dLbl>
              <c:idx val="23"/>
              <c:tx>
                <c:strRef>
                  <c:f>Daten_Diagramme!$E$37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{5C0C6138-2D4E-437B-8314-EC352F4C4224}</c15:txfldGUID>
                      <c15:f>Daten_Diagramme!$E$37</c15:f>
                      <c15:dlblFieldTableCache>
                        <c:ptCount val="1"/>
                        <c:pt idx="0">
                          <c:v>3.2</c:v>
                        </c:pt>
                      </c15:dlblFieldTableCache>
                    </c15:dlblFTEntry>
                  </c15:dlblFieldTable>
                  <c15:showDataLabelsRange val="0"/>
                </c:ext>
                <c:ext xmlns:c16="http://schemas.microsoft.com/office/drawing/2014/chart" uri="{C3380CC4-5D6E-409C-BE32-E72D297353CC}">
                  <c16:uniqueId val="{00000017-444D-4597-B31D-F530C35B5D70}"/>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{4A2BDB59-2AF1-4D25-8108-D66A89B93266}</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444D-4597-B31D-F530C35B5D70}"/>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{9CD2EA2E-F780-40E4-B8BE-29011ECEEDF9}</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444D-4597-B31D-F530C35B5D7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{B756246D-BD7A-4058-8317-5F523AE0535B}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44D-4597-B31D-F530C35B5D7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{E510D8AC-CC76-461A-A24A-BA4FF7A5BEE3}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44D-4597-B31D-F530C35B5D7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{E38742C0-F540-4594-97D5-1E2A0CB58D2F}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44D-4597-B31D-F530C35B5D7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{3F6B1DB3-3F00-4E1D-A5C5-8403FCB2F5A3}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44D-4597-B31D-F530C35B5D7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{419117E8-4D9E-4E43-8CC8-FA45D7E36162}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44D-4597-B31D-F530C35B5D70}"/>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{D1478348-F263-449B-ABFB-3098E8A07625}</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444D-4597-B31D-F530C35B5D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-2.9971066183829818</c:v>
                </c:pt>
                <c:pt idx="1">
                  <c:v>3.1855955678670358</c:v>
                </c:pt>
                <c:pt idx="2">
                  <c:v>-2.0833333333333335</c:v>
                </c:pt>
                <c:pt idx="3">
                  <c:v>-6.5282892534315371</c:v>
                </c:pt>
                <c:pt idx="4">
                  <c:v>-6.3866120218579239</c:v>
                </c:pt>
                <c:pt idx="5">
                  <c:v>-8.8108108108108105</c:v>
                </c:pt>
                <c:pt idx="6">
                  <c:v>-3.3444816053511706</c:v>
                </c:pt>
                <c:pt idx="7">
                  <c:v>4.06871609403255</c:v>
                </c:pt>
                <c:pt idx="8">
                  <c:v>2.6254102203469292</c:v>
                </c:pt>
                <c:pt idx="9">
                  <c:v>-6.4672106376548806</c:v>
                </c:pt>
                <c:pt idx="10">
                  <c:v>-9.3543694752153961</c:v>
                </c:pt>
                <c:pt idx="11">
                  <c:v>-4.5931103344982525</c:v>
                </c:pt>
                <c:pt idx="12">
                  <c:v>-0.32362459546925565</c:v>
                </c:pt>
                <c:pt idx="13">
                  <c:v>-0.98191214470284238</c:v>
                </c:pt>
                <c:pt idx="14">
                  <c:v>-6.2876604663348177</c:v>
                </c:pt>
                <c:pt idx="15">
                  <c:v>-20.253164556962027</c:v>
                </c:pt>
                <c:pt idx="16">
                  <c:v>-2.2354694485842028</c:v>
                </c:pt>
                <c:pt idx="17">
                  <c:v>-2.2282241728561782</c:v>
                </c:pt>
                <c:pt idx="18">
                  <c:v>0.59430716296527997</c:v>
                </c:pt>
                <c:pt idx="19">
                  <c:v>3.5052578868302455</c:v>
                </c:pt>
                <c:pt idx="20">
                  <c:v>-2.4630541871921183</c:v>
                </c:pt>
                <c:pt idx="21">
                  <c:v>0</c:v>
                </c:pt>
                <c:pt idx="23">
                  <c:v>3.1855955678670358</c:v>
                </c:pt>
                <c:pt idx="24">
                  <c:v>-3.6110455510974746</c:v>
                </c:pt>
                <c:pt idx="25">
                  <c:v>-2.9809646611447427</c:v>
                </c:pt>
              </c:numCache>
            </c:numRef>
          </c:val>
          <c:extLst>
            <c:ext xmlns:c16="http://schemas.microsoft.com/office/drawing/2014/chart" uri="{C3380CC4-5D6E-409C-BE32-E72D297353CC}">
              <c16:uniqueId val="{00000020-444D-4597-B31D-F530C35B5D7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{104AFFD7-807C-49B5-AB10-29DB0054F548}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44D-4597-B31D-F530C35B5D7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{8DD802DD-5319-4BBB-A6D4-FDEA71AA4139}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44D-4597-B31D-F530C35B5D7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{F7AF3B4D-AF7B-426C-9981-AA91506088F0}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44D-4597-B31D-F530C35B5D7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{FF511512-79DA-42CD-A05D-C3AD6FA5717A}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44D-4597-B31D-F530C35B5D7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{D75121B0-043B-4873-BC42-4601AC15BBD3}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44D-4597-B31D-F530C35B5D7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{CB5952CC-CD85-40A5-93F4-D4674A3C9D5B}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44D-4597-B31D-F530C35B5D7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{06D35172-A6B0-45B1-A9DD-0410C2C25C02}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44D-4597-B31D-F530C35B5D7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{0F8CB584-37D2-4DB1-8252-C60518794E34}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44D-4597-B31D-F530C35B5D7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{2D3EFE24-5C54-46CB-BE11-496D30DC87C5}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44D-4597-B31D-F530C35B5D7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{23287188-E552-4E3C-A6F6-CD97B08D8C90}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44D-4597-B31D-F530C35B5D7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{A40CDA9F-5C84-4C80-951A-3FCAD3350E3C}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44D-4597-B31D-F530C35B5D7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{4D225F18-AB80-489E-96E9-871A0B06C58C}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44D-4597-B31D-F530C35B5D7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{01E725E2-0550-4F81-8779-EFFE570B4717}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44D-4597-B31D-F530C35B5D7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{CA3201F7-09D5-4A7B-BBB2-2938C6EA60C4}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44D-4597-B31D-F530C35B5D7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{E2D1A9F5-E59B-4439-98F3-051BE7E29B6C}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44D-4597-B31D-F530C35B5D7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{DC6D72AE-7DD1-4EBA-BA69-B3562598C445}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44D-4597-B31D-F530C35B5D7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{3BAFB86C-CA58-4C9A-8F20-E3749C99AFFF}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44D-4597-B31D-F530C35B5D7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{D477E7C7-6188-47B0-B65D-F3B0C597E22D}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44D-4597-B31D-F530C35B5D7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{11716921-125A-4A4A-B4A5-9DB5163E10E5}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44D-4597-B31D-F530C35B5D7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{DD66ED82-24E4-42EC-BEED-61F2513BAC26}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44D-4597-B31D-F530C35B5D7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{E4C0D4D4-DCED-4EB1-B3B9-5367732CC67E}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44D-4597-B31D-F530C35B5D7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{27D8282E-8E2E-418F-A0DA-B22490659D3C}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44D-4597-B31D-F530C35B5D7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{1280FCD6-ABE9-4C2B-87FB-7780B5DEC467}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44D-4597-B31D-F530C35B5D7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{61CC1CDC-8C67-4DAB-8C77-5E3E0541D18D}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44D-4597-B31D-F530C35B5D7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{0BE4050E-BF64-4272-8FB0-CB9DFBA0F0D1}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44D-4597-B31D-F530C35B5D7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{B902BC95-E405-47A3-9950-E29A6127B169}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44D-4597-B31D-F530C35B5D7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{02B72B1C-9194-469D-BCAD-2B86EE360B4E}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44D-4597-B31D-F530C35B5D7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{BE907D67-C5C3-43D0-8C90-226FE7750045}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44D-4597-B31D-F530C35B5D7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{95D2BE28-987A-45E7-ADA4-CD9E5668C27A}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44D-4597-B31D-F530C35B5D7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{508C6E6C-010C-4BE9-83A7-36114C4C70AC}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44D-4597-B31D-F530C35B5D7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{05B7E16E-43E1-421F-8E5C-6AD1A8E8C84B}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44D-4597-B31D-F530C35B5D7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{8E065AC7-E61E-4E22-BFA7-44623C55D0F8}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44D-4597-B31D-F530C35B5D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44D-4597-B31D-F530C35B5D7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44D-4597-B31D-F530C35B5D7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{C8F39893-4574-40E0-A717-B16A31E7D885}</c15:txfldGUID>
                      <c15:f>Diagramm!$I$46</c15:f>
                      <c15:dlblFieldTableCache>
                        <c:ptCount val="1"/>
                      </c15:dlblFieldTableCache>
                    </c15:dlblFTEntry>
                  </c15:dlblFieldTable>
                  <c15:showDataLabelsRange val="0"/>
                </c:ext>
                <c:ext xmlns:c16="http://schemas.microsoft.com/office/drawing/2014/chart" uri="{C3380CC4-5D6E-409C-BE32-E72D297353CC}">
                  <c16:uniqueId val="{00000000-B4FD-473B-A987-CA9F6D79F8D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{0EF32907-47A8-4AEC-AA74-7E54565A7EB8}</c15:txfldGUID>
                      <c15:f>Diagramm!$I$47</c15:f>
                      <c15:dlblFieldTableCache>
                        <c:ptCount val="1"/>
                      </c15:dlblFieldTableCache>
                    </c15:dlblFTEntry>
                  </c15:dlblFieldTable>
                  <c15:showDataLabelsRange val="0"/>
                </c:ext>
                <c:ext xmlns:c16="http://schemas.microsoft.com/office/drawing/2014/chart" uri="{C3380CC4-5D6E-409C-BE32-E72D297353CC}">
                  <c16:uniqueId val="{00000001-B4FD-473B-A987-CA9F6D79F8D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{3A6FF7EE-3054-4D77-81A8-F1E89B473228}</c15:txfldGUID>
                      <c15:f>Diagramm!$I$48</c15:f>
                      <c15:dlblFieldTableCache>
                        <c:ptCount val="1"/>
                      </c15:dlblFieldTableCache>
                    </c15:dlblFTEntry>
                  </c15:dlblFieldTable>
                  <c15:showDataLabelsRange val="0"/>
                </c:ext>
                <c:ext xmlns:c16="http://schemas.microsoft.com/office/drawing/2014/chart" uri="{C3380CC4-5D6E-409C-BE32-E72D297353CC}">
                  <c16:uniqueId val="{00000002-B4FD-473B-A987-CA9F6D79F8D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{58BC8045-E65F-448B-A362-38807D7DEF25}</c15:txfldGUID>
                      <c15:f>Diagramm!$I$49</c15:f>
                      <c15:dlblFieldTableCache>
                        <c:ptCount val="1"/>
                      </c15:dlblFieldTableCache>
                    </c15:dlblFTEntry>
                  </c15:dlblFieldTable>
                  <c15:showDataLabelsRange val="0"/>
                </c:ext>
                <c:ext xmlns:c16="http://schemas.microsoft.com/office/drawing/2014/chart" uri="{C3380CC4-5D6E-409C-BE32-E72D297353CC}">
                  <c16:uniqueId val="{00000003-B4FD-473B-A987-CA9F6D79F8D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{A2154AE8-9380-4D37-B68C-FDB3E5AA560A}</c15:txfldGUID>
                      <c15:f>Diagramm!$I$50</c15:f>
                      <c15:dlblFieldTableCache>
                        <c:ptCount val="1"/>
                      </c15:dlblFieldTableCache>
                    </c15:dlblFTEntry>
                  </c15:dlblFieldTable>
                  <c15:showDataLabelsRange val="0"/>
                </c:ext>
                <c:ext xmlns:c16="http://schemas.microsoft.com/office/drawing/2014/chart" uri="{C3380CC4-5D6E-409C-BE32-E72D297353CC}">
                  <c16:uniqueId val="{00000004-B4FD-473B-A987-CA9F6D79F8D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{1DF12B55-4E70-4993-AF93-3A43DF382BCE}</c15:txfldGUID>
                      <c15:f>Diagramm!$I$51</c15:f>
                      <c15:dlblFieldTableCache>
                        <c:ptCount val="1"/>
                      </c15:dlblFieldTableCache>
                    </c15:dlblFTEntry>
                  </c15:dlblFieldTable>
                  <c15:showDataLabelsRange val="0"/>
                </c:ext>
                <c:ext xmlns:c16="http://schemas.microsoft.com/office/drawing/2014/chart" uri="{C3380CC4-5D6E-409C-BE32-E72D297353CC}">
                  <c16:uniqueId val="{00000005-B4FD-473B-A987-CA9F6D79F8D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{E7267128-6B8B-4EA8-9737-25A182E08CCB}</c15:txfldGUID>
                      <c15:f>Diagramm!$I$52</c15:f>
                      <c15:dlblFieldTableCache>
                        <c:ptCount val="1"/>
                      </c15:dlblFieldTableCache>
                    </c15:dlblFTEntry>
                  </c15:dlblFieldTable>
                  <c15:showDataLabelsRange val="0"/>
                </c:ext>
                <c:ext xmlns:c16="http://schemas.microsoft.com/office/drawing/2014/chart" uri="{C3380CC4-5D6E-409C-BE32-E72D297353CC}">
                  <c16:uniqueId val="{00000006-B4FD-473B-A987-CA9F6D79F8D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{AD8035EC-2283-4DAB-9579-EAAE171A6E3D}</c15:txfldGUID>
                      <c15:f>Diagramm!$I$53</c15:f>
                      <c15:dlblFieldTableCache>
                        <c:ptCount val="1"/>
                      </c15:dlblFieldTableCache>
                    </c15:dlblFTEntry>
                  </c15:dlblFieldTable>
                  <c15:showDataLabelsRange val="0"/>
                </c:ext>
                <c:ext xmlns:c16="http://schemas.microsoft.com/office/drawing/2014/chart" uri="{C3380CC4-5D6E-409C-BE32-E72D297353CC}">
                  <c16:uniqueId val="{00000007-B4FD-473B-A987-CA9F6D79F8D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{4E51129C-88BF-4581-A71D-E274A298F98D}</c15:txfldGUID>
                      <c15:f>Diagramm!$I$54</c15:f>
                      <c15:dlblFieldTableCache>
                        <c:ptCount val="1"/>
                      </c15:dlblFieldTableCache>
                    </c15:dlblFTEntry>
                  </c15:dlblFieldTable>
                  <c15:showDataLabelsRange val="0"/>
                </c:ext>
                <c:ext xmlns:c16="http://schemas.microsoft.com/office/drawing/2014/chart" uri="{C3380CC4-5D6E-409C-BE32-E72D297353CC}">
                  <c16:uniqueId val="{00000008-B4FD-473B-A987-CA9F6D79F8D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{C0543EE7-299B-48B7-BCB2-7D19DCB715C4}</c15:txfldGUID>
                      <c15:f>Diagramm!$I$55</c15:f>
                      <c15:dlblFieldTableCache>
                        <c:ptCount val="1"/>
                      </c15:dlblFieldTableCache>
                    </c15:dlblFTEntry>
                  </c15:dlblFieldTable>
                  <c15:showDataLabelsRange val="0"/>
                </c:ext>
                <c:ext xmlns:c16="http://schemas.microsoft.com/office/drawing/2014/chart" uri="{C3380CC4-5D6E-409C-BE32-E72D297353CC}">
                  <c16:uniqueId val="{00000009-B4FD-473B-A987-CA9F6D79F8D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{EF15799B-9502-4A46-8C48-19004D6B54F8}</c15:txfldGUID>
                      <c15:f>Diagramm!$I$56</c15:f>
                      <c15:dlblFieldTableCache>
                        <c:ptCount val="1"/>
                      </c15:dlblFieldTableCache>
                    </c15:dlblFTEntry>
                  </c15:dlblFieldTable>
                  <c15:showDataLabelsRange val="0"/>
                </c:ext>
                <c:ext xmlns:c16="http://schemas.microsoft.com/office/drawing/2014/chart" uri="{C3380CC4-5D6E-409C-BE32-E72D297353CC}">
                  <c16:uniqueId val="{0000000A-B4FD-473B-A987-CA9F6D79F8D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{84F58312-1F77-4DC2-86CF-C6EC5EFAD800}</c15:txfldGUID>
                      <c15:f>Diagramm!$I$57</c15:f>
                      <c15:dlblFieldTableCache>
                        <c:ptCount val="1"/>
                      </c15:dlblFieldTableCache>
                    </c15:dlblFTEntry>
                  </c15:dlblFieldTable>
                  <c15:showDataLabelsRange val="0"/>
                </c:ext>
                <c:ext xmlns:c16="http://schemas.microsoft.com/office/drawing/2014/chart" uri="{C3380CC4-5D6E-409C-BE32-E72D297353CC}">
                  <c16:uniqueId val="{0000000B-B4FD-473B-A987-CA9F6D79F8D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{EFC523B9-EA65-4403-B180-72FC84EB03E2}</c15:txfldGUID>
                      <c15:f>Diagramm!$I$58</c15:f>
                      <c15:dlblFieldTableCache>
                        <c:ptCount val="1"/>
                      </c15:dlblFieldTableCache>
                    </c15:dlblFTEntry>
                  </c15:dlblFieldTable>
                  <c15:showDataLabelsRange val="0"/>
                </c:ext>
                <c:ext xmlns:c16="http://schemas.microsoft.com/office/drawing/2014/chart" uri="{C3380CC4-5D6E-409C-BE32-E72D297353CC}">
                  <c16:uniqueId val="{0000000C-B4FD-473B-A987-CA9F6D79F8D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{78525E04-694C-4513-ABA5-693DBD871112}</c15:txfldGUID>
                      <c15:f>Diagramm!$I$59</c15:f>
                      <c15:dlblFieldTableCache>
                        <c:ptCount val="1"/>
                      </c15:dlblFieldTableCache>
                    </c15:dlblFTEntry>
                  </c15:dlblFieldTable>
                  <c15:showDataLabelsRange val="0"/>
                </c:ext>
                <c:ext xmlns:c16="http://schemas.microsoft.com/office/drawing/2014/chart" uri="{C3380CC4-5D6E-409C-BE32-E72D297353CC}">
                  <c16:uniqueId val="{0000000D-B4FD-473B-A987-CA9F6D79F8D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{2EA21543-4F9F-4876-82B9-2359AE3512BC}</c15:txfldGUID>
                      <c15:f>Diagramm!$I$60</c15:f>
                      <c15:dlblFieldTableCache>
                        <c:ptCount val="1"/>
                      </c15:dlblFieldTableCache>
                    </c15:dlblFTEntry>
                  </c15:dlblFieldTable>
                  <c15:showDataLabelsRange val="0"/>
                </c:ext>
                <c:ext xmlns:c16="http://schemas.microsoft.com/office/drawing/2014/chart" uri="{C3380CC4-5D6E-409C-BE32-E72D297353CC}">
                  <c16:uniqueId val="{0000000E-B4FD-473B-A987-CA9F6D79F8D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{1B7F5CB8-3BD5-41C0-BAAB-F5041DB0C40F}</c15:txfldGUID>
                      <c15:f>Diagramm!$I$61</c15:f>
                      <c15:dlblFieldTableCache>
                        <c:ptCount val="1"/>
                      </c15:dlblFieldTableCache>
                    </c15:dlblFTEntry>
                  </c15:dlblFieldTable>
                  <c15:showDataLabelsRange val="0"/>
                </c:ext>
                <c:ext xmlns:c16="http://schemas.microsoft.com/office/drawing/2014/chart" uri="{C3380CC4-5D6E-409C-BE32-E72D297353CC}">
                  <c16:uniqueId val="{0000000F-B4FD-473B-A987-CA9F6D79F8D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{9D62902E-2DAD-4D92-A38F-20559174D783}</c15:txfldGUID>
                      <c15:f>Diagramm!$I$62</c15:f>
                      <c15:dlblFieldTableCache>
                        <c:ptCount val="1"/>
                      </c15:dlblFieldTableCache>
                    </c15:dlblFTEntry>
                  </c15:dlblFieldTable>
                  <c15:showDataLabelsRange val="0"/>
                </c:ext>
                <c:ext xmlns:c16="http://schemas.microsoft.com/office/drawing/2014/chart" uri="{C3380CC4-5D6E-409C-BE32-E72D297353CC}">
                  <c16:uniqueId val="{00000010-B4FD-473B-A987-CA9F6D79F8D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{B9F2551F-604D-466D-9F94-DDE03DD297EE}</c15:txfldGUID>
                      <c15:f>Diagramm!$I$63</c15:f>
                      <c15:dlblFieldTableCache>
                        <c:ptCount val="1"/>
                      </c15:dlblFieldTableCache>
                    </c15:dlblFTEntry>
                  </c15:dlblFieldTable>
                  <c15:showDataLabelsRange val="0"/>
                </c:ext>
                <c:ext xmlns:c16="http://schemas.microsoft.com/office/drawing/2014/chart" uri="{C3380CC4-5D6E-409C-BE32-E72D297353CC}">
                  <c16:uniqueId val="{00000011-B4FD-473B-A987-CA9F6D79F8D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{CB1F8E96-F064-42BE-AAF5-BCF0A491492D}</c15:txfldGUID>
                      <c15:f>Diagramm!$I$64</c15:f>
                      <c15:dlblFieldTableCache>
                        <c:ptCount val="1"/>
                      </c15:dlblFieldTableCache>
                    </c15:dlblFTEntry>
                  </c15:dlblFieldTable>
                  <c15:showDataLabelsRange val="0"/>
                </c:ext>
                <c:ext xmlns:c16="http://schemas.microsoft.com/office/drawing/2014/chart" uri="{C3380CC4-5D6E-409C-BE32-E72D297353CC}">
                  <c16:uniqueId val="{00000012-B4FD-473B-A987-CA9F6D79F8D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{1785D97A-9067-43FE-9CF4-8311AAC1DC70}</c15:txfldGUID>
                      <c15:f>Diagramm!$I$65</c15:f>
                      <c15:dlblFieldTableCache>
                        <c:ptCount val="1"/>
                      </c15:dlblFieldTableCache>
                    </c15:dlblFTEntry>
                  </c15:dlblFieldTable>
                  <c15:showDataLabelsRange val="0"/>
                </c:ext>
                <c:ext xmlns:c16="http://schemas.microsoft.com/office/drawing/2014/chart" uri="{C3380CC4-5D6E-409C-BE32-E72D297353CC}">
                  <c16:uniqueId val="{00000013-B4FD-473B-A987-CA9F6D79F8D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{F2609382-0F59-4D7A-AD57-1AEF6ABD05B4}</c15:txfldGUID>
                      <c15:f>Diagramm!$I$66</c15:f>
                      <c15:dlblFieldTableCache>
                        <c:ptCount val="1"/>
                      </c15:dlblFieldTableCache>
                    </c15:dlblFTEntry>
                  </c15:dlblFieldTable>
                  <c15:showDataLabelsRange val="0"/>
                </c:ext>
                <c:ext xmlns:c16="http://schemas.microsoft.com/office/drawing/2014/chart" uri="{C3380CC4-5D6E-409C-BE32-E72D297353CC}">
                  <c16:uniqueId val="{00000014-B4FD-473B-A987-CA9F6D79F8D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{3DAC257F-A31B-4FB2-9338-C24AA6FC8231}</c15:txfldGUID>
                      <c15:f>Diagramm!$I$67</c15:f>
                      <c15:dlblFieldTableCache>
                        <c:ptCount val="1"/>
                      </c15:dlblFieldTableCache>
                    </c15:dlblFTEntry>
                  </c15:dlblFieldTable>
                  <c15:showDataLabelsRange val="0"/>
                </c:ext>
                <c:ext xmlns:c16="http://schemas.microsoft.com/office/drawing/2014/chart" uri="{C3380CC4-5D6E-409C-BE32-E72D297353CC}">
                  <c16:uniqueId val="{00000015-B4FD-473B-A987-CA9F6D79F8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4FD-473B-A987-CA9F6D79F8D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{4F3AD8CE-1494-45D2-B68C-7708A4EB8B07}</c15:txfldGUID>
                      <c15:f>Diagramm!$K$46</c15:f>
                      <c15:dlblFieldTableCache>
                        <c:ptCount val="1"/>
                      </c15:dlblFieldTableCache>
                    </c15:dlblFTEntry>
                  </c15:dlblFieldTable>
                  <c15:showDataLabelsRange val="0"/>
                </c:ext>
                <c:ext xmlns:c16="http://schemas.microsoft.com/office/drawing/2014/chart" uri="{C3380CC4-5D6E-409C-BE32-E72D297353CC}">
                  <c16:uniqueId val="{00000017-B4FD-473B-A987-CA9F6D79F8D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{8B3957BD-8617-46AD-B127-81B73889F199}</c15:txfldGUID>
                      <c15:f>Diagramm!$K$47</c15:f>
                      <c15:dlblFieldTableCache>
                        <c:ptCount val="1"/>
                      </c15:dlblFieldTableCache>
                    </c15:dlblFTEntry>
                  </c15:dlblFieldTable>
                  <c15:showDataLabelsRange val="0"/>
                </c:ext>
                <c:ext xmlns:c16="http://schemas.microsoft.com/office/drawing/2014/chart" uri="{C3380CC4-5D6E-409C-BE32-E72D297353CC}">
                  <c16:uniqueId val="{00000018-B4FD-473B-A987-CA9F6D79F8D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{60931B6D-EF77-4912-B3C5-C7BCF739637C}</c15:txfldGUID>
                      <c15:f>Diagramm!$K$48</c15:f>
                      <c15:dlblFieldTableCache>
                        <c:ptCount val="1"/>
                      </c15:dlblFieldTableCache>
                    </c15:dlblFTEntry>
                  </c15:dlblFieldTable>
                  <c15:showDataLabelsRange val="0"/>
                </c:ext>
                <c:ext xmlns:c16="http://schemas.microsoft.com/office/drawing/2014/chart" uri="{C3380CC4-5D6E-409C-BE32-E72D297353CC}">
                  <c16:uniqueId val="{00000019-B4FD-473B-A987-CA9F6D79F8D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{C5C81529-145E-4704-9051-B42789629ED5}</c15:txfldGUID>
                      <c15:f>Diagramm!$K$49</c15:f>
                      <c15:dlblFieldTableCache>
                        <c:ptCount val="1"/>
                      </c15:dlblFieldTableCache>
                    </c15:dlblFTEntry>
                  </c15:dlblFieldTable>
                  <c15:showDataLabelsRange val="0"/>
                </c:ext>
                <c:ext xmlns:c16="http://schemas.microsoft.com/office/drawing/2014/chart" uri="{C3380CC4-5D6E-409C-BE32-E72D297353CC}">
                  <c16:uniqueId val="{0000001A-B4FD-473B-A987-CA9F6D79F8D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{5D5AAAEF-871A-4A4C-9AC8-C54B78743CE9}</c15:txfldGUID>
                      <c15:f>Diagramm!$K$50</c15:f>
                      <c15:dlblFieldTableCache>
                        <c:ptCount val="1"/>
                      </c15:dlblFieldTableCache>
                    </c15:dlblFTEntry>
                  </c15:dlblFieldTable>
                  <c15:showDataLabelsRange val="0"/>
                </c:ext>
                <c:ext xmlns:c16="http://schemas.microsoft.com/office/drawing/2014/chart" uri="{C3380CC4-5D6E-409C-BE32-E72D297353CC}">
                  <c16:uniqueId val="{0000001B-B4FD-473B-A987-CA9F6D79F8D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{41E6AADE-C466-4A6B-A85A-4C742A94DAA4}</c15:txfldGUID>
                      <c15:f>Diagramm!$K$51</c15:f>
                      <c15:dlblFieldTableCache>
                        <c:ptCount val="1"/>
                      </c15:dlblFieldTableCache>
                    </c15:dlblFTEntry>
                  </c15:dlblFieldTable>
                  <c15:showDataLabelsRange val="0"/>
                </c:ext>
                <c:ext xmlns:c16="http://schemas.microsoft.com/office/drawing/2014/chart" uri="{C3380CC4-5D6E-409C-BE32-E72D297353CC}">
                  <c16:uniqueId val="{0000001C-B4FD-473B-A987-CA9F6D79F8D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{DDC22A1A-01AF-4C8F-85E7-98CE8AEC26B7}</c15:txfldGUID>
                      <c15:f>Diagramm!$K$52</c15:f>
                      <c15:dlblFieldTableCache>
                        <c:ptCount val="1"/>
                      </c15:dlblFieldTableCache>
                    </c15:dlblFTEntry>
                  </c15:dlblFieldTable>
                  <c15:showDataLabelsRange val="0"/>
                </c:ext>
                <c:ext xmlns:c16="http://schemas.microsoft.com/office/drawing/2014/chart" uri="{C3380CC4-5D6E-409C-BE32-E72D297353CC}">
                  <c16:uniqueId val="{0000001D-B4FD-473B-A987-CA9F6D79F8D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{D8E5A89A-0F40-4D2A-BB50-C227F16AD603}</c15:txfldGUID>
                      <c15:f>Diagramm!$K$53</c15:f>
                      <c15:dlblFieldTableCache>
                        <c:ptCount val="1"/>
                      </c15:dlblFieldTableCache>
                    </c15:dlblFTEntry>
                  </c15:dlblFieldTable>
                  <c15:showDataLabelsRange val="0"/>
                </c:ext>
                <c:ext xmlns:c16="http://schemas.microsoft.com/office/drawing/2014/chart" uri="{C3380CC4-5D6E-409C-BE32-E72D297353CC}">
                  <c16:uniqueId val="{0000001E-B4FD-473B-A987-CA9F6D79F8D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{BFCF2B55-ABDD-4980-B299-F5AFD466DB76}</c15:txfldGUID>
                      <c15:f>Diagramm!$K$54</c15:f>
                      <c15:dlblFieldTableCache>
                        <c:ptCount val="1"/>
                      </c15:dlblFieldTableCache>
                    </c15:dlblFTEntry>
                  </c15:dlblFieldTable>
                  <c15:showDataLabelsRange val="0"/>
                </c:ext>
                <c:ext xmlns:c16="http://schemas.microsoft.com/office/drawing/2014/chart" uri="{C3380CC4-5D6E-409C-BE32-E72D297353CC}">
                  <c16:uniqueId val="{0000001F-B4FD-473B-A987-CA9F6D79F8D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{EBE8CC76-6333-4287-8663-29C54468F3CD}</c15:txfldGUID>
                      <c15:f>Diagramm!$K$55</c15:f>
                      <c15:dlblFieldTableCache>
                        <c:ptCount val="1"/>
                      </c15:dlblFieldTableCache>
                    </c15:dlblFTEntry>
                  </c15:dlblFieldTable>
                  <c15:showDataLabelsRange val="0"/>
                </c:ext>
                <c:ext xmlns:c16="http://schemas.microsoft.com/office/drawing/2014/chart" uri="{C3380CC4-5D6E-409C-BE32-E72D297353CC}">
                  <c16:uniqueId val="{00000020-B4FD-473B-A987-CA9F6D79F8D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{6A24DC37-98B3-411C-AD84-7EB0BEF1292A}</c15:txfldGUID>
                      <c15:f>Diagramm!$K$56</c15:f>
                      <c15:dlblFieldTableCache>
                        <c:ptCount val="1"/>
                      </c15:dlblFieldTableCache>
                    </c15:dlblFTEntry>
                  </c15:dlblFieldTable>
                  <c15:showDataLabelsRange val="0"/>
                </c:ext>
                <c:ext xmlns:c16="http://schemas.microsoft.com/office/drawing/2014/chart" uri="{C3380CC4-5D6E-409C-BE32-E72D297353CC}">
                  <c16:uniqueId val="{00000021-B4FD-473B-A987-CA9F6D79F8D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{A0324889-1E13-4913-9652-1641444B87DD}</c15:txfldGUID>
                      <c15:f>Diagramm!$K$57</c15:f>
                      <c15:dlblFieldTableCache>
                        <c:ptCount val="1"/>
                      </c15:dlblFieldTableCache>
                    </c15:dlblFTEntry>
                  </c15:dlblFieldTable>
                  <c15:showDataLabelsRange val="0"/>
                </c:ext>
                <c:ext xmlns:c16="http://schemas.microsoft.com/office/drawing/2014/chart" uri="{C3380CC4-5D6E-409C-BE32-E72D297353CC}">
                  <c16:uniqueId val="{00000022-B4FD-473B-A987-CA9F6D79F8D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{104FB225-975C-417A-967A-6DA5F842D4E1}</c15:txfldGUID>
                      <c15:f>Diagramm!$K$58</c15:f>
                      <c15:dlblFieldTableCache>
                        <c:ptCount val="1"/>
                      </c15:dlblFieldTableCache>
                    </c15:dlblFTEntry>
                  </c15:dlblFieldTable>
                  <c15:showDataLabelsRange val="0"/>
                </c:ext>
                <c:ext xmlns:c16="http://schemas.microsoft.com/office/drawing/2014/chart" uri="{C3380CC4-5D6E-409C-BE32-E72D297353CC}">
                  <c16:uniqueId val="{00000023-B4FD-473B-A987-CA9F6D79F8D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{2E6214F6-09C7-418C-870C-EC838A8AE0E5}</c15:txfldGUID>
                      <c15:f>Diagramm!$K$59</c15:f>
                      <c15:dlblFieldTableCache>
                        <c:ptCount val="1"/>
                      </c15:dlblFieldTableCache>
                    </c15:dlblFTEntry>
                  </c15:dlblFieldTable>
                  <c15:showDataLabelsRange val="0"/>
                </c:ext>
                <c:ext xmlns:c16="http://schemas.microsoft.com/office/drawing/2014/chart" uri="{C3380CC4-5D6E-409C-BE32-E72D297353CC}">
                  <c16:uniqueId val="{00000024-B4FD-473B-A987-CA9F6D79F8D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{5A709803-E610-4DC5-B994-DFB9B335EAD9}</c15:txfldGUID>
                      <c15:f>Diagramm!$K$60</c15:f>
                      <c15:dlblFieldTableCache>
                        <c:ptCount val="1"/>
                      </c15:dlblFieldTableCache>
                    </c15:dlblFTEntry>
                  </c15:dlblFieldTable>
                  <c15:showDataLabelsRange val="0"/>
                </c:ext>
                <c:ext xmlns:c16="http://schemas.microsoft.com/office/drawing/2014/chart" uri="{C3380CC4-5D6E-409C-BE32-E72D297353CC}">
                  <c16:uniqueId val="{00000025-B4FD-473B-A987-CA9F6D79F8D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{103F1EAE-CE3E-48E8-9859-82C6DC3E0766}</c15:txfldGUID>
                      <c15:f>Diagramm!$K$61</c15:f>
                      <c15:dlblFieldTableCache>
                        <c:ptCount val="1"/>
                      </c15:dlblFieldTableCache>
                    </c15:dlblFTEntry>
                  </c15:dlblFieldTable>
                  <c15:showDataLabelsRange val="0"/>
                </c:ext>
                <c:ext xmlns:c16="http://schemas.microsoft.com/office/drawing/2014/chart" uri="{C3380CC4-5D6E-409C-BE32-E72D297353CC}">
                  <c16:uniqueId val="{00000026-B4FD-473B-A987-CA9F6D79F8D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{68E6A1CF-086A-466B-96C8-717F720B6E05}</c15:txfldGUID>
                      <c15:f>Diagramm!$K$62</c15:f>
                      <c15:dlblFieldTableCache>
                        <c:ptCount val="1"/>
                      </c15:dlblFieldTableCache>
                    </c15:dlblFTEntry>
                  </c15:dlblFieldTable>
                  <c15:showDataLabelsRange val="0"/>
                </c:ext>
                <c:ext xmlns:c16="http://schemas.microsoft.com/office/drawing/2014/chart" uri="{C3380CC4-5D6E-409C-BE32-E72D297353CC}">
                  <c16:uniqueId val="{00000027-B4FD-473B-A987-CA9F6D79F8D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{5C6AC936-BAC3-49B0-B938-662E6C1283E9}</c15:txfldGUID>
                      <c15:f>Diagramm!$K$63</c15:f>
                      <c15:dlblFieldTableCache>
                        <c:ptCount val="1"/>
                      </c15:dlblFieldTableCache>
                    </c15:dlblFTEntry>
                  </c15:dlblFieldTable>
                  <c15:showDataLabelsRange val="0"/>
                </c:ext>
                <c:ext xmlns:c16="http://schemas.microsoft.com/office/drawing/2014/chart" uri="{C3380CC4-5D6E-409C-BE32-E72D297353CC}">
                  <c16:uniqueId val="{00000028-B4FD-473B-A987-CA9F6D79F8D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{3F421BC2-60A7-4D4D-99D7-3E1B57F1F353}</c15:txfldGUID>
                      <c15:f>Diagramm!$K$64</c15:f>
                      <c15:dlblFieldTableCache>
                        <c:ptCount val="1"/>
                      </c15:dlblFieldTableCache>
                    </c15:dlblFTEntry>
                  </c15:dlblFieldTable>
                  <c15:showDataLabelsRange val="0"/>
                </c:ext>
                <c:ext xmlns:c16="http://schemas.microsoft.com/office/drawing/2014/chart" uri="{C3380CC4-5D6E-409C-BE32-E72D297353CC}">
                  <c16:uniqueId val="{00000029-B4FD-473B-A987-CA9F6D79F8D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{1BFFC35E-C08C-4405-884E-E8403F819999}</c15:txfldGUID>
                      <c15:f>Diagramm!$K$65</c15:f>
                      <c15:dlblFieldTableCache>
                        <c:ptCount val="1"/>
                      </c15:dlblFieldTableCache>
                    </c15:dlblFTEntry>
                  </c15:dlblFieldTable>
                  <c15:showDataLabelsRange val="0"/>
                </c:ext>
                <c:ext xmlns:c16="http://schemas.microsoft.com/office/drawing/2014/chart" uri="{C3380CC4-5D6E-409C-BE32-E72D297353CC}">
                  <c16:uniqueId val="{0000002A-B4FD-473B-A987-CA9F6D79F8D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{916CBF16-3F9F-408B-8698-63DC4BF8C5F0}</c15:txfldGUID>
                      <c15:f>Diagramm!$K$66</c15:f>
                      <c15:dlblFieldTableCache>
                        <c:ptCount val="1"/>
                      </c15:dlblFieldTableCache>
                    </c15:dlblFTEntry>
                  </c15:dlblFieldTable>
                  <c15:showDataLabelsRange val="0"/>
                </c:ext>
                <c:ext xmlns:c16="http://schemas.microsoft.com/office/drawing/2014/chart" uri="{C3380CC4-5D6E-409C-BE32-E72D297353CC}">
                  <c16:uniqueId val="{0000002B-B4FD-473B-A987-CA9F6D79F8D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{3631E04B-FE51-4054-A8D4-C50A33B9B679}</c15:txfldGUID>
                      <c15:f>Diagramm!$K$67</c15:f>
                      <c15:dlblFieldTableCache>
                        <c:ptCount val="1"/>
                      </c15:dlblFieldTableCache>
                    </c15:dlblFTEntry>
                  </c15:dlblFieldTable>
                  <c15:showDataLabelsRange val="0"/>
                </c:ext>
                <c:ext xmlns:c16="http://schemas.microsoft.com/office/drawing/2014/chart" uri="{C3380CC4-5D6E-409C-BE32-E72D297353CC}">
                  <c16:uniqueId val="{0000002C-B4FD-473B-A987-CA9F6D79F8D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4FD-473B-A987-CA9F6D79F8D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{0F1ED8FC-7939-4A80-9126-427474409F20}</c15:txfldGUID>
                      <c15:f>Diagramm!$J$46</c15:f>
                      <c15:dlblFieldTableCache>
                        <c:ptCount val="1"/>
                      </c15:dlblFieldTableCache>
                    </c15:dlblFTEntry>
                  </c15:dlblFieldTable>
                  <c15:showDataLabelsRange val="0"/>
                </c:ext>
                <c:ext xmlns:c16="http://schemas.microsoft.com/office/drawing/2014/chart" uri="{C3380CC4-5D6E-409C-BE32-E72D297353CC}">
                  <c16:uniqueId val="{0000002E-B4FD-473B-A987-CA9F6D79F8D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{F471B207-0986-44DB-8FC7-2CF13B955EBA}</c15:txfldGUID>
                      <c15:f>Diagramm!$J$47</c15:f>
                      <c15:dlblFieldTableCache>
                        <c:ptCount val="1"/>
                      </c15:dlblFieldTableCache>
                    </c15:dlblFTEntry>
                  </c15:dlblFieldTable>
                  <c15:showDataLabelsRange val="0"/>
                </c:ext>
                <c:ext xmlns:c16="http://schemas.microsoft.com/office/drawing/2014/chart" uri="{C3380CC4-5D6E-409C-BE32-E72D297353CC}">
                  <c16:uniqueId val="{0000002F-B4FD-473B-A987-CA9F6D79F8D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{1BE8FE32-82C8-4B57-84DE-FBA6CFE26CD5}</c15:txfldGUID>
                      <c15:f>Diagramm!$J$48</c15:f>
                      <c15:dlblFieldTableCache>
                        <c:ptCount val="1"/>
                      </c15:dlblFieldTableCache>
                    </c15:dlblFTEntry>
                  </c15:dlblFieldTable>
                  <c15:showDataLabelsRange val="0"/>
                </c:ext>
                <c:ext xmlns:c16="http://schemas.microsoft.com/office/drawing/2014/chart" uri="{C3380CC4-5D6E-409C-BE32-E72D297353CC}">
                  <c16:uniqueId val="{00000030-B4FD-473B-A987-CA9F6D79F8D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{AC56AB47-9A1C-4BFC-8A69-954B334A2CEE}</c15:txfldGUID>
                      <c15:f>Diagramm!$J$49</c15:f>
                      <c15:dlblFieldTableCache>
                        <c:ptCount val="1"/>
                      </c15:dlblFieldTableCache>
                    </c15:dlblFTEntry>
                  </c15:dlblFieldTable>
                  <c15:showDataLabelsRange val="0"/>
                </c:ext>
                <c:ext xmlns:c16="http://schemas.microsoft.com/office/drawing/2014/chart" uri="{C3380CC4-5D6E-409C-BE32-E72D297353CC}">
                  <c16:uniqueId val="{00000031-B4FD-473B-A987-CA9F6D79F8D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{B8B7FF75-4E87-4287-A334-40916272AAA2}</c15:txfldGUID>
                      <c15:f>Diagramm!$J$50</c15:f>
                      <c15:dlblFieldTableCache>
                        <c:ptCount val="1"/>
                      </c15:dlblFieldTableCache>
                    </c15:dlblFTEntry>
                  </c15:dlblFieldTable>
                  <c15:showDataLabelsRange val="0"/>
                </c:ext>
                <c:ext xmlns:c16="http://schemas.microsoft.com/office/drawing/2014/chart" uri="{C3380CC4-5D6E-409C-BE32-E72D297353CC}">
                  <c16:uniqueId val="{00000032-B4FD-473B-A987-CA9F6D79F8D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{26979D11-8E6B-425B-9F75-B2C404C41E8D}</c15:txfldGUID>
                      <c15:f>Diagramm!$J$51</c15:f>
                      <c15:dlblFieldTableCache>
                        <c:ptCount val="1"/>
                      </c15:dlblFieldTableCache>
                    </c15:dlblFTEntry>
                  </c15:dlblFieldTable>
                  <c15:showDataLabelsRange val="0"/>
                </c:ext>
                <c:ext xmlns:c16="http://schemas.microsoft.com/office/drawing/2014/chart" uri="{C3380CC4-5D6E-409C-BE32-E72D297353CC}">
                  <c16:uniqueId val="{00000033-B4FD-473B-A987-CA9F6D79F8D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{465D55CC-E59C-4BEC-9FCB-7B0E81C4B46E}</c15:txfldGUID>
                      <c15:f>Diagramm!$J$52</c15:f>
                      <c15:dlblFieldTableCache>
                        <c:ptCount val="1"/>
                      </c15:dlblFieldTableCache>
                    </c15:dlblFTEntry>
                  </c15:dlblFieldTable>
                  <c15:showDataLabelsRange val="0"/>
                </c:ext>
                <c:ext xmlns:c16="http://schemas.microsoft.com/office/drawing/2014/chart" uri="{C3380CC4-5D6E-409C-BE32-E72D297353CC}">
                  <c16:uniqueId val="{00000034-B4FD-473B-A987-CA9F6D79F8D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{005F10C7-B46B-48CD-AAA9-90B4029D070C}</c15:txfldGUID>
                      <c15:f>Diagramm!$J$53</c15:f>
                      <c15:dlblFieldTableCache>
                        <c:ptCount val="1"/>
                      </c15:dlblFieldTableCache>
                    </c15:dlblFTEntry>
                  </c15:dlblFieldTable>
                  <c15:showDataLabelsRange val="0"/>
                </c:ext>
                <c:ext xmlns:c16="http://schemas.microsoft.com/office/drawing/2014/chart" uri="{C3380CC4-5D6E-409C-BE32-E72D297353CC}">
                  <c16:uniqueId val="{00000035-B4FD-473B-A987-CA9F6D79F8D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{FCD862A9-436A-4F08-A067-2014614872C7}</c15:txfldGUID>
                      <c15:f>Diagramm!$J$54</c15:f>
                      <c15:dlblFieldTableCache>
                        <c:ptCount val="1"/>
                      </c15:dlblFieldTableCache>
                    </c15:dlblFTEntry>
                  </c15:dlblFieldTable>
                  <c15:showDataLabelsRange val="0"/>
                </c:ext>
                <c:ext xmlns:c16="http://schemas.microsoft.com/office/drawing/2014/chart" uri="{C3380CC4-5D6E-409C-BE32-E72D297353CC}">
                  <c16:uniqueId val="{00000036-B4FD-473B-A987-CA9F6D79F8D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{567F9A7D-EED9-4BB7-81C1-F6F6CBF884FF}</c15:txfldGUID>
                      <c15:f>Diagramm!$J$55</c15:f>
                      <c15:dlblFieldTableCache>
                        <c:ptCount val="1"/>
                      </c15:dlblFieldTableCache>
                    </c15:dlblFTEntry>
                  </c15:dlblFieldTable>
                  <c15:showDataLabelsRange val="0"/>
                </c:ext>
                <c:ext xmlns:c16="http://schemas.microsoft.com/office/drawing/2014/chart" uri="{C3380CC4-5D6E-409C-BE32-E72D297353CC}">
                  <c16:uniqueId val="{00000037-B4FD-473B-A987-CA9F6D79F8D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{EDF9B4EB-944D-4A87-8566-BD2EADDCD769}</c15:txfldGUID>
                      <c15:f>Diagramm!$J$56</c15:f>
                      <c15:dlblFieldTableCache>
                        <c:ptCount val="1"/>
                      </c15:dlblFieldTableCache>
                    </c15:dlblFTEntry>
                  </c15:dlblFieldTable>
                  <c15:showDataLabelsRange val="0"/>
                </c:ext>
                <c:ext xmlns:c16="http://schemas.microsoft.com/office/drawing/2014/chart" uri="{C3380CC4-5D6E-409C-BE32-E72D297353CC}">
                  <c16:uniqueId val="{00000038-B4FD-473B-A987-CA9F6D79F8D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{5AC2EE65-A8B4-4AB9-8BB6-D04877E65E04}</c15:txfldGUID>
                      <c15:f>Diagramm!$J$57</c15:f>
                      <c15:dlblFieldTableCache>
                        <c:ptCount val="1"/>
                      </c15:dlblFieldTableCache>
                    </c15:dlblFTEntry>
                  </c15:dlblFieldTable>
                  <c15:showDataLabelsRange val="0"/>
                </c:ext>
                <c:ext xmlns:c16="http://schemas.microsoft.com/office/drawing/2014/chart" uri="{C3380CC4-5D6E-409C-BE32-E72D297353CC}">
                  <c16:uniqueId val="{00000039-B4FD-473B-A987-CA9F6D79F8D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{F5CC428C-496D-4585-85FA-22A49FBEFC0A}</c15:txfldGUID>
                      <c15:f>Diagramm!$J$58</c15:f>
                      <c15:dlblFieldTableCache>
                        <c:ptCount val="1"/>
                      </c15:dlblFieldTableCache>
                    </c15:dlblFTEntry>
                  </c15:dlblFieldTable>
                  <c15:showDataLabelsRange val="0"/>
                </c:ext>
                <c:ext xmlns:c16="http://schemas.microsoft.com/office/drawing/2014/chart" uri="{C3380CC4-5D6E-409C-BE32-E72D297353CC}">
                  <c16:uniqueId val="{0000003A-B4FD-473B-A987-CA9F6D79F8D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{87F0B34A-9031-4A3F-A7DF-264E8F3AE88E}</c15:txfldGUID>
                      <c15:f>Diagramm!$J$59</c15:f>
                      <c15:dlblFieldTableCache>
                        <c:ptCount val="1"/>
                      </c15:dlblFieldTableCache>
                    </c15:dlblFTEntry>
                  </c15:dlblFieldTable>
                  <c15:showDataLabelsRange val="0"/>
                </c:ext>
                <c:ext xmlns:c16="http://schemas.microsoft.com/office/drawing/2014/chart" uri="{C3380CC4-5D6E-409C-BE32-E72D297353CC}">
                  <c16:uniqueId val="{0000003B-B4FD-473B-A987-CA9F6D79F8D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{2CD52939-468E-4C55-BE43-1EF851B8846D}</c15:txfldGUID>
                      <c15:f>Diagramm!$J$60</c15:f>
                      <c15:dlblFieldTableCache>
                        <c:ptCount val="1"/>
                      </c15:dlblFieldTableCache>
                    </c15:dlblFTEntry>
                  </c15:dlblFieldTable>
                  <c15:showDataLabelsRange val="0"/>
                </c:ext>
                <c:ext xmlns:c16="http://schemas.microsoft.com/office/drawing/2014/chart" uri="{C3380CC4-5D6E-409C-BE32-E72D297353CC}">
                  <c16:uniqueId val="{0000003C-B4FD-473B-A987-CA9F6D79F8D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{D97C9B6C-8D34-47EA-A16D-793296F94A79}</c15:txfldGUID>
                      <c15:f>Diagramm!$J$61</c15:f>
                      <c15:dlblFieldTableCache>
                        <c:ptCount val="1"/>
                      </c15:dlblFieldTableCache>
                    </c15:dlblFTEntry>
                  </c15:dlblFieldTable>
                  <c15:showDataLabelsRange val="0"/>
                </c:ext>
                <c:ext xmlns:c16="http://schemas.microsoft.com/office/drawing/2014/chart" uri="{C3380CC4-5D6E-409C-BE32-E72D297353CC}">
                  <c16:uniqueId val="{0000003D-B4FD-473B-A987-CA9F6D79F8D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{2DCB0CC0-0012-4858-97A4-FB081D58FE2D}</c15:txfldGUID>
                      <c15:f>Diagramm!$J$62</c15:f>
                      <c15:dlblFieldTableCache>
                        <c:ptCount val="1"/>
                      </c15:dlblFieldTableCache>
                    </c15:dlblFTEntry>
                  </c15:dlblFieldTable>
                  <c15:showDataLabelsRange val="0"/>
                </c:ext>
                <c:ext xmlns:c16="http://schemas.microsoft.com/office/drawing/2014/chart" uri="{C3380CC4-5D6E-409C-BE32-E72D297353CC}">
                  <c16:uniqueId val="{0000003E-B4FD-473B-A987-CA9F6D79F8D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{51723CD0-B37E-491D-BF63-3DCD722ECC48}</c15:txfldGUID>
                      <c15:f>Diagramm!$J$63</c15:f>
                      <c15:dlblFieldTableCache>
                        <c:ptCount val="1"/>
                      </c15:dlblFieldTableCache>
                    </c15:dlblFTEntry>
                  </c15:dlblFieldTable>
                  <c15:showDataLabelsRange val="0"/>
                </c:ext>
                <c:ext xmlns:c16="http://schemas.microsoft.com/office/drawing/2014/chart" uri="{C3380CC4-5D6E-409C-BE32-E72D297353CC}">
                  <c16:uniqueId val="{0000003F-B4FD-473B-A987-CA9F6D79F8D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{8560CA6C-0182-46CE-B575-967E97AE73C1}</c15:txfldGUID>
                      <c15:f>Diagramm!$J$64</c15:f>
                      <c15:dlblFieldTableCache>
                        <c:ptCount val="1"/>
                      </c15:dlblFieldTableCache>
                    </c15:dlblFTEntry>
                  </c15:dlblFieldTable>
                  <c15:showDataLabelsRange val="0"/>
                </c:ext>
                <c:ext xmlns:c16="http://schemas.microsoft.com/office/drawing/2014/chart" uri="{C3380CC4-5D6E-409C-BE32-E72D297353CC}">
                  <c16:uniqueId val="{00000040-B4FD-473B-A987-CA9F6D79F8D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{EB403791-82EB-4335-996D-8E07786EB156}</c15:txfldGUID>
                      <c15:f>Diagramm!$J$65</c15:f>
                      <c15:dlblFieldTableCache>
                        <c:ptCount val="1"/>
                      </c15:dlblFieldTableCache>
                    </c15:dlblFTEntry>
                  </c15:dlblFieldTable>
                  <c15:showDataLabelsRange val="0"/>
                </c:ext>
                <c:ext xmlns:c16="http://schemas.microsoft.com/office/drawing/2014/chart" uri="{C3380CC4-5D6E-409C-BE32-E72D297353CC}">
                  <c16:uniqueId val="{00000041-B4FD-473B-A987-CA9F6D79F8D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{4C27C521-BC03-4F97-B1CC-5319D163EF61}</c15:txfldGUID>
                      <c15:f>Diagramm!$J$66</c15:f>
                      <c15:dlblFieldTableCache>
                        <c:ptCount val="1"/>
                      </c15:dlblFieldTableCache>
                    </c15:dlblFTEntry>
                  </c15:dlblFieldTable>
                  <c15:showDataLabelsRange val="0"/>
                </c:ext>
                <c:ext xmlns:c16="http://schemas.microsoft.com/office/drawing/2014/chart" uri="{C3380CC4-5D6E-409C-BE32-E72D297353CC}">
                  <c16:uniqueId val="{00000042-B4FD-473B-A987-CA9F6D79F8D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{C87D7864-05EB-4C7B-83FE-DE1B09840680}</c15:txfldGUID>
                      <c15:f>Diagramm!$J$67</c15:f>
                      <c15:dlblFieldTableCache>
                        <c:ptCount val="1"/>
                      </c15:dlblFieldTableCache>
                    </c15:dlblFTEntry>
                  </c15:dlblFieldTable>
                  <c15:showDataLabelsRange val="0"/>
                </c:ext>
                <c:ext xmlns:c16="http://schemas.microsoft.com/office/drawing/2014/chart" uri="{C3380CC4-5D6E-409C-BE32-E72D297353CC}">
                  <c16:uniqueId val="{00000043-B4FD-473B-A987-CA9F6D79F8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4FD-473B-A987-CA9F6D79F8D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23-4452-89EF-6AB0D22B7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23-4452-89EF-6AB0D22B7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23-4452-89EF-6AB0D22B7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23-4452-89EF-6AB0D22B7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23-4452-89EF-6AB0D22B7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23-4452-89EF-6AB0D22B7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23-4452-89EF-6AB0D22B7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23-4452-89EF-6AB0D22B7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23-4452-89EF-6AB0D22B7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23-4452-89EF-6AB0D22B7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23-4452-89EF-6AB0D22B7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623-4452-89EF-6AB0D22B7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623-4452-89EF-6AB0D22B7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623-4452-89EF-6AB0D22B7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623-4452-89EF-6AB0D22B7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623-4452-89EF-6AB0D22B7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623-4452-89EF-6AB0D22B7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623-4452-89EF-6AB0D22B7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623-4452-89EF-6AB0D22B7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623-4452-89EF-6AB0D22B7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623-4452-89EF-6AB0D22B7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623-4452-89EF-6AB0D22B7A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623-4452-89EF-6AB0D22B7A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623-4452-89EF-6AB0D22B7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623-4452-89EF-6AB0D22B7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623-4452-89EF-6AB0D22B7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623-4452-89EF-6AB0D22B7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623-4452-89EF-6AB0D22B7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623-4452-89EF-6AB0D22B7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623-4452-89EF-6AB0D22B7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623-4452-89EF-6AB0D22B7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623-4452-89EF-6AB0D22B7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623-4452-89EF-6AB0D22B7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623-4452-89EF-6AB0D22B7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623-4452-89EF-6AB0D22B7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623-4452-89EF-6AB0D22B7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623-4452-89EF-6AB0D22B7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623-4452-89EF-6AB0D22B7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623-4452-89EF-6AB0D22B7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623-4452-89EF-6AB0D22B7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623-4452-89EF-6AB0D22B7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623-4452-89EF-6AB0D22B7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623-4452-89EF-6AB0D22B7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623-4452-89EF-6AB0D22B7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623-4452-89EF-6AB0D22B7A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623-4452-89EF-6AB0D22B7A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623-4452-89EF-6AB0D22B7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623-4452-89EF-6AB0D22B7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623-4452-89EF-6AB0D22B7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623-4452-89EF-6AB0D22B7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623-4452-89EF-6AB0D22B7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623-4452-89EF-6AB0D22B7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623-4452-89EF-6AB0D22B7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623-4452-89EF-6AB0D22B7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623-4452-89EF-6AB0D22B7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623-4452-89EF-6AB0D22B7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623-4452-89EF-6AB0D22B7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623-4452-89EF-6AB0D22B7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623-4452-89EF-6AB0D22B7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623-4452-89EF-6AB0D22B7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623-4452-89EF-6AB0D22B7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623-4452-89EF-6AB0D22B7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623-4452-89EF-6AB0D22B7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623-4452-89EF-6AB0D22B7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623-4452-89EF-6AB0D22B7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623-4452-89EF-6AB0D22B7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623-4452-89EF-6AB0D22B7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623-4452-89EF-6AB0D22B7A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623-4452-89EF-6AB0D22B7A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100.82603821928045</c:v>
                </c:pt>
                <c:pt idx="2">
                  <c:v>102.22945802640476</c:v>
                </c:pt>
                <c:pt idx="3">
                  <c:v>101.13563574250026</c:v>
                </c:pt>
                <c:pt idx="4">
                  <c:v>101.64940749439522</c:v>
                </c:pt>
                <c:pt idx="5">
                  <c:v>102.67116828582613</c:v>
                </c:pt>
                <c:pt idx="6">
                  <c:v>104.12262908793282</c:v>
                </c:pt>
                <c:pt idx="7">
                  <c:v>103.09375111206008</c:v>
                </c:pt>
                <c:pt idx="8">
                  <c:v>103.1159923134408</c:v>
                </c:pt>
                <c:pt idx="9">
                  <c:v>103.88464823315897</c:v>
                </c:pt>
                <c:pt idx="10">
                  <c:v>105.62391018113235</c:v>
                </c:pt>
                <c:pt idx="11">
                  <c:v>104.88194370307107</c:v>
                </c:pt>
                <c:pt idx="12">
                  <c:v>105.4958008611793</c:v>
                </c:pt>
                <c:pt idx="13">
                  <c:v>106.15280594996619</c:v>
                </c:pt>
                <c:pt idx="14">
                  <c:v>107.7955410839472</c:v>
                </c:pt>
                <c:pt idx="15">
                  <c:v>107.11451549766913</c:v>
                </c:pt>
                <c:pt idx="16">
                  <c:v>107.36450660118857</c:v>
                </c:pt>
                <c:pt idx="17">
                  <c:v>108.12560051243727</c:v>
                </c:pt>
                <c:pt idx="18">
                  <c:v>109.11222020568663</c:v>
                </c:pt>
                <c:pt idx="19">
                  <c:v>108.40895341802783</c:v>
                </c:pt>
                <c:pt idx="20">
                  <c:v>108.50770435215829</c:v>
                </c:pt>
                <c:pt idx="21">
                  <c:v>109.03126223266075</c:v>
                </c:pt>
                <c:pt idx="22">
                  <c:v>110.46804384185616</c:v>
                </c:pt>
                <c:pt idx="23">
                  <c:v>109.32484609088644</c:v>
                </c:pt>
                <c:pt idx="24">
                  <c:v>109.08642041208498</c:v>
                </c:pt>
              </c:numCache>
            </c:numRef>
          </c:val>
          <c:smooth val="0"/>
          <c:extLst>
            <c:ext xmlns:c16="http://schemas.microsoft.com/office/drawing/2014/chart" uri="{C3380CC4-5D6E-409C-BE32-E72D297353CC}">
              <c16:uniqueId val="{00000000-6FDA-4B39-B568-6C9E9AC5D0F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103.60796086279743</c:v>
                </c:pt>
                <c:pt idx="2">
                  <c:v>108.50011118523459</c:v>
                </c:pt>
                <c:pt idx="3">
                  <c:v>107.24371803424506</c:v>
                </c:pt>
                <c:pt idx="4">
                  <c:v>105.59817656215256</c:v>
                </c:pt>
                <c:pt idx="5">
                  <c:v>109.65643762508338</c:v>
                </c:pt>
                <c:pt idx="6">
                  <c:v>111.76895708249945</c:v>
                </c:pt>
                <c:pt idx="7">
                  <c:v>110.81276406493217</c:v>
                </c:pt>
                <c:pt idx="8">
                  <c:v>110.77940849455192</c:v>
                </c:pt>
                <c:pt idx="9">
                  <c:v>114.82099177229263</c:v>
                </c:pt>
                <c:pt idx="10">
                  <c:v>117.5394707582833</c:v>
                </c:pt>
                <c:pt idx="11">
                  <c:v>116.47209250611519</c:v>
                </c:pt>
                <c:pt idx="12">
                  <c:v>115.26573271069603</c:v>
                </c:pt>
                <c:pt idx="13">
                  <c:v>119.44073826995776</c:v>
                </c:pt>
                <c:pt idx="14">
                  <c:v>122.70402490549255</c:v>
                </c:pt>
                <c:pt idx="15">
                  <c:v>123.24327329330664</c:v>
                </c:pt>
                <c:pt idx="16">
                  <c:v>122.25928396708916</c:v>
                </c:pt>
                <c:pt idx="17">
                  <c:v>126.65110073382255</c:v>
                </c:pt>
                <c:pt idx="18">
                  <c:v>126.13408939292863</c:v>
                </c:pt>
                <c:pt idx="19">
                  <c:v>125.93395597064709</c:v>
                </c:pt>
                <c:pt idx="20">
                  <c:v>125.57816321992439</c:v>
                </c:pt>
                <c:pt idx="21">
                  <c:v>128.36891260840559</c:v>
                </c:pt>
                <c:pt idx="22">
                  <c:v>130.84278407827441</c:v>
                </c:pt>
                <c:pt idx="23">
                  <c:v>130.3813653546809</c:v>
                </c:pt>
                <c:pt idx="24">
                  <c:v>124.3551256393151</c:v>
                </c:pt>
              </c:numCache>
            </c:numRef>
          </c:val>
          <c:smooth val="0"/>
          <c:extLst>
            <c:ext xmlns:c16="http://schemas.microsoft.com/office/drawing/2014/chart" uri="{C3380CC4-5D6E-409C-BE32-E72D297353CC}">
              <c16:uniqueId val="{00000001-6FDA-4B39-B568-6C9E9AC5D0F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102.29295301040671</c:v>
                </c:pt>
                <c:pt idx="2">
                  <c:v>107.46441719569818</c:v>
                </c:pt>
                <c:pt idx="3">
                  <c:v>108.71959880569324</c:v>
                </c:pt>
                <c:pt idx="4">
                  <c:v>103.93947299765196</c:v>
                </c:pt>
                <c:pt idx="5">
                  <c:v>106.47012783720325</c:v>
                </c:pt>
                <c:pt idx="6">
                  <c:v>104.3018233469577</c:v>
                </c:pt>
                <c:pt idx="7">
                  <c:v>105.70194509667508</c:v>
                </c:pt>
                <c:pt idx="8">
                  <c:v>104.04962750384092</c:v>
                </c:pt>
                <c:pt idx="9">
                  <c:v>105.57149897092502</c:v>
                </c:pt>
                <c:pt idx="10">
                  <c:v>103.46406933936285</c:v>
                </c:pt>
                <c:pt idx="11">
                  <c:v>104.58300721801896</c:v>
                </c:pt>
                <c:pt idx="12">
                  <c:v>101.93929906948431</c:v>
                </c:pt>
                <c:pt idx="13">
                  <c:v>103.9481694060353</c:v>
                </c:pt>
                <c:pt idx="14">
                  <c:v>101.96248949183988</c:v>
                </c:pt>
                <c:pt idx="15">
                  <c:v>103.21187349624606</c:v>
                </c:pt>
                <c:pt idx="16">
                  <c:v>101.57694872017858</c:v>
                </c:pt>
                <c:pt idx="17">
                  <c:v>103.17418905991826</c:v>
                </c:pt>
                <c:pt idx="18">
                  <c:v>94.425602226280546</c:v>
                </c:pt>
                <c:pt idx="19">
                  <c:v>95.640200597153381</c:v>
                </c:pt>
                <c:pt idx="20">
                  <c:v>93.816853639446904</c:v>
                </c:pt>
                <c:pt idx="21">
                  <c:v>95.88659883468128</c:v>
                </c:pt>
                <c:pt idx="22">
                  <c:v>93.196509841435486</c:v>
                </c:pt>
                <c:pt idx="23">
                  <c:v>93.544366176768989</c:v>
                </c:pt>
                <c:pt idx="24">
                  <c:v>89.680262051772615</c:v>
                </c:pt>
              </c:numCache>
            </c:numRef>
          </c:val>
          <c:smooth val="0"/>
          <c:extLst>
            <c:ext xmlns:c16="http://schemas.microsoft.com/office/drawing/2014/chart" uri="{C3380CC4-5D6E-409C-BE32-E72D297353CC}">
              <c16:uniqueId val="{00000002-6FDA-4B39-B568-6C9E9AC5D0F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FDA-4B39-B568-6C9E9AC5D0FF}"/>
                </c:ext>
              </c:extLst>
            </c:dLbl>
            <c:dLbl>
              <c:idx val="1"/>
              <c:delete val="1"/>
              <c:extLst>
                <c:ext xmlns:c15="http://schemas.microsoft.com/office/drawing/2012/chart" uri="{CE6537A1-D6FC-4f65-9D91-7224C49458BB}"/>
                <c:ext xmlns:c16="http://schemas.microsoft.com/office/drawing/2014/chart" uri="{C3380CC4-5D6E-409C-BE32-E72D297353CC}">
                  <c16:uniqueId val="{00000004-6FDA-4B39-B568-6C9E9AC5D0FF}"/>
                </c:ext>
              </c:extLst>
            </c:dLbl>
            <c:dLbl>
              <c:idx val="2"/>
              <c:delete val="1"/>
              <c:extLst>
                <c:ext xmlns:c15="http://schemas.microsoft.com/office/drawing/2012/chart" uri="{CE6537A1-D6FC-4f65-9D91-7224C49458BB}"/>
                <c:ext xmlns:c16="http://schemas.microsoft.com/office/drawing/2014/chart" uri="{C3380CC4-5D6E-409C-BE32-E72D297353CC}">
                  <c16:uniqueId val="{00000005-6FDA-4B39-B568-6C9E9AC5D0FF}"/>
                </c:ext>
              </c:extLst>
            </c:dLbl>
            <c:dLbl>
              <c:idx val="3"/>
              <c:delete val="1"/>
              <c:extLst>
                <c:ext xmlns:c15="http://schemas.microsoft.com/office/drawing/2012/chart" uri="{CE6537A1-D6FC-4f65-9D91-7224C49458BB}"/>
                <c:ext xmlns:c16="http://schemas.microsoft.com/office/drawing/2014/chart" uri="{C3380CC4-5D6E-409C-BE32-E72D297353CC}">
                  <c16:uniqueId val="{00000006-6FDA-4B39-B568-6C9E9AC5D0FF}"/>
                </c:ext>
              </c:extLst>
            </c:dLbl>
            <c:dLbl>
              <c:idx val="4"/>
              <c:delete val="1"/>
              <c:extLst>
                <c:ext xmlns:c15="http://schemas.microsoft.com/office/drawing/2012/chart" uri="{CE6537A1-D6FC-4f65-9D91-7224C49458BB}"/>
                <c:ext xmlns:c16="http://schemas.microsoft.com/office/drawing/2014/chart" uri="{C3380CC4-5D6E-409C-BE32-E72D297353CC}">
                  <c16:uniqueId val="{00000007-6FDA-4B39-B568-6C9E9AC5D0FF}"/>
                </c:ext>
              </c:extLst>
            </c:dLbl>
            <c:dLbl>
              <c:idx val="5"/>
              <c:delete val="1"/>
              <c:extLst>
                <c:ext xmlns:c15="http://schemas.microsoft.com/office/drawing/2012/chart" uri="{CE6537A1-D6FC-4f65-9D91-7224C49458BB}"/>
                <c:ext xmlns:c16="http://schemas.microsoft.com/office/drawing/2014/chart" uri="{C3380CC4-5D6E-409C-BE32-E72D297353CC}">
                  <c16:uniqueId val="{00000008-6FDA-4B39-B568-6C9E9AC5D0FF}"/>
                </c:ext>
              </c:extLst>
            </c:dLbl>
            <c:dLbl>
              <c:idx val="6"/>
              <c:delete val="1"/>
              <c:extLst>
                <c:ext xmlns:c15="http://schemas.microsoft.com/office/drawing/2012/chart" uri="{CE6537A1-D6FC-4f65-9D91-7224C49458BB}"/>
                <c:ext xmlns:c16="http://schemas.microsoft.com/office/drawing/2014/chart" uri="{C3380CC4-5D6E-409C-BE32-E72D297353CC}">
                  <c16:uniqueId val="{00000009-6FDA-4B39-B568-6C9E9AC5D0FF}"/>
                </c:ext>
              </c:extLst>
            </c:dLbl>
            <c:dLbl>
              <c:idx val="7"/>
              <c:delete val="1"/>
              <c:extLst>
                <c:ext xmlns:c15="http://schemas.microsoft.com/office/drawing/2012/chart" uri="{CE6537A1-D6FC-4f65-9D91-7224C49458BB}"/>
                <c:ext xmlns:c16="http://schemas.microsoft.com/office/drawing/2014/chart" uri="{C3380CC4-5D6E-409C-BE32-E72D297353CC}">
                  <c16:uniqueId val="{0000000A-6FDA-4B39-B568-6C9E9AC5D0FF}"/>
                </c:ext>
              </c:extLst>
            </c:dLbl>
            <c:dLbl>
              <c:idx val="8"/>
              <c:delete val="1"/>
              <c:extLst>
                <c:ext xmlns:c15="http://schemas.microsoft.com/office/drawing/2012/chart" uri="{CE6537A1-D6FC-4f65-9D91-7224C49458BB}"/>
                <c:ext xmlns:c16="http://schemas.microsoft.com/office/drawing/2014/chart" uri="{C3380CC4-5D6E-409C-BE32-E72D297353CC}">
                  <c16:uniqueId val="{0000000B-6FDA-4B39-B568-6C9E9AC5D0FF}"/>
                </c:ext>
              </c:extLst>
            </c:dLbl>
            <c:dLbl>
              <c:idx val="9"/>
              <c:delete val="1"/>
              <c:extLst>
                <c:ext xmlns:c15="http://schemas.microsoft.com/office/drawing/2012/chart" uri="{CE6537A1-D6FC-4f65-9D91-7224C49458BB}"/>
                <c:ext xmlns:c16="http://schemas.microsoft.com/office/drawing/2014/chart" uri="{C3380CC4-5D6E-409C-BE32-E72D297353CC}">
                  <c16:uniqueId val="{0000000C-6FDA-4B39-B568-6C9E9AC5D0FF}"/>
                </c:ext>
              </c:extLst>
            </c:dLbl>
            <c:dLbl>
              <c:idx val="10"/>
              <c:delete val="1"/>
              <c:extLst>
                <c:ext xmlns:c15="http://schemas.microsoft.com/office/drawing/2012/chart" uri="{CE6537A1-D6FC-4f65-9D91-7224C49458BB}"/>
                <c:ext xmlns:c16="http://schemas.microsoft.com/office/drawing/2014/chart" uri="{C3380CC4-5D6E-409C-BE32-E72D297353CC}">
                  <c16:uniqueId val="{0000000D-6FDA-4B39-B568-6C9E9AC5D0FF}"/>
                </c:ext>
              </c:extLst>
            </c:dLbl>
            <c:dLbl>
              <c:idx val="11"/>
              <c:delete val="1"/>
              <c:extLst>
                <c:ext xmlns:c15="http://schemas.microsoft.com/office/drawing/2012/chart" uri="{CE6537A1-D6FC-4f65-9D91-7224C49458BB}"/>
                <c:ext xmlns:c16="http://schemas.microsoft.com/office/drawing/2014/chart" uri="{C3380CC4-5D6E-409C-BE32-E72D297353CC}">
                  <c16:uniqueId val="{0000000E-6FDA-4B39-B568-6C9E9AC5D0FF}"/>
                </c:ext>
              </c:extLst>
            </c:dLbl>
            <c:dLbl>
              <c:idx val="12"/>
              <c:delete val="1"/>
              <c:extLst>
                <c:ext xmlns:c15="http://schemas.microsoft.com/office/drawing/2012/chart" uri="{CE6537A1-D6FC-4f65-9D91-7224C49458BB}"/>
                <c:ext xmlns:c16="http://schemas.microsoft.com/office/drawing/2014/chart" uri="{C3380CC4-5D6E-409C-BE32-E72D297353CC}">
                  <c16:uniqueId val="{0000000F-6FDA-4B39-B568-6C9E9AC5D0F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FDA-4B39-B568-6C9E9AC5D0FF}"/>
                </c:ext>
              </c:extLst>
            </c:dLbl>
            <c:dLbl>
              <c:idx val="14"/>
              <c:delete val="1"/>
              <c:extLst>
                <c:ext xmlns:c15="http://schemas.microsoft.com/office/drawing/2012/chart" uri="{CE6537A1-D6FC-4f65-9D91-7224C49458BB}"/>
                <c:ext xmlns:c16="http://schemas.microsoft.com/office/drawing/2014/chart" uri="{C3380CC4-5D6E-409C-BE32-E72D297353CC}">
                  <c16:uniqueId val="{00000011-6FDA-4B39-B568-6C9E9AC5D0FF}"/>
                </c:ext>
              </c:extLst>
            </c:dLbl>
            <c:dLbl>
              <c:idx val="15"/>
              <c:delete val="1"/>
              <c:extLst>
                <c:ext xmlns:c15="http://schemas.microsoft.com/office/drawing/2012/chart" uri="{CE6537A1-D6FC-4f65-9D91-7224C49458BB}"/>
                <c:ext xmlns:c16="http://schemas.microsoft.com/office/drawing/2014/chart" uri="{C3380CC4-5D6E-409C-BE32-E72D297353CC}">
                  <c16:uniqueId val="{00000012-6FDA-4B39-B568-6C9E9AC5D0FF}"/>
                </c:ext>
              </c:extLst>
            </c:dLbl>
            <c:dLbl>
              <c:idx val="16"/>
              <c:delete val="1"/>
              <c:extLst>
                <c:ext xmlns:c15="http://schemas.microsoft.com/office/drawing/2012/chart" uri="{CE6537A1-D6FC-4f65-9D91-7224C49458BB}"/>
                <c:ext xmlns:c16="http://schemas.microsoft.com/office/drawing/2014/chart" uri="{C3380CC4-5D6E-409C-BE32-E72D297353CC}">
                  <c16:uniqueId val="{00000013-6FDA-4B39-B568-6C9E9AC5D0FF}"/>
                </c:ext>
              </c:extLst>
            </c:dLbl>
            <c:dLbl>
              <c:idx val="17"/>
              <c:delete val="1"/>
              <c:extLst>
                <c:ext xmlns:c15="http://schemas.microsoft.com/office/drawing/2012/chart" uri="{CE6537A1-D6FC-4f65-9D91-7224C49458BB}"/>
                <c:ext xmlns:c16="http://schemas.microsoft.com/office/drawing/2014/chart" uri="{C3380CC4-5D6E-409C-BE32-E72D297353CC}">
                  <c16:uniqueId val="{00000014-6FDA-4B39-B568-6C9E9AC5D0FF}"/>
                </c:ext>
              </c:extLst>
            </c:dLbl>
            <c:dLbl>
              <c:idx val="18"/>
              <c:delete val="1"/>
              <c:extLst>
                <c:ext xmlns:c15="http://schemas.microsoft.com/office/drawing/2012/chart" uri="{CE6537A1-D6FC-4f65-9D91-7224C49458BB}"/>
                <c:ext xmlns:c16="http://schemas.microsoft.com/office/drawing/2014/chart" uri="{C3380CC4-5D6E-409C-BE32-E72D297353CC}">
                  <c16:uniqueId val="{00000015-6FDA-4B39-B568-6C9E9AC5D0FF}"/>
                </c:ext>
              </c:extLst>
            </c:dLbl>
            <c:dLbl>
              <c:idx val="19"/>
              <c:delete val="1"/>
              <c:extLst>
                <c:ext xmlns:c15="http://schemas.microsoft.com/office/drawing/2012/chart" uri="{CE6537A1-D6FC-4f65-9D91-7224C49458BB}"/>
                <c:ext xmlns:c16="http://schemas.microsoft.com/office/drawing/2014/chart" uri="{C3380CC4-5D6E-409C-BE32-E72D297353CC}">
                  <c16:uniqueId val="{00000016-6FDA-4B39-B568-6C9E9AC5D0FF}"/>
                </c:ext>
              </c:extLst>
            </c:dLbl>
            <c:dLbl>
              <c:idx val="20"/>
              <c:delete val="1"/>
              <c:extLst>
                <c:ext xmlns:c15="http://schemas.microsoft.com/office/drawing/2012/chart" uri="{CE6537A1-D6FC-4f65-9D91-7224C49458BB}"/>
                <c:ext xmlns:c16="http://schemas.microsoft.com/office/drawing/2014/chart" uri="{C3380CC4-5D6E-409C-BE32-E72D297353CC}">
                  <c16:uniqueId val="{00000017-6FDA-4B39-B568-6C9E9AC5D0FF}"/>
                </c:ext>
              </c:extLst>
            </c:dLbl>
            <c:dLbl>
              <c:idx val="21"/>
              <c:delete val="1"/>
              <c:extLst>
                <c:ext xmlns:c15="http://schemas.microsoft.com/office/drawing/2012/chart" uri="{CE6537A1-D6FC-4f65-9D91-7224C49458BB}"/>
                <c:ext xmlns:c16="http://schemas.microsoft.com/office/drawing/2014/chart" uri="{C3380CC4-5D6E-409C-BE32-E72D297353CC}">
                  <c16:uniqueId val="{00000018-6FDA-4B39-B568-6C9E9AC5D0FF}"/>
                </c:ext>
              </c:extLst>
            </c:dLbl>
            <c:dLbl>
              <c:idx val="22"/>
              <c:delete val="1"/>
              <c:extLst>
                <c:ext xmlns:c15="http://schemas.microsoft.com/office/drawing/2012/chart" uri="{CE6537A1-D6FC-4f65-9D91-7224C49458BB}"/>
                <c:ext xmlns:c16="http://schemas.microsoft.com/office/drawing/2014/chart" uri="{C3380CC4-5D6E-409C-BE32-E72D297353CC}">
                  <c16:uniqueId val="{00000019-6FDA-4B39-B568-6C9E9AC5D0FF}"/>
                </c:ext>
              </c:extLst>
            </c:dLbl>
            <c:dLbl>
              <c:idx val="23"/>
              <c:delete val="1"/>
              <c:extLst>
                <c:ext xmlns:c15="http://schemas.microsoft.com/office/drawing/2012/chart" uri="{CE6537A1-D6FC-4f65-9D91-7224C49458BB}"/>
                <c:ext xmlns:c16="http://schemas.microsoft.com/office/drawing/2014/chart" uri="{C3380CC4-5D6E-409C-BE32-E72D297353CC}">
                  <c16:uniqueId val="{0000001A-6FDA-4B39-B568-6C9E9AC5D0FF}"/>
                </c:ext>
              </c:extLst>
            </c:dLbl>
            <c:dLbl>
              <c:idx val="24"/>
              <c:delete val="1"/>
              <c:extLst>
                <c:ext xmlns:c15="http://schemas.microsoft.com/office/drawing/2012/chart" uri="{CE6537A1-D6FC-4f65-9D91-7224C49458BB}"/>
                <c:ext xmlns:c16="http://schemas.microsoft.com/office/drawing/2014/chart" uri="{C3380CC4-5D6E-409C-BE32-E72D297353CC}">
                  <c16:uniqueId val="{0000001B-6FDA-4B39-B568-6C9E9AC5D0F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FDA-4B39-B568-6C9E9AC5D0F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Bamberg – Coburg (727)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245235</v>
      </c>
      <c r="F11" s="238">
        <v>245771</v>
      </c>
      <c r="G11" s="238">
        <v>248341</v>
      </c>
      <c r="H11" s="238">
        <v>245111</v>
      </c>
      <c r="I11" s="265">
        <v>243934</v>
      </c>
      <c r="J11" s="263">
        <v>1301</v>
      </c>
      <c r="K11" s="266">
        <v>0.53334098567645349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16.624054478357493</v>
      </c>
      <c r="E13" s="115">
        <v>40768</v>
      </c>
      <c r="F13" s="114">
        <v>40726</v>
      </c>
      <c r="G13" s="114">
        <v>41249</v>
      </c>
      <c r="H13" s="114">
        <v>41350</v>
      </c>
      <c r="I13" s="140">
        <v>40699</v>
      </c>
      <c r="J13" s="115">
        <v>69</v>
      </c>
      <c r="K13" s="116">
        <v>0.16953733506965774</v>
      </c>
    </row>
    <row r="14" spans="1:255" ht="14.1" customHeight="1" x14ac:dyDescent="0.2">
      <c r="A14" s="306" t="s">
        <v>230</v>
      </c>
      <c r="B14" s="307"/>
      <c r="C14" s="308"/>
      <c r="D14" s="113">
        <v>62.333679939649727</v>
      </c>
      <c r="E14" s="115">
        <v>152864</v>
      </c>
      <c r="F14" s="114">
        <v>153727</v>
      </c>
      <c r="G14" s="114">
        <v>155739</v>
      </c>
      <c r="H14" s="114">
        <v>153008</v>
      </c>
      <c r="I14" s="140">
        <v>152739</v>
      </c>
      <c r="J14" s="115">
        <v>125</v>
      </c>
      <c r="K14" s="116">
        <v>8.1838954032696296E-2</v>
      </c>
    </row>
    <row r="15" spans="1:255" ht="14.1" customHeight="1" x14ac:dyDescent="0.2">
      <c r="A15" s="306" t="s">
        <v>231</v>
      </c>
      <c r="B15" s="307"/>
      <c r="C15" s="308"/>
      <c r="D15" s="113">
        <v>10.931555446816319</v>
      </c>
      <c r="E15" s="115">
        <v>26808</v>
      </c>
      <c r="F15" s="114">
        <v>26653</v>
      </c>
      <c r="G15" s="114">
        <v>26798</v>
      </c>
      <c r="H15" s="114">
        <v>26476</v>
      </c>
      <c r="I15" s="140">
        <v>26430</v>
      </c>
      <c r="J15" s="115">
        <v>378</v>
      </c>
      <c r="K15" s="116">
        <v>1.4301929625425653</v>
      </c>
    </row>
    <row r="16" spans="1:255" ht="14.1" customHeight="1" x14ac:dyDescent="0.2">
      <c r="A16" s="306" t="s">
        <v>232</v>
      </c>
      <c r="B16" s="307"/>
      <c r="C16" s="308"/>
      <c r="D16" s="113">
        <v>9.4566436275409309</v>
      </c>
      <c r="E16" s="115">
        <v>23191</v>
      </c>
      <c r="F16" s="114">
        <v>23043</v>
      </c>
      <c r="G16" s="114">
        <v>22919</v>
      </c>
      <c r="H16" s="114">
        <v>22673</v>
      </c>
      <c r="I16" s="140">
        <v>22446</v>
      </c>
      <c r="J16" s="115">
        <v>745</v>
      </c>
      <c r="K16" s="116">
        <v>3.3190768956606966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0.44324831284278343</v>
      </c>
      <c r="E18" s="115">
        <v>1087</v>
      </c>
      <c r="F18" s="114">
        <v>1033</v>
      </c>
      <c r="G18" s="114">
        <v>1115</v>
      </c>
      <c r="H18" s="114">
        <v>1171</v>
      </c>
      <c r="I18" s="140">
        <v>1084</v>
      </c>
      <c r="J18" s="115">
        <v>3</v>
      </c>
      <c r="K18" s="116">
        <v>0.2767527675276753</v>
      </c>
    </row>
    <row r="19" spans="1:255" ht="14.1" customHeight="1" x14ac:dyDescent="0.2">
      <c r="A19" s="306" t="s">
        <v>235</v>
      </c>
      <c r="B19" s="307" t="s">
        <v>236</v>
      </c>
      <c r="C19" s="308"/>
      <c r="D19" s="113">
        <v>0.23161457377617387</v>
      </c>
      <c r="E19" s="115">
        <v>568</v>
      </c>
      <c r="F19" s="114">
        <v>521</v>
      </c>
      <c r="G19" s="114">
        <v>600</v>
      </c>
      <c r="H19" s="114">
        <v>666</v>
      </c>
      <c r="I19" s="140">
        <v>573</v>
      </c>
      <c r="J19" s="115">
        <v>-5</v>
      </c>
      <c r="K19" s="116">
        <v>-0.87260034904013961</v>
      </c>
    </row>
    <row r="20" spans="1:255" ht="14.1" customHeight="1" x14ac:dyDescent="0.2">
      <c r="A20" s="306">
        <v>12</v>
      </c>
      <c r="B20" s="307" t="s">
        <v>237</v>
      </c>
      <c r="C20" s="308"/>
      <c r="D20" s="113">
        <v>0.63734785002140804</v>
      </c>
      <c r="E20" s="115">
        <v>1563</v>
      </c>
      <c r="F20" s="114">
        <v>1400</v>
      </c>
      <c r="G20" s="114">
        <v>1657</v>
      </c>
      <c r="H20" s="114">
        <v>1660</v>
      </c>
      <c r="I20" s="140">
        <v>1554</v>
      </c>
      <c r="J20" s="115">
        <v>9</v>
      </c>
      <c r="K20" s="116">
        <v>0.5791505791505791</v>
      </c>
    </row>
    <row r="21" spans="1:255" ht="14.1" customHeight="1" x14ac:dyDescent="0.2">
      <c r="A21" s="306">
        <v>21</v>
      </c>
      <c r="B21" s="307" t="s">
        <v>238</v>
      </c>
      <c r="C21" s="308"/>
      <c r="D21" s="113">
        <v>1.0361489999388342</v>
      </c>
      <c r="E21" s="115">
        <v>2541</v>
      </c>
      <c r="F21" s="114">
        <v>2486</v>
      </c>
      <c r="G21" s="114">
        <v>2669</v>
      </c>
      <c r="H21" s="114">
        <v>2594</v>
      </c>
      <c r="I21" s="140">
        <v>2534</v>
      </c>
      <c r="J21" s="115">
        <v>7</v>
      </c>
      <c r="K21" s="116">
        <v>0.27624309392265195</v>
      </c>
    </row>
    <row r="22" spans="1:255" ht="14.1" customHeight="1" x14ac:dyDescent="0.2">
      <c r="A22" s="306">
        <v>22</v>
      </c>
      <c r="B22" s="307" t="s">
        <v>239</v>
      </c>
      <c r="C22" s="308"/>
      <c r="D22" s="113">
        <v>3.3115175240075847</v>
      </c>
      <c r="E22" s="115">
        <v>8121</v>
      </c>
      <c r="F22" s="114">
        <v>8200</v>
      </c>
      <c r="G22" s="114">
        <v>8366</v>
      </c>
      <c r="H22" s="114">
        <v>8446</v>
      </c>
      <c r="I22" s="140">
        <v>8528</v>
      </c>
      <c r="J22" s="115">
        <v>-407</v>
      </c>
      <c r="K22" s="116">
        <v>-4.7725140712945588</v>
      </c>
    </row>
    <row r="23" spans="1:255" ht="14.1" customHeight="1" x14ac:dyDescent="0.2">
      <c r="A23" s="306">
        <v>23</v>
      </c>
      <c r="B23" s="307" t="s">
        <v>240</v>
      </c>
      <c r="C23" s="308"/>
      <c r="D23" s="113">
        <v>0.99618733051970554</v>
      </c>
      <c r="E23" s="115">
        <v>2443</v>
      </c>
      <c r="F23" s="114">
        <v>2446</v>
      </c>
      <c r="G23" s="114">
        <v>2486</v>
      </c>
      <c r="H23" s="114">
        <v>2456</v>
      </c>
      <c r="I23" s="140">
        <v>2486</v>
      </c>
      <c r="J23" s="115">
        <v>-43</v>
      </c>
      <c r="K23" s="116">
        <v>-1.7296862429605793</v>
      </c>
    </row>
    <row r="24" spans="1:255" ht="14.1" customHeight="1" x14ac:dyDescent="0.2">
      <c r="A24" s="306">
        <v>24</v>
      </c>
      <c r="B24" s="307" t="s">
        <v>241</v>
      </c>
      <c r="C24" s="308"/>
      <c r="D24" s="113">
        <v>5.1493465451505696</v>
      </c>
      <c r="E24" s="115">
        <v>12628</v>
      </c>
      <c r="F24" s="114">
        <v>12844</v>
      </c>
      <c r="G24" s="114">
        <v>13155</v>
      </c>
      <c r="H24" s="114">
        <v>13181</v>
      </c>
      <c r="I24" s="140">
        <v>13309</v>
      </c>
      <c r="J24" s="115">
        <v>-681</v>
      </c>
      <c r="K24" s="116">
        <v>-5.1168382297693293</v>
      </c>
    </row>
    <row r="25" spans="1:255" ht="14.1" customHeight="1" x14ac:dyDescent="0.2">
      <c r="A25" s="306">
        <v>25</v>
      </c>
      <c r="B25" s="307" t="s">
        <v>242</v>
      </c>
      <c r="C25" s="308"/>
      <c r="D25" s="113">
        <v>6.4485085734091792</v>
      </c>
      <c r="E25" s="115">
        <v>15814</v>
      </c>
      <c r="F25" s="114">
        <v>15924</v>
      </c>
      <c r="G25" s="114">
        <v>16183</v>
      </c>
      <c r="H25" s="114">
        <v>15971</v>
      </c>
      <c r="I25" s="140">
        <v>15948</v>
      </c>
      <c r="J25" s="115">
        <v>-134</v>
      </c>
      <c r="K25" s="116">
        <v>-0.84023074993729618</v>
      </c>
    </row>
    <row r="26" spans="1:255" ht="14.1" customHeight="1" x14ac:dyDescent="0.2">
      <c r="A26" s="306">
        <v>26</v>
      </c>
      <c r="B26" s="307" t="s">
        <v>243</v>
      </c>
      <c r="C26" s="308"/>
      <c r="D26" s="113">
        <v>3.2495361591942422</v>
      </c>
      <c r="E26" s="115">
        <v>7969</v>
      </c>
      <c r="F26" s="114">
        <v>7985</v>
      </c>
      <c r="G26" s="114">
        <v>8141</v>
      </c>
      <c r="H26" s="114">
        <v>8038</v>
      </c>
      <c r="I26" s="140">
        <v>8043</v>
      </c>
      <c r="J26" s="115">
        <v>-74</v>
      </c>
      <c r="K26" s="116">
        <v>-0.92005470595548922</v>
      </c>
    </row>
    <row r="27" spans="1:255" ht="14.1" customHeight="1" x14ac:dyDescent="0.2">
      <c r="A27" s="306">
        <v>27</v>
      </c>
      <c r="B27" s="307" t="s">
        <v>244</v>
      </c>
      <c r="C27" s="308"/>
      <c r="D27" s="113">
        <v>4.5442126939466227</v>
      </c>
      <c r="E27" s="115">
        <v>11144</v>
      </c>
      <c r="F27" s="114">
        <v>11202</v>
      </c>
      <c r="G27" s="114">
        <v>11307</v>
      </c>
      <c r="H27" s="114">
        <v>11162</v>
      </c>
      <c r="I27" s="140">
        <v>11117</v>
      </c>
      <c r="J27" s="115">
        <v>27</v>
      </c>
      <c r="K27" s="116">
        <v>0.24287127822254206</v>
      </c>
    </row>
    <row r="28" spans="1:255" ht="14.1" customHeight="1" x14ac:dyDescent="0.2">
      <c r="A28" s="306">
        <v>28</v>
      </c>
      <c r="B28" s="307" t="s">
        <v>245</v>
      </c>
      <c r="C28" s="308"/>
      <c r="D28" s="113">
        <v>0.9680510530715436</v>
      </c>
      <c r="E28" s="115">
        <v>2374</v>
      </c>
      <c r="F28" s="114">
        <v>2394</v>
      </c>
      <c r="G28" s="114">
        <v>2430</v>
      </c>
      <c r="H28" s="114">
        <v>2529</v>
      </c>
      <c r="I28" s="140">
        <v>2609</v>
      </c>
      <c r="J28" s="115">
        <v>-235</v>
      </c>
      <c r="K28" s="116">
        <v>-9.0072824837102345</v>
      </c>
    </row>
    <row r="29" spans="1:255" ht="14.1" customHeight="1" x14ac:dyDescent="0.2">
      <c r="A29" s="306">
        <v>29</v>
      </c>
      <c r="B29" s="307" t="s">
        <v>246</v>
      </c>
      <c r="C29" s="308"/>
      <c r="D29" s="113">
        <v>2.7475686586335555</v>
      </c>
      <c r="E29" s="115">
        <v>6738</v>
      </c>
      <c r="F29" s="114">
        <v>6797</v>
      </c>
      <c r="G29" s="114">
        <v>6902</v>
      </c>
      <c r="H29" s="114">
        <v>6770</v>
      </c>
      <c r="I29" s="140">
        <v>6755</v>
      </c>
      <c r="J29" s="115">
        <v>-17</v>
      </c>
      <c r="K29" s="116">
        <v>-0.25166543301258326</v>
      </c>
    </row>
    <row r="30" spans="1:255" ht="14.1" customHeight="1" x14ac:dyDescent="0.2">
      <c r="A30" s="306" t="s">
        <v>247</v>
      </c>
      <c r="B30" s="307" t="s">
        <v>248</v>
      </c>
      <c r="C30" s="308"/>
      <c r="D30" s="113">
        <v>1.1617428181132383</v>
      </c>
      <c r="E30" s="115">
        <v>2849</v>
      </c>
      <c r="F30" s="114">
        <v>2836</v>
      </c>
      <c r="G30" s="114">
        <v>2864</v>
      </c>
      <c r="H30" s="114">
        <v>2802</v>
      </c>
      <c r="I30" s="140">
        <v>2813</v>
      </c>
      <c r="J30" s="115">
        <v>36</v>
      </c>
      <c r="K30" s="116">
        <v>1.2797724848915748</v>
      </c>
    </row>
    <row r="31" spans="1:255" ht="14.1" customHeight="1" x14ac:dyDescent="0.2">
      <c r="A31" s="306" t="s">
        <v>249</v>
      </c>
      <c r="B31" s="307" t="s">
        <v>250</v>
      </c>
      <c r="C31" s="308"/>
      <c r="D31" s="113">
        <v>1.4231247578852937</v>
      </c>
      <c r="E31" s="115">
        <v>3490</v>
      </c>
      <c r="F31" s="114">
        <v>3559</v>
      </c>
      <c r="G31" s="114">
        <v>3627</v>
      </c>
      <c r="H31" s="114">
        <v>3572</v>
      </c>
      <c r="I31" s="140">
        <v>3537</v>
      </c>
      <c r="J31" s="115">
        <v>-47</v>
      </c>
      <c r="K31" s="116">
        <v>-1.3288097257562907</v>
      </c>
    </row>
    <row r="32" spans="1:255" ht="14.1" customHeight="1" x14ac:dyDescent="0.2">
      <c r="A32" s="306">
        <v>31</v>
      </c>
      <c r="B32" s="307" t="s">
        <v>251</v>
      </c>
      <c r="C32" s="308"/>
      <c r="D32" s="113">
        <v>0.55620119477236118</v>
      </c>
      <c r="E32" s="115">
        <v>1364</v>
      </c>
      <c r="F32" s="114">
        <v>1329</v>
      </c>
      <c r="G32" s="114">
        <v>1335</v>
      </c>
      <c r="H32" s="114">
        <v>1302</v>
      </c>
      <c r="I32" s="140">
        <v>1292</v>
      </c>
      <c r="J32" s="115">
        <v>72</v>
      </c>
      <c r="K32" s="116">
        <v>5.5727554179566567</v>
      </c>
    </row>
    <row r="33" spans="1:11" ht="14.1" customHeight="1" x14ac:dyDescent="0.2">
      <c r="A33" s="306">
        <v>32</v>
      </c>
      <c r="B33" s="307" t="s">
        <v>252</v>
      </c>
      <c r="C33" s="308"/>
      <c r="D33" s="113">
        <v>1.6543315595245376</v>
      </c>
      <c r="E33" s="115">
        <v>4057</v>
      </c>
      <c r="F33" s="114">
        <v>3914</v>
      </c>
      <c r="G33" s="114">
        <v>4187</v>
      </c>
      <c r="H33" s="114">
        <v>4129</v>
      </c>
      <c r="I33" s="140">
        <v>3986</v>
      </c>
      <c r="J33" s="115">
        <v>71</v>
      </c>
      <c r="K33" s="116">
        <v>1.7812343201204215</v>
      </c>
    </row>
    <row r="34" spans="1:11" ht="14.1" customHeight="1" x14ac:dyDescent="0.2">
      <c r="A34" s="306">
        <v>33</v>
      </c>
      <c r="B34" s="307" t="s">
        <v>253</v>
      </c>
      <c r="C34" s="308"/>
      <c r="D34" s="113">
        <v>1.2017044875323668</v>
      </c>
      <c r="E34" s="115">
        <v>2947</v>
      </c>
      <c r="F34" s="114">
        <v>2887</v>
      </c>
      <c r="G34" s="114">
        <v>3176</v>
      </c>
      <c r="H34" s="114">
        <v>3106</v>
      </c>
      <c r="I34" s="140">
        <v>2961</v>
      </c>
      <c r="J34" s="115">
        <v>-14</v>
      </c>
      <c r="K34" s="116">
        <v>-0.4728132387706856</v>
      </c>
    </row>
    <row r="35" spans="1:11" ht="14.1" customHeight="1" x14ac:dyDescent="0.2">
      <c r="A35" s="306">
        <v>34</v>
      </c>
      <c r="B35" s="307" t="s">
        <v>254</v>
      </c>
      <c r="C35" s="308"/>
      <c r="D35" s="113">
        <v>2.0975798723673211</v>
      </c>
      <c r="E35" s="115">
        <v>5144</v>
      </c>
      <c r="F35" s="114">
        <v>5153</v>
      </c>
      <c r="G35" s="114">
        <v>5210</v>
      </c>
      <c r="H35" s="114">
        <v>5049</v>
      </c>
      <c r="I35" s="140">
        <v>5015</v>
      </c>
      <c r="J35" s="115">
        <v>129</v>
      </c>
      <c r="K35" s="116">
        <v>2.5722831505483548</v>
      </c>
    </row>
    <row r="36" spans="1:11" ht="14.1" customHeight="1" x14ac:dyDescent="0.2">
      <c r="A36" s="306">
        <v>41</v>
      </c>
      <c r="B36" s="307" t="s">
        <v>255</v>
      </c>
      <c r="C36" s="308"/>
      <c r="D36" s="113">
        <v>0.40328664342365489</v>
      </c>
      <c r="E36" s="115">
        <v>989</v>
      </c>
      <c r="F36" s="114">
        <v>996</v>
      </c>
      <c r="G36" s="114">
        <v>998</v>
      </c>
      <c r="H36" s="114">
        <v>984</v>
      </c>
      <c r="I36" s="140">
        <v>969</v>
      </c>
      <c r="J36" s="115">
        <v>20</v>
      </c>
      <c r="K36" s="116">
        <v>2.0639834881320951</v>
      </c>
    </row>
    <row r="37" spans="1:11" ht="14.1" customHeight="1" x14ac:dyDescent="0.2">
      <c r="A37" s="306">
        <v>42</v>
      </c>
      <c r="B37" s="307" t="s">
        <v>256</v>
      </c>
      <c r="C37" s="308"/>
      <c r="D37" s="113">
        <v>0.11580728688808693</v>
      </c>
      <c r="E37" s="115">
        <v>284</v>
      </c>
      <c r="F37" s="114">
        <v>277</v>
      </c>
      <c r="G37" s="114">
        <v>283</v>
      </c>
      <c r="H37" s="114">
        <v>274</v>
      </c>
      <c r="I37" s="140">
        <v>274</v>
      </c>
      <c r="J37" s="115">
        <v>10</v>
      </c>
      <c r="K37" s="116">
        <v>3.6496350364963503</v>
      </c>
    </row>
    <row r="38" spans="1:11" ht="14.1" customHeight="1" x14ac:dyDescent="0.2">
      <c r="A38" s="306">
        <v>43</v>
      </c>
      <c r="B38" s="307" t="s">
        <v>257</v>
      </c>
      <c r="C38" s="308"/>
      <c r="D38" s="113">
        <v>1.6942932289436663</v>
      </c>
      <c r="E38" s="115">
        <v>4155</v>
      </c>
      <c r="F38" s="114">
        <v>4089</v>
      </c>
      <c r="G38" s="114">
        <v>4095</v>
      </c>
      <c r="H38" s="114">
        <v>3972</v>
      </c>
      <c r="I38" s="140">
        <v>3943</v>
      </c>
      <c r="J38" s="115">
        <v>212</v>
      </c>
      <c r="K38" s="116">
        <v>5.376616789246766</v>
      </c>
    </row>
    <row r="39" spans="1:11" ht="14.1" customHeight="1" x14ac:dyDescent="0.2">
      <c r="A39" s="306">
        <v>51</v>
      </c>
      <c r="B39" s="307" t="s">
        <v>258</v>
      </c>
      <c r="C39" s="308"/>
      <c r="D39" s="113">
        <v>7.1959549004016559</v>
      </c>
      <c r="E39" s="115">
        <v>17647</v>
      </c>
      <c r="F39" s="114">
        <v>17877</v>
      </c>
      <c r="G39" s="114">
        <v>17847</v>
      </c>
      <c r="H39" s="114">
        <v>17557</v>
      </c>
      <c r="I39" s="140">
        <v>17394</v>
      </c>
      <c r="J39" s="115">
        <v>253</v>
      </c>
      <c r="K39" s="116">
        <v>1.4545245486949523</v>
      </c>
    </row>
    <row r="40" spans="1:11" ht="14.1" customHeight="1" x14ac:dyDescent="0.2">
      <c r="A40" s="306" t="s">
        <v>259</v>
      </c>
      <c r="B40" s="307" t="s">
        <v>260</v>
      </c>
      <c r="C40" s="308"/>
      <c r="D40" s="113">
        <v>6.3910127021020653</v>
      </c>
      <c r="E40" s="115">
        <v>15673</v>
      </c>
      <c r="F40" s="114">
        <v>15883</v>
      </c>
      <c r="G40" s="114">
        <v>15857</v>
      </c>
      <c r="H40" s="114">
        <v>15617</v>
      </c>
      <c r="I40" s="140">
        <v>15450</v>
      </c>
      <c r="J40" s="115">
        <v>223</v>
      </c>
      <c r="K40" s="116">
        <v>1.4433656957928802</v>
      </c>
    </row>
    <row r="41" spans="1:11" ht="14.1" customHeight="1" x14ac:dyDescent="0.2">
      <c r="A41" s="306"/>
      <c r="B41" s="307" t="s">
        <v>261</v>
      </c>
      <c r="C41" s="308"/>
      <c r="D41" s="113">
        <v>5.6158378697983569</v>
      </c>
      <c r="E41" s="115">
        <v>13772</v>
      </c>
      <c r="F41" s="114">
        <v>13937</v>
      </c>
      <c r="G41" s="114">
        <v>13914</v>
      </c>
      <c r="H41" s="114">
        <v>13745</v>
      </c>
      <c r="I41" s="140">
        <v>13630</v>
      </c>
      <c r="J41" s="115">
        <v>142</v>
      </c>
      <c r="K41" s="116">
        <v>1.041819515774028</v>
      </c>
    </row>
    <row r="42" spans="1:11" ht="14.1" customHeight="1" x14ac:dyDescent="0.2">
      <c r="A42" s="306">
        <v>52</v>
      </c>
      <c r="B42" s="307" t="s">
        <v>262</v>
      </c>
      <c r="C42" s="308"/>
      <c r="D42" s="113">
        <v>3.8481456562073113</v>
      </c>
      <c r="E42" s="115">
        <v>9437</v>
      </c>
      <c r="F42" s="114">
        <v>9478</v>
      </c>
      <c r="G42" s="114">
        <v>9652</v>
      </c>
      <c r="H42" s="114">
        <v>9499</v>
      </c>
      <c r="I42" s="140">
        <v>9348</v>
      </c>
      <c r="J42" s="115">
        <v>89</v>
      </c>
      <c r="K42" s="116">
        <v>0.95207531022678649</v>
      </c>
    </row>
    <row r="43" spans="1:11" ht="14.1" customHeight="1" x14ac:dyDescent="0.2">
      <c r="A43" s="306" t="s">
        <v>263</v>
      </c>
      <c r="B43" s="307" t="s">
        <v>264</v>
      </c>
      <c r="C43" s="308"/>
      <c r="D43" s="113">
        <v>3.3213040552939019</v>
      </c>
      <c r="E43" s="115">
        <v>8145</v>
      </c>
      <c r="F43" s="114">
        <v>8206</v>
      </c>
      <c r="G43" s="114">
        <v>8342</v>
      </c>
      <c r="H43" s="114">
        <v>8200</v>
      </c>
      <c r="I43" s="140">
        <v>8043</v>
      </c>
      <c r="J43" s="115">
        <v>102</v>
      </c>
      <c r="K43" s="116">
        <v>1.2681835136143229</v>
      </c>
    </row>
    <row r="44" spans="1:11" ht="14.1" customHeight="1" x14ac:dyDescent="0.2">
      <c r="A44" s="306">
        <v>53</v>
      </c>
      <c r="B44" s="307" t="s">
        <v>265</v>
      </c>
      <c r="C44" s="308"/>
      <c r="D44" s="113">
        <v>0.46812241319550635</v>
      </c>
      <c r="E44" s="115">
        <v>1148</v>
      </c>
      <c r="F44" s="114">
        <v>1147</v>
      </c>
      <c r="G44" s="114">
        <v>1160</v>
      </c>
      <c r="H44" s="114">
        <v>1166</v>
      </c>
      <c r="I44" s="140">
        <v>1155</v>
      </c>
      <c r="J44" s="115">
        <v>-7</v>
      </c>
      <c r="K44" s="116">
        <v>-0.60606060606060608</v>
      </c>
    </row>
    <row r="45" spans="1:11" ht="14.1" customHeight="1" x14ac:dyDescent="0.2">
      <c r="A45" s="306" t="s">
        <v>266</v>
      </c>
      <c r="B45" s="307" t="s">
        <v>267</v>
      </c>
      <c r="C45" s="308"/>
      <c r="D45" s="113">
        <v>0.43305400941953637</v>
      </c>
      <c r="E45" s="115">
        <v>1062</v>
      </c>
      <c r="F45" s="114">
        <v>1056</v>
      </c>
      <c r="G45" s="114">
        <v>1069</v>
      </c>
      <c r="H45" s="114">
        <v>1073</v>
      </c>
      <c r="I45" s="140">
        <v>1063</v>
      </c>
      <c r="J45" s="115">
        <v>-1</v>
      </c>
      <c r="K45" s="116">
        <v>-9.4073377234242708E-2</v>
      </c>
    </row>
    <row r="46" spans="1:11" ht="14.1" customHeight="1" x14ac:dyDescent="0.2">
      <c r="A46" s="306">
        <v>54</v>
      </c>
      <c r="B46" s="307" t="s">
        <v>268</v>
      </c>
      <c r="C46" s="308"/>
      <c r="D46" s="113">
        <v>2.154260199400575</v>
      </c>
      <c r="E46" s="115">
        <v>5283</v>
      </c>
      <c r="F46" s="114">
        <v>5326</v>
      </c>
      <c r="G46" s="114">
        <v>5313</v>
      </c>
      <c r="H46" s="114">
        <v>5317</v>
      </c>
      <c r="I46" s="140">
        <v>5291</v>
      </c>
      <c r="J46" s="115">
        <v>-8</v>
      </c>
      <c r="K46" s="116">
        <v>-0.15120015120015121</v>
      </c>
    </row>
    <row r="47" spans="1:11" ht="14.1" customHeight="1" x14ac:dyDescent="0.2">
      <c r="A47" s="306">
        <v>61</v>
      </c>
      <c r="B47" s="307" t="s">
        <v>269</v>
      </c>
      <c r="C47" s="308"/>
      <c r="D47" s="113">
        <v>2.6158582584052033</v>
      </c>
      <c r="E47" s="115">
        <v>6415</v>
      </c>
      <c r="F47" s="114">
        <v>6392</v>
      </c>
      <c r="G47" s="114">
        <v>6464</v>
      </c>
      <c r="H47" s="114">
        <v>6344</v>
      </c>
      <c r="I47" s="140">
        <v>6297</v>
      </c>
      <c r="J47" s="115">
        <v>118</v>
      </c>
      <c r="K47" s="116">
        <v>1.8739082102588533</v>
      </c>
    </row>
    <row r="48" spans="1:11" ht="14.1" customHeight="1" x14ac:dyDescent="0.2">
      <c r="A48" s="306">
        <v>62</v>
      </c>
      <c r="B48" s="307" t="s">
        <v>270</v>
      </c>
      <c r="C48" s="308"/>
      <c r="D48" s="113">
        <v>6.4081391318531207</v>
      </c>
      <c r="E48" s="115">
        <v>15715</v>
      </c>
      <c r="F48" s="114">
        <v>15740</v>
      </c>
      <c r="G48" s="114">
        <v>15747</v>
      </c>
      <c r="H48" s="114">
        <v>15506</v>
      </c>
      <c r="I48" s="140">
        <v>15595</v>
      </c>
      <c r="J48" s="115">
        <v>120</v>
      </c>
      <c r="K48" s="116">
        <v>0.76947739660147485</v>
      </c>
    </row>
    <row r="49" spans="1:11" ht="14.1" customHeight="1" x14ac:dyDescent="0.2">
      <c r="A49" s="306">
        <v>63</v>
      </c>
      <c r="B49" s="307" t="s">
        <v>271</v>
      </c>
      <c r="C49" s="308"/>
      <c r="D49" s="113">
        <v>1.835790160458336</v>
      </c>
      <c r="E49" s="115">
        <v>4502</v>
      </c>
      <c r="F49" s="114">
        <v>4581</v>
      </c>
      <c r="G49" s="114">
        <v>4769</v>
      </c>
      <c r="H49" s="114">
        <v>4749</v>
      </c>
      <c r="I49" s="140">
        <v>4503</v>
      </c>
      <c r="J49" s="115">
        <v>-1</v>
      </c>
      <c r="K49" s="116">
        <v>-2.220741727737064E-2</v>
      </c>
    </row>
    <row r="50" spans="1:11" ht="14.1" customHeight="1" x14ac:dyDescent="0.2">
      <c r="A50" s="306" t="s">
        <v>272</v>
      </c>
      <c r="B50" s="307" t="s">
        <v>273</v>
      </c>
      <c r="C50" s="308"/>
      <c r="D50" s="113">
        <v>0.43183069300874671</v>
      </c>
      <c r="E50" s="115">
        <v>1059</v>
      </c>
      <c r="F50" s="114">
        <v>1069</v>
      </c>
      <c r="G50" s="114">
        <v>1091</v>
      </c>
      <c r="H50" s="114">
        <v>1045</v>
      </c>
      <c r="I50" s="140">
        <v>1007</v>
      </c>
      <c r="J50" s="115">
        <v>52</v>
      </c>
      <c r="K50" s="116">
        <v>5.1638530287984112</v>
      </c>
    </row>
    <row r="51" spans="1:11" ht="14.1" customHeight="1" x14ac:dyDescent="0.2">
      <c r="A51" s="306" t="s">
        <v>274</v>
      </c>
      <c r="B51" s="307" t="s">
        <v>275</v>
      </c>
      <c r="C51" s="308"/>
      <c r="D51" s="113">
        <v>1.1772381593165739</v>
      </c>
      <c r="E51" s="115">
        <v>2887</v>
      </c>
      <c r="F51" s="114">
        <v>2966</v>
      </c>
      <c r="G51" s="114">
        <v>3084</v>
      </c>
      <c r="H51" s="114">
        <v>3102</v>
      </c>
      <c r="I51" s="140">
        <v>2920</v>
      </c>
      <c r="J51" s="115">
        <v>-33</v>
      </c>
      <c r="K51" s="116">
        <v>-1.1301369863013699</v>
      </c>
    </row>
    <row r="52" spans="1:11" ht="14.1" customHeight="1" x14ac:dyDescent="0.2">
      <c r="A52" s="306">
        <v>71</v>
      </c>
      <c r="B52" s="307" t="s">
        <v>276</v>
      </c>
      <c r="C52" s="308"/>
      <c r="D52" s="113">
        <v>11.461251452688238</v>
      </c>
      <c r="E52" s="115">
        <v>28107</v>
      </c>
      <c r="F52" s="114">
        <v>28183</v>
      </c>
      <c r="G52" s="114">
        <v>28252</v>
      </c>
      <c r="H52" s="114">
        <v>27871</v>
      </c>
      <c r="I52" s="140">
        <v>27811</v>
      </c>
      <c r="J52" s="115">
        <v>296</v>
      </c>
      <c r="K52" s="116">
        <v>1.0643270648304628</v>
      </c>
    </row>
    <row r="53" spans="1:11" ht="14.1" customHeight="1" x14ac:dyDescent="0.2">
      <c r="A53" s="306" t="s">
        <v>277</v>
      </c>
      <c r="B53" s="307" t="s">
        <v>278</v>
      </c>
      <c r="C53" s="308"/>
      <c r="D53" s="113">
        <v>4.5735722878055745</v>
      </c>
      <c r="E53" s="115">
        <v>11216</v>
      </c>
      <c r="F53" s="114">
        <v>11233</v>
      </c>
      <c r="G53" s="114">
        <v>11292</v>
      </c>
      <c r="H53" s="114">
        <v>11047</v>
      </c>
      <c r="I53" s="140">
        <v>11028</v>
      </c>
      <c r="J53" s="115">
        <v>188</v>
      </c>
      <c r="K53" s="116">
        <v>1.7047515415306493</v>
      </c>
    </row>
    <row r="54" spans="1:11" ht="14.1" customHeight="1" x14ac:dyDescent="0.2">
      <c r="A54" s="306" t="s">
        <v>279</v>
      </c>
      <c r="B54" s="307" t="s">
        <v>280</v>
      </c>
      <c r="C54" s="308"/>
      <c r="D54" s="113">
        <v>5.9408322629314743</v>
      </c>
      <c r="E54" s="115">
        <v>14569</v>
      </c>
      <c r="F54" s="114">
        <v>14648</v>
      </c>
      <c r="G54" s="114">
        <v>14653</v>
      </c>
      <c r="H54" s="114">
        <v>14568</v>
      </c>
      <c r="I54" s="140">
        <v>14540</v>
      </c>
      <c r="J54" s="115">
        <v>29</v>
      </c>
      <c r="K54" s="116">
        <v>0.19944979367262725</v>
      </c>
    </row>
    <row r="55" spans="1:11" ht="14.1" customHeight="1" x14ac:dyDescent="0.2">
      <c r="A55" s="306">
        <v>72</v>
      </c>
      <c r="B55" s="307" t="s">
        <v>281</v>
      </c>
      <c r="C55" s="308"/>
      <c r="D55" s="113">
        <v>5.1611719371215363</v>
      </c>
      <c r="E55" s="115">
        <v>12657</v>
      </c>
      <c r="F55" s="114">
        <v>12767</v>
      </c>
      <c r="G55" s="114">
        <v>12793</v>
      </c>
      <c r="H55" s="114">
        <v>12573</v>
      </c>
      <c r="I55" s="140">
        <v>12599</v>
      </c>
      <c r="J55" s="115">
        <v>58</v>
      </c>
      <c r="K55" s="116">
        <v>0.46035399634891661</v>
      </c>
    </row>
    <row r="56" spans="1:11" ht="14.1" customHeight="1" x14ac:dyDescent="0.2">
      <c r="A56" s="306" t="s">
        <v>282</v>
      </c>
      <c r="B56" s="307" t="s">
        <v>283</v>
      </c>
      <c r="C56" s="308"/>
      <c r="D56" s="113">
        <v>3.7254062429914163</v>
      </c>
      <c r="E56" s="115">
        <v>9136</v>
      </c>
      <c r="F56" s="114">
        <v>9244</v>
      </c>
      <c r="G56" s="114">
        <v>9263</v>
      </c>
      <c r="H56" s="114">
        <v>9079</v>
      </c>
      <c r="I56" s="140">
        <v>9118</v>
      </c>
      <c r="J56" s="115">
        <v>18</v>
      </c>
      <c r="K56" s="116">
        <v>0.19741171309497696</v>
      </c>
    </row>
    <row r="57" spans="1:11" ht="14.1" customHeight="1" x14ac:dyDescent="0.2">
      <c r="A57" s="306" t="s">
        <v>284</v>
      </c>
      <c r="B57" s="307" t="s">
        <v>285</v>
      </c>
      <c r="C57" s="308"/>
      <c r="D57" s="113">
        <v>1.005158317532163</v>
      </c>
      <c r="E57" s="115">
        <v>2465</v>
      </c>
      <c r="F57" s="114">
        <v>2461</v>
      </c>
      <c r="G57" s="114">
        <v>2474</v>
      </c>
      <c r="H57" s="114">
        <v>2472</v>
      </c>
      <c r="I57" s="140">
        <v>2466</v>
      </c>
      <c r="J57" s="115">
        <v>-1</v>
      </c>
      <c r="K57" s="116">
        <v>-4.0551500405515001E-2</v>
      </c>
    </row>
    <row r="58" spans="1:11" ht="14.1" customHeight="1" x14ac:dyDescent="0.2">
      <c r="A58" s="306">
        <v>73</v>
      </c>
      <c r="B58" s="307" t="s">
        <v>286</v>
      </c>
      <c r="C58" s="308"/>
      <c r="D58" s="113">
        <v>2.3687483434256937</v>
      </c>
      <c r="E58" s="115">
        <v>5809</v>
      </c>
      <c r="F58" s="114">
        <v>5802</v>
      </c>
      <c r="G58" s="114">
        <v>5817</v>
      </c>
      <c r="H58" s="114">
        <v>5694</v>
      </c>
      <c r="I58" s="140">
        <v>5692</v>
      </c>
      <c r="J58" s="115">
        <v>117</v>
      </c>
      <c r="K58" s="116">
        <v>2.0555165144061842</v>
      </c>
    </row>
    <row r="59" spans="1:11" ht="14.1" customHeight="1" x14ac:dyDescent="0.2">
      <c r="A59" s="306" t="s">
        <v>287</v>
      </c>
      <c r="B59" s="307" t="s">
        <v>288</v>
      </c>
      <c r="C59" s="308"/>
      <c r="D59" s="113">
        <v>2.0331518747323996</v>
      </c>
      <c r="E59" s="115">
        <v>4986</v>
      </c>
      <c r="F59" s="114">
        <v>4965</v>
      </c>
      <c r="G59" s="114">
        <v>4985</v>
      </c>
      <c r="H59" s="114">
        <v>4885</v>
      </c>
      <c r="I59" s="140">
        <v>4880</v>
      </c>
      <c r="J59" s="115">
        <v>106</v>
      </c>
      <c r="K59" s="116">
        <v>2.1721311475409837</v>
      </c>
    </row>
    <row r="60" spans="1:11" ht="14.1" customHeight="1" x14ac:dyDescent="0.2">
      <c r="A60" s="306">
        <v>81</v>
      </c>
      <c r="B60" s="307" t="s">
        <v>289</v>
      </c>
      <c r="C60" s="308"/>
      <c r="D60" s="113">
        <v>7.3978021081819483</v>
      </c>
      <c r="E60" s="115">
        <v>18142</v>
      </c>
      <c r="F60" s="114">
        <v>18159</v>
      </c>
      <c r="G60" s="114">
        <v>17972</v>
      </c>
      <c r="H60" s="114">
        <v>17648</v>
      </c>
      <c r="I60" s="140">
        <v>17593</v>
      </c>
      <c r="J60" s="115">
        <v>549</v>
      </c>
      <c r="K60" s="116">
        <v>3.1205593133632696</v>
      </c>
    </row>
    <row r="61" spans="1:11" ht="14.1" customHeight="1" x14ac:dyDescent="0.2">
      <c r="A61" s="306" t="s">
        <v>290</v>
      </c>
      <c r="B61" s="307" t="s">
        <v>291</v>
      </c>
      <c r="C61" s="308"/>
      <c r="D61" s="113">
        <v>2.238669031745061</v>
      </c>
      <c r="E61" s="115">
        <v>5490</v>
      </c>
      <c r="F61" s="114">
        <v>5498</v>
      </c>
      <c r="G61" s="114">
        <v>5550</v>
      </c>
      <c r="H61" s="114">
        <v>5384</v>
      </c>
      <c r="I61" s="140">
        <v>5426</v>
      </c>
      <c r="J61" s="115">
        <v>64</v>
      </c>
      <c r="K61" s="116">
        <v>1.1795060818282344</v>
      </c>
    </row>
    <row r="62" spans="1:11" ht="14.1" customHeight="1" x14ac:dyDescent="0.2">
      <c r="A62" s="306" t="s">
        <v>292</v>
      </c>
      <c r="B62" s="307" t="s">
        <v>293</v>
      </c>
      <c r="C62" s="308"/>
      <c r="D62" s="113">
        <v>2.8919199951067345</v>
      </c>
      <c r="E62" s="115">
        <v>7092</v>
      </c>
      <c r="F62" s="114">
        <v>7139</v>
      </c>
      <c r="G62" s="114">
        <v>6936</v>
      </c>
      <c r="H62" s="114">
        <v>6804</v>
      </c>
      <c r="I62" s="140">
        <v>6766</v>
      </c>
      <c r="J62" s="115">
        <v>326</v>
      </c>
      <c r="K62" s="116">
        <v>4.8182086905113808</v>
      </c>
    </row>
    <row r="63" spans="1:11" ht="14.1" customHeight="1" x14ac:dyDescent="0.2">
      <c r="A63" s="306"/>
      <c r="B63" s="307" t="s">
        <v>294</v>
      </c>
      <c r="C63" s="308"/>
      <c r="D63" s="113">
        <v>2.482924541766061</v>
      </c>
      <c r="E63" s="115">
        <v>6089</v>
      </c>
      <c r="F63" s="114">
        <v>6121</v>
      </c>
      <c r="G63" s="114">
        <v>5976</v>
      </c>
      <c r="H63" s="114">
        <v>5873</v>
      </c>
      <c r="I63" s="140">
        <v>5847</v>
      </c>
      <c r="J63" s="115">
        <v>242</v>
      </c>
      <c r="K63" s="116">
        <v>4.1388746365657605</v>
      </c>
    </row>
    <row r="64" spans="1:11" ht="14.1" customHeight="1" x14ac:dyDescent="0.2">
      <c r="A64" s="306" t="s">
        <v>295</v>
      </c>
      <c r="B64" s="307" t="s">
        <v>296</v>
      </c>
      <c r="C64" s="308"/>
      <c r="D64" s="113">
        <v>0.70096030338246984</v>
      </c>
      <c r="E64" s="115">
        <v>1719</v>
      </c>
      <c r="F64" s="114">
        <v>1700</v>
      </c>
      <c r="G64" s="114">
        <v>1691</v>
      </c>
      <c r="H64" s="114">
        <v>1692</v>
      </c>
      <c r="I64" s="140">
        <v>1664</v>
      </c>
      <c r="J64" s="115">
        <v>55</v>
      </c>
      <c r="K64" s="116">
        <v>3.3052884615384617</v>
      </c>
    </row>
    <row r="65" spans="1:11" ht="14.1" customHeight="1" x14ac:dyDescent="0.2">
      <c r="A65" s="306" t="s">
        <v>297</v>
      </c>
      <c r="B65" s="307" t="s">
        <v>298</v>
      </c>
      <c r="C65" s="308"/>
      <c r="D65" s="113">
        <v>0.80045670479336151</v>
      </c>
      <c r="E65" s="115">
        <v>1963</v>
      </c>
      <c r="F65" s="114">
        <v>1943</v>
      </c>
      <c r="G65" s="114">
        <v>1922</v>
      </c>
      <c r="H65" s="114">
        <v>1916</v>
      </c>
      <c r="I65" s="140">
        <v>1907</v>
      </c>
      <c r="J65" s="115">
        <v>56</v>
      </c>
      <c r="K65" s="116">
        <v>2.9365495542737285</v>
      </c>
    </row>
    <row r="66" spans="1:11" ht="14.1" customHeight="1" x14ac:dyDescent="0.2">
      <c r="A66" s="306">
        <v>82</v>
      </c>
      <c r="B66" s="307" t="s">
        <v>299</v>
      </c>
      <c r="C66" s="308"/>
      <c r="D66" s="113">
        <v>2.87193916039717</v>
      </c>
      <c r="E66" s="115">
        <v>7043</v>
      </c>
      <c r="F66" s="114">
        <v>7036</v>
      </c>
      <c r="G66" s="114">
        <v>7053</v>
      </c>
      <c r="H66" s="114">
        <v>6918</v>
      </c>
      <c r="I66" s="140">
        <v>6893</v>
      </c>
      <c r="J66" s="115">
        <v>150</v>
      </c>
      <c r="K66" s="116">
        <v>2.1761207021616134</v>
      </c>
    </row>
    <row r="67" spans="1:11" ht="14.1" customHeight="1" x14ac:dyDescent="0.2">
      <c r="A67" s="306" t="s">
        <v>300</v>
      </c>
      <c r="B67" s="307" t="s">
        <v>301</v>
      </c>
      <c r="C67" s="308"/>
      <c r="D67" s="113">
        <v>1.9825881297530941</v>
      </c>
      <c r="E67" s="115">
        <v>4862</v>
      </c>
      <c r="F67" s="114">
        <v>4835</v>
      </c>
      <c r="G67" s="114">
        <v>4842</v>
      </c>
      <c r="H67" s="114">
        <v>4760</v>
      </c>
      <c r="I67" s="140">
        <v>4744</v>
      </c>
      <c r="J67" s="115">
        <v>118</v>
      </c>
      <c r="K67" s="116">
        <v>2.4873524451939293</v>
      </c>
    </row>
    <row r="68" spans="1:11" ht="14.1" customHeight="1" x14ac:dyDescent="0.2">
      <c r="A68" s="306" t="s">
        <v>302</v>
      </c>
      <c r="B68" s="307" t="s">
        <v>303</v>
      </c>
      <c r="C68" s="308"/>
      <c r="D68" s="113">
        <v>0.49340428568515915</v>
      </c>
      <c r="E68" s="115">
        <v>1210</v>
      </c>
      <c r="F68" s="114">
        <v>1228</v>
      </c>
      <c r="G68" s="114">
        <v>1234</v>
      </c>
      <c r="H68" s="114">
        <v>1209</v>
      </c>
      <c r="I68" s="140">
        <v>1194</v>
      </c>
      <c r="J68" s="115">
        <v>16</v>
      </c>
      <c r="K68" s="116">
        <v>1.340033500837521</v>
      </c>
    </row>
    <row r="69" spans="1:11" ht="14.1" customHeight="1" x14ac:dyDescent="0.2">
      <c r="A69" s="306">
        <v>83</v>
      </c>
      <c r="B69" s="307" t="s">
        <v>304</v>
      </c>
      <c r="C69" s="308"/>
      <c r="D69" s="113">
        <v>4.79784696311701</v>
      </c>
      <c r="E69" s="115">
        <v>11766</v>
      </c>
      <c r="F69" s="114">
        <v>11708</v>
      </c>
      <c r="G69" s="114">
        <v>11667</v>
      </c>
      <c r="H69" s="114">
        <v>11436</v>
      </c>
      <c r="I69" s="140">
        <v>11378</v>
      </c>
      <c r="J69" s="115">
        <v>388</v>
      </c>
      <c r="K69" s="116">
        <v>3.410089646686588</v>
      </c>
    </row>
    <row r="70" spans="1:11" ht="14.1" customHeight="1" x14ac:dyDescent="0.2">
      <c r="A70" s="306" t="s">
        <v>305</v>
      </c>
      <c r="B70" s="307" t="s">
        <v>306</v>
      </c>
      <c r="C70" s="308"/>
      <c r="D70" s="113">
        <v>3.877913022203193</v>
      </c>
      <c r="E70" s="115">
        <v>9510</v>
      </c>
      <c r="F70" s="114">
        <v>9433</v>
      </c>
      <c r="G70" s="114">
        <v>9394</v>
      </c>
      <c r="H70" s="114">
        <v>9220</v>
      </c>
      <c r="I70" s="140">
        <v>9180</v>
      </c>
      <c r="J70" s="115">
        <v>330</v>
      </c>
      <c r="K70" s="116">
        <v>3.5947712418300655</v>
      </c>
    </row>
    <row r="71" spans="1:11" ht="14.1" customHeight="1" x14ac:dyDescent="0.2">
      <c r="A71" s="306"/>
      <c r="B71" s="307" t="s">
        <v>307</v>
      </c>
      <c r="C71" s="308"/>
      <c r="D71" s="113">
        <v>2.5485758558117726</v>
      </c>
      <c r="E71" s="115">
        <v>6250</v>
      </c>
      <c r="F71" s="114">
        <v>6230</v>
      </c>
      <c r="G71" s="114">
        <v>6194</v>
      </c>
      <c r="H71" s="114">
        <v>6028</v>
      </c>
      <c r="I71" s="140">
        <v>6002</v>
      </c>
      <c r="J71" s="115">
        <v>248</v>
      </c>
      <c r="K71" s="116">
        <v>4.1319560146617791</v>
      </c>
    </row>
    <row r="72" spans="1:11" ht="14.1" customHeight="1" x14ac:dyDescent="0.2">
      <c r="A72" s="306">
        <v>84</v>
      </c>
      <c r="B72" s="307" t="s">
        <v>308</v>
      </c>
      <c r="C72" s="308"/>
      <c r="D72" s="113">
        <v>1.4068138724080983</v>
      </c>
      <c r="E72" s="115">
        <v>3450</v>
      </c>
      <c r="F72" s="114">
        <v>3487</v>
      </c>
      <c r="G72" s="114">
        <v>3417</v>
      </c>
      <c r="H72" s="114">
        <v>3487</v>
      </c>
      <c r="I72" s="140">
        <v>3439</v>
      </c>
      <c r="J72" s="115">
        <v>11</v>
      </c>
      <c r="K72" s="116">
        <v>0.31986042454201802</v>
      </c>
    </row>
    <row r="73" spans="1:11" ht="14.1" customHeight="1" x14ac:dyDescent="0.2">
      <c r="A73" s="306" t="s">
        <v>309</v>
      </c>
      <c r="B73" s="307" t="s">
        <v>310</v>
      </c>
      <c r="C73" s="308"/>
      <c r="D73" s="113">
        <v>0.37678145452321243</v>
      </c>
      <c r="E73" s="115">
        <v>924</v>
      </c>
      <c r="F73" s="114">
        <v>921</v>
      </c>
      <c r="G73" s="114">
        <v>896</v>
      </c>
      <c r="H73" s="114">
        <v>972</v>
      </c>
      <c r="I73" s="140">
        <v>970</v>
      </c>
      <c r="J73" s="115">
        <v>-46</v>
      </c>
      <c r="K73" s="116">
        <v>-4.7422680412371134</v>
      </c>
    </row>
    <row r="74" spans="1:11" ht="14.1" customHeight="1" x14ac:dyDescent="0.2">
      <c r="A74" s="306" t="s">
        <v>311</v>
      </c>
      <c r="B74" s="307" t="s">
        <v>312</v>
      </c>
      <c r="C74" s="308"/>
      <c r="D74" s="113">
        <v>0.26464411686749445</v>
      </c>
      <c r="E74" s="115">
        <v>649</v>
      </c>
      <c r="F74" s="114">
        <v>654</v>
      </c>
      <c r="G74" s="114">
        <v>644</v>
      </c>
      <c r="H74" s="114">
        <v>619</v>
      </c>
      <c r="I74" s="140">
        <v>618</v>
      </c>
      <c r="J74" s="115">
        <v>31</v>
      </c>
      <c r="K74" s="116">
        <v>5.0161812297734629</v>
      </c>
    </row>
    <row r="75" spans="1:11" ht="14.1" customHeight="1" x14ac:dyDescent="0.2">
      <c r="A75" s="306" t="s">
        <v>313</v>
      </c>
      <c r="B75" s="307" t="s">
        <v>314</v>
      </c>
      <c r="C75" s="308"/>
      <c r="D75" s="113">
        <v>0.42245193385935936</v>
      </c>
      <c r="E75" s="115">
        <v>1036</v>
      </c>
      <c r="F75" s="114">
        <v>1079</v>
      </c>
      <c r="G75" s="114">
        <v>1045</v>
      </c>
      <c r="H75" s="114">
        <v>1064</v>
      </c>
      <c r="I75" s="140">
        <v>1027</v>
      </c>
      <c r="J75" s="115">
        <v>9</v>
      </c>
      <c r="K75" s="116">
        <v>0.87633885102239528</v>
      </c>
    </row>
    <row r="76" spans="1:11" ht="14.1" customHeight="1" x14ac:dyDescent="0.2">
      <c r="A76" s="306">
        <v>91</v>
      </c>
      <c r="B76" s="307" t="s">
        <v>315</v>
      </c>
      <c r="C76" s="308"/>
      <c r="D76" s="113">
        <v>0.18064305665993843</v>
      </c>
      <c r="E76" s="115">
        <v>443</v>
      </c>
      <c r="F76" s="114">
        <v>416</v>
      </c>
      <c r="G76" s="114">
        <v>393</v>
      </c>
      <c r="H76" s="114">
        <v>350</v>
      </c>
      <c r="I76" s="140">
        <v>341</v>
      </c>
      <c r="J76" s="115">
        <v>102</v>
      </c>
      <c r="K76" s="116">
        <v>29.912023460410555</v>
      </c>
    </row>
    <row r="77" spans="1:11" ht="14.1" customHeight="1" x14ac:dyDescent="0.2">
      <c r="A77" s="306">
        <v>92</v>
      </c>
      <c r="B77" s="307" t="s">
        <v>316</v>
      </c>
      <c r="C77" s="308"/>
      <c r="D77" s="113">
        <v>1.2995698003955389</v>
      </c>
      <c r="E77" s="115">
        <v>3187</v>
      </c>
      <c r="F77" s="114">
        <v>3193</v>
      </c>
      <c r="G77" s="114">
        <v>3156</v>
      </c>
      <c r="H77" s="114">
        <v>3027</v>
      </c>
      <c r="I77" s="140">
        <v>3050</v>
      </c>
      <c r="J77" s="115">
        <v>137</v>
      </c>
      <c r="K77" s="116">
        <v>4.4918032786885247</v>
      </c>
    </row>
    <row r="78" spans="1:11" ht="14.1" customHeight="1" x14ac:dyDescent="0.2">
      <c r="A78" s="306">
        <v>93</v>
      </c>
      <c r="B78" s="307" t="s">
        <v>317</v>
      </c>
      <c r="C78" s="308"/>
      <c r="D78" s="113">
        <v>0.36373274614145618</v>
      </c>
      <c r="E78" s="115">
        <v>892</v>
      </c>
      <c r="F78" s="114">
        <v>885</v>
      </c>
      <c r="G78" s="114">
        <v>911</v>
      </c>
      <c r="H78" s="114">
        <v>917</v>
      </c>
      <c r="I78" s="140">
        <v>908</v>
      </c>
      <c r="J78" s="115">
        <v>-16</v>
      </c>
      <c r="K78" s="116">
        <v>-1.7621145374449338</v>
      </c>
    </row>
    <row r="79" spans="1:11" ht="14.1" customHeight="1" x14ac:dyDescent="0.2">
      <c r="A79" s="306">
        <v>94</v>
      </c>
      <c r="B79" s="307" t="s">
        <v>318</v>
      </c>
      <c r="C79" s="308"/>
      <c r="D79" s="113">
        <v>0.25077986421187842</v>
      </c>
      <c r="E79" s="115">
        <v>615</v>
      </c>
      <c r="F79" s="114">
        <v>606</v>
      </c>
      <c r="G79" s="114">
        <v>616</v>
      </c>
      <c r="H79" s="114">
        <v>645</v>
      </c>
      <c r="I79" s="140">
        <v>609</v>
      </c>
      <c r="J79" s="115">
        <v>6</v>
      </c>
      <c r="K79" s="116">
        <v>0.98522167487684731</v>
      </c>
    </row>
    <row r="80" spans="1:11" ht="14.1" customHeight="1" x14ac:dyDescent="0.2">
      <c r="A80" s="306" t="s">
        <v>319</v>
      </c>
      <c r="B80" s="307" t="s">
        <v>320</v>
      </c>
      <c r="C80" s="308"/>
      <c r="D80" s="113">
        <v>4.4854935062287197E-3</v>
      </c>
      <c r="E80" s="115">
        <v>11</v>
      </c>
      <c r="F80" s="114">
        <v>10</v>
      </c>
      <c r="G80" s="114">
        <v>11</v>
      </c>
      <c r="H80" s="114">
        <v>9</v>
      </c>
      <c r="I80" s="140">
        <v>11</v>
      </c>
      <c r="J80" s="115">
        <v>0</v>
      </c>
      <c r="K80" s="116">
        <v>0</v>
      </c>
    </row>
    <row r="81" spans="1:11" ht="14.1" customHeight="1" x14ac:dyDescent="0.2">
      <c r="A81" s="310" t="s">
        <v>321</v>
      </c>
      <c r="B81" s="311" t="s">
        <v>224</v>
      </c>
      <c r="C81" s="312"/>
      <c r="D81" s="125">
        <v>0.65406650763553331</v>
      </c>
      <c r="E81" s="143">
        <v>1604</v>
      </c>
      <c r="F81" s="144">
        <v>1622</v>
      </c>
      <c r="G81" s="144">
        <v>1636</v>
      </c>
      <c r="H81" s="144">
        <v>1604</v>
      </c>
      <c r="I81" s="145">
        <v>1620</v>
      </c>
      <c r="J81" s="143">
        <v>-16</v>
      </c>
      <c r="K81" s="146">
        <v>-0.98765432098765427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53306</v>
      </c>
      <c r="E12" s="114">
        <v>55723</v>
      </c>
      <c r="F12" s="114">
        <v>55686</v>
      </c>
      <c r="G12" s="114">
        <v>56169</v>
      </c>
      <c r="H12" s="140">
        <v>54953</v>
      </c>
      <c r="I12" s="115">
        <v>-1647</v>
      </c>
      <c r="J12" s="116">
        <v>-2.9971066183829818</v>
      </c>
      <c r="K12"/>
      <c r="L12"/>
      <c r="M12"/>
      <c r="N12"/>
      <c r="O12"/>
      <c r="P12"/>
    </row>
    <row r="13" spans="1:16" s="110" customFormat="1" ht="14.45" customHeight="1" x14ac:dyDescent="0.2">
      <c r="A13" s="120" t="s">
        <v>105</v>
      </c>
      <c r="B13" s="119" t="s">
        <v>106</v>
      </c>
      <c r="C13" s="113">
        <v>38.76111507147413</v>
      </c>
      <c r="D13" s="115">
        <v>20662</v>
      </c>
      <c r="E13" s="114">
        <v>21527</v>
      </c>
      <c r="F13" s="114">
        <v>21529</v>
      </c>
      <c r="G13" s="114">
        <v>21495</v>
      </c>
      <c r="H13" s="140">
        <v>20959</v>
      </c>
      <c r="I13" s="115">
        <v>-297</v>
      </c>
      <c r="J13" s="116">
        <v>-1.4170523402834105</v>
      </c>
      <c r="K13"/>
      <c r="L13"/>
      <c r="M13"/>
      <c r="N13"/>
      <c r="O13"/>
      <c r="P13"/>
    </row>
    <row r="14" spans="1:16" s="110" customFormat="1" ht="14.45" customHeight="1" x14ac:dyDescent="0.2">
      <c r="A14" s="120"/>
      <c r="B14" s="119" t="s">
        <v>107</v>
      </c>
      <c r="C14" s="113">
        <v>61.23888492852587</v>
      </c>
      <c r="D14" s="115">
        <v>32644</v>
      </c>
      <c r="E14" s="114">
        <v>34196</v>
      </c>
      <c r="F14" s="114">
        <v>34157</v>
      </c>
      <c r="G14" s="114">
        <v>34674</v>
      </c>
      <c r="H14" s="140">
        <v>33994</v>
      </c>
      <c r="I14" s="115">
        <v>-1350</v>
      </c>
      <c r="J14" s="116">
        <v>-3.9712890510090015</v>
      </c>
      <c r="K14"/>
      <c r="L14"/>
      <c r="M14"/>
      <c r="N14"/>
      <c r="O14"/>
      <c r="P14"/>
    </row>
    <row r="15" spans="1:16" s="110" customFormat="1" ht="14.45" customHeight="1" x14ac:dyDescent="0.2">
      <c r="A15" s="118" t="s">
        <v>105</v>
      </c>
      <c r="B15" s="121" t="s">
        <v>108</v>
      </c>
      <c r="C15" s="113">
        <v>15.82561062544554</v>
      </c>
      <c r="D15" s="115">
        <v>8436</v>
      </c>
      <c r="E15" s="114">
        <v>9222</v>
      </c>
      <c r="F15" s="114">
        <v>9146</v>
      </c>
      <c r="G15" s="114">
        <v>9569</v>
      </c>
      <c r="H15" s="140">
        <v>8885</v>
      </c>
      <c r="I15" s="115">
        <v>-449</v>
      </c>
      <c r="J15" s="116">
        <v>-5.0534608891389983</v>
      </c>
      <c r="K15"/>
      <c r="L15"/>
      <c r="M15"/>
      <c r="N15"/>
      <c r="O15"/>
      <c r="P15"/>
    </row>
    <row r="16" spans="1:16" s="110" customFormat="1" ht="14.45" customHeight="1" x14ac:dyDescent="0.2">
      <c r="A16" s="118"/>
      <c r="B16" s="121" t="s">
        <v>109</v>
      </c>
      <c r="C16" s="113">
        <v>47.013469403069074</v>
      </c>
      <c r="D16" s="115">
        <v>25061</v>
      </c>
      <c r="E16" s="114">
        <v>26210</v>
      </c>
      <c r="F16" s="114">
        <v>26196</v>
      </c>
      <c r="G16" s="114">
        <v>26438</v>
      </c>
      <c r="H16" s="140">
        <v>26328</v>
      </c>
      <c r="I16" s="115">
        <v>-1267</v>
      </c>
      <c r="J16" s="116">
        <v>-4.8123670616833794</v>
      </c>
      <c r="K16"/>
      <c r="L16"/>
      <c r="M16"/>
      <c r="N16"/>
      <c r="O16"/>
      <c r="P16"/>
    </row>
    <row r="17" spans="1:16" s="110" customFormat="1" ht="14.45" customHeight="1" x14ac:dyDescent="0.2">
      <c r="A17" s="118"/>
      <c r="B17" s="121" t="s">
        <v>110</v>
      </c>
      <c r="C17" s="113">
        <v>20.219112295051215</v>
      </c>
      <c r="D17" s="115">
        <v>10778</v>
      </c>
      <c r="E17" s="114">
        <v>11045</v>
      </c>
      <c r="F17" s="114">
        <v>11091</v>
      </c>
      <c r="G17" s="114">
        <v>11048</v>
      </c>
      <c r="H17" s="140">
        <v>10898</v>
      </c>
      <c r="I17" s="115">
        <v>-120</v>
      </c>
      <c r="J17" s="116">
        <v>-1.1011194714626538</v>
      </c>
      <c r="K17"/>
      <c r="L17"/>
      <c r="M17"/>
      <c r="N17"/>
      <c r="O17"/>
      <c r="P17"/>
    </row>
    <row r="18" spans="1:16" s="110" customFormat="1" ht="14.45" customHeight="1" x14ac:dyDescent="0.2">
      <c r="A18" s="120"/>
      <c r="B18" s="121" t="s">
        <v>111</v>
      </c>
      <c r="C18" s="113">
        <v>16.941807676434173</v>
      </c>
      <c r="D18" s="115">
        <v>9031</v>
      </c>
      <c r="E18" s="114">
        <v>9246</v>
      </c>
      <c r="F18" s="114">
        <v>9253</v>
      </c>
      <c r="G18" s="114">
        <v>9114</v>
      </c>
      <c r="H18" s="140">
        <v>8842</v>
      </c>
      <c r="I18" s="115">
        <v>189</v>
      </c>
      <c r="J18" s="116">
        <v>2.1375254467315088</v>
      </c>
      <c r="K18"/>
      <c r="L18"/>
      <c r="M18"/>
      <c r="N18"/>
      <c r="O18"/>
      <c r="P18"/>
    </row>
    <row r="19" spans="1:16" s="110" customFormat="1" ht="14.45" customHeight="1" x14ac:dyDescent="0.2">
      <c r="A19" s="120"/>
      <c r="B19" s="121" t="s">
        <v>112</v>
      </c>
      <c r="C19" s="113">
        <v>1.663977788616666</v>
      </c>
      <c r="D19" s="115">
        <v>887</v>
      </c>
      <c r="E19" s="114">
        <v>908</v>
      </c>
      <c r="F19" s="114">
        <v>992</v>
      </c>
      <c r="G19" s="114">
        <v>860</v>
      </c>
      <c r="H19" s="140">
        <v>804</v>
      </c>
      <c r="I19" s="115">
        <v>83</v>
      </c>
      <c r="J19" s="116">
        <v>10.323383084577115</v>
      </c>
      <c r="K19"/>
      <c r="L19"/>
      <c r="M19"/>
      <c r="N19"/>
      <c r="O19"/>
      <c r="P19"/>
    </row>
    <row r="20" spans="1:16" s="110" customFormat="1" ht="14.45" customHeight="1" x14ac:dyDescent="0.2">
      <c r="A20" s="120" t="s">
        <v>113</v>
      </c>
      <c r="B20" s="119" t="s">
        <v>116</v>
      </c>
      <c r="C20" s="113">
        <v>93.71365324728923</v>
      </c>
      <c r="D20" s="115">
        <v>49955</v>
      </c>
      <c r="E20" s="114">
        <v>52243</v>
      </c>
      <c r="F20" s="114">
        <v>52255</v>
      </c>
      <c r="G20" s="114">
        <v>52702</v>
      </c>
      <c r="H20" s="140">
        <v>51619</v>
      </c>
      <c r="I20" s="115">
        <v>-1664</v>
      </c>
      <c r="J20" s="116">
        <v>-3.223619209980821</v>
      </c>
      <c r="K20"/>
      <c r="L20"/>
      <c r="M20"/>
      <c r="N20"/>
      <c r="O20"/>
      <c r="P20"/>
    </row>
    <row r="21" spans="1:16" s="110" customFormat="1" ht="14.45" customHeight="1" x14ac:dyDescent="0.2">
      <c r="A21" s="123"/>
      <c r="B21" s="124" t="s">
        <v>117</v>
      </c>
      <c r="C21" s="125">
        <v>6.1456496454432896</v>
      </c>
      <c r="D21" s="143">
        <v>3276</v>
      </c>
      <c r="E21" s="144">
        <v>3404</v>
      </c>
      <c r="F21" s="144">
        <v>3360</v>
      </c>
      <c r="G21" s="144">
        <v>3393</v>
      </c>
      <c r="H21" s="145">
        <v>3268</v>
      </c>
      <c r="I21" s="143">
        <v>8</v>
      </c>
      <c r="J21" s="146">
        <v>0.24479804161566707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54673</v>
      </c>
      <c r="E56" s="114">
        <v>56973</v>
      </c>
      <c r="F56" s="114">
        <v>56939</v>
      </c>
      <c r="G56" s="114">
        <v>57380</v>
      </c>
      <c r="H56" s="140">
        <v>55974</v>
      </c>
      <c r="I56" s="115">
        <v>-1301</v>
      </c>
      <c r="J56" s="116">
        <v>-2.3242934219459035</v>
      </c>
      <c r="K56"/>
      <c r="L56"/>
      <c r="M56"/>
      <c r="N56"/>
      <c r="O56"/>
      <c r="P56"/>
    </row>
    <row r="57" spans="1:16" s="110" customFormat="1" ht="14.45" customHeight="1" x14ac:dyDescent="0.2">
      <c r="A57" s="120" t="s">
        <v>105</v>
      </c>
      <c r="B57" s="119" t="s">
        <v>106</v>
      </c>
      <c r="C57" s="113">
        <v>38.741243392533789</v>
      </c>
      <c r="D57" s="115">
        <v>21181</v>
      </c>
      <c r="E57" s="114">
        <v>22003</v>
      </c>
      <c r="F57" s="114">
        <v>21983</v>
      </c>
      <c r="G57" s="114">
        <v>21940</v>
      </c>
      <c r="H57" s="140">
        <v>21294</v>
      </c>
      <c r="I57" s="115">
        <v>-113</v>
      </c>
      <c r="J57" s="116">
        <v>-0.53066591528129992</v>
      </c>
    </row>
    <row r="58" spans="1:16" s="110" customFormat="1" ht="14.45" customHeight="1" x14ac:dyDescent="0.2">
      <c r="A58" s="120"/>
      <c r="B58" s="119" t="s">
        <v>107</v>
      </c>
      <c r="C58" s="113">
        <v>61.258756607466211</v>
      </c>
      <c r="D58" s="115">
        <v>33492</v>
      </c>
      <c r="E58" s="114">
        <v>34970</v>
      </c>
      <c r="F58" s="114">
        <v>34956</v>
      </c>
      <c r="G58" s="114">
        <v>35440</v>
      </c>
      <c r="H58" s="140">
        <v>34680</v>
      </c>
      <c r="I58" s="115">
        <v>-1188</v>
      </c>
      <c r="J58" s="116">
        <v>-3.42560553633218</v>
      </c>
    </row>
    <row r="59" spans="1:16" s="110" customFormat="1" ht="14.45" customHeight="1" x14ac:dyDescent="0.2">
      <c r="A59" s="118" t="s">
        <v>105</v>
      </c>
      <c r="B59" s="121" t="s">
        <v>108</v>
      </c>
      <c r="C59" s="113">
        <v>15.746346459861357</v>
      </c>
      <c r="D59" s="115">
        <v>8609</v>
      </c>
      <c r="E59" s="114">
        <v>9292</v>
      </c>
      <c r="F59" s="114">
        <v>9180</v>
      </c>
      <c r="G59" s="114">
        <v>9543</v>
      </c>
      <c r="H59" s="140">
        <v>8830</v>
      </c>
      <c r="I59" s="115">
        <v>-221</v>
      </c>
      <c r="J59" s="116">
        <v>-2.5028312570781428</v>
      </c>
    </row>
    <row r="60" spans="1:16" s="110" customFormat="1" ht="14.45" customHeight="1" x14ac:dyDescent="0.2">
      <c r="A60" s="118"/>
      <c r="B60" s="121" t="s">
        <v>109</v>
      </c>
      <c r="C60" s="113">
        <v>47.456697089971286</v>
      </c>
      <c r="D60" s="115">
        <v>25946</v>
      </c>
      <c r="E60" s="114">
        <v>27070</v>
      </c>
      <c r="F60" s="114">
        <v>27108</v>
      </c>
      <c r="G60" s="114">
        <v>27383</v>
      </c>
      <c r="H60" s="140">
        <v>27112</v>
      </c>
      <c r="I60" s="115">
        <v>-1166</v>
      </c>
      <c r="J60" s="116">
        <v>-4.300678666273237</v>
      </c>
    </row>
    <row r="61" spans="1:16" s="110" customFormat="1" ht="14.45" customHeight="1" x14ac:dyDescent="0.2">
      <c r="A61" s="118"/>
      <c r="B61" s="121" t="s">
        <v>110</v>
      </c>
      <c r="C61" s="113">
        <v>20.174491979587732</v>
      </c>
      <c r="D61" s="115">
        <v>11030</v>
      </c>
      <c r="E61" s="114">
        <v>11314</v>
      </c>
      <c r="F61" s="114">
        <v>11354</v>
      </c>
      <c r="G61" s="114">
        <v>11307</v>
      </c>
      <c r="H61" s="140">
        <v>11175</v>
      </c>
      <c r="I61" s="115">
        <v>-145</v>
      </c>
      <c r="J61" s="116">
        <v>-1.2975391498881432</v>
      </c>
    </row>
    <row r="62" spans="1:16" s="110" customFormat="1" ht="14.45" customHeight="1" x14ac:dyDescent="0.2">
      <c r="A62" s="120"/>
      <c r="B62" s="121" t="s">
        <v>111</v>
      </c>
      <c r="C62" s="113">
        <v>16.622464470579629</v>
      </c>
      <c r="D62" s="115">
        <v>9088</v>
      </c>
      <c r="E62" s="114">
        <v>9297</v>
      </c>
      <c r="F62" s="114">
        <v>9297</v>
      </c>
      <c r="G62" s="114">
        <v>9147</v>
      </c>
      <c r="H62" s="140">
        <v>8857</v>
      </c>
      <c r="I62" s="115">
        <v>231</v>
      </c>
      <c r="J62" s="116">
        <v>2.6081065823642318</v>
      </c>
    </row>
    <row r="63" spans="1:16" s="110" customFormat="1" ht="14.45" customHeight="1" x14ac:dyDescent="0.2">
      <c r="A63" s="120"/>
      <c r="B63" s="121" t="s">
        <v>112</v>
      </c>
      <c r="C63" s="113">
        <v>1.6059115102518611</v>
      </c>
      <c r="D63" s="115">
        <v>878</v>
      </c>
      <c r="E63" s="114">
        <v>895</v>
      </c>
      <c r="F63" s="114">
        <v>996</v>
      </c>
      <c r="G63" s="114">
        <v>873</v>
      </c>
      <c r="H63" s="140">
        <v>810</v>
      </c>
      <c r="I63" s="115">
        <v>68</v>
      </c>
      <c r="J63" s="116">
        <v>8.3950617283950617</v>
      </c>
    </row>
    <row r="64" spans="1:16" s="110" customFormat="1" ht="14.45" customHeight="1" x14ac:dyDescent="0.2">
      <c r="A64" s="120" t="s">
        <v>113</v>
      </c>
      <c r="B64" s="119" t="s">
        <v>116</v>
      </c>
      <c r="C64" s="113">
        <v>93.170303440455072</v>
      </c>
      <c r="D64" s="115">
        <v>50939</v>
      </c>
      <c r="E64" s="114">
        <v>53115</v>
      </c>
      <c r="F64" s="114">
        <v>53167</v>
      </c>
      <c r="G64" s="114">
        <v>53609</v>
      </c>
      <c r="H64" s="140">
        <v>52319</v>
      </c>
      <c r="I64" s="115">
        <v>-1380</v>
      </c>
      <c r="J64" s="116">
        <v>-2.6376650929872514</v>
      </c>
    </row>
    <row r="65" spans="1:10" s="110" customFormat="1" ht="14.45" customHeight="1" x14ac:dyDescent="0.2">
      <c r="A65" s="123"/>
      <c r="B65" s="124" t="s">
        <v>117</v>
      </c>
      <c r="C65" s="125">
        <v>6.6906882739194851</v>
      </c>
      <c r="D65" s="143">
        <v>3658</v>
      </c>
      <c r="E65" s="144">
        <v>3781</v>
      </c>
      <c r="F65" s="144">
        <v>3703</v>
      </c>
      <c r="G65" s="144">
        <v>3699</v>
      </c>
      <c r="H65" s="145">
        <v>3593</v>
      </c>
      <c r="I65" s="143">
        <v>65</v>
      </c>
      <c r="J65" s="146">
        <v>1.8090731978847761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53306</v>
      </c>
      <c r="G11" s="114">
        <v>55723</v>
      </c>
      <c r="H11" s="114">
        <v>55686</v>
      </c>
      <c r="I11" s="114">
        <v>56169</v>
      </c>
      <c r="J11" s="140">
        <v>54953</v>
      </c>
      <c r="K11" s="114">
        <v>-1647</v>
      </c>
      <c r="L11" s="116">
        <v>-2.9971066183829818</v>
      </c>
    </row>
    <row r="12" spans="1:17" s="110" customFormat="1" ht="24" customHeight="1" x14ac:dyDescent="0.2">
      <c r="A12" s="604" t="s">
        <v>185</v>
      </c>
      <c r="B12" s="605"/>
      <c r="C12" s="605"/>
      <c r="D12" s="606"/>
      <c r="E12" s="113">
        <v>38.76111507147413</v>
      </c>
      <c r="F12" s="115">
        <v>20662</v>
      </c>
      <c r="G12" s="114">
        <v>21527</v>
      </c>
      <c r="H12" s="114">
        <v>21529</v>
      </c>
      <c r="I12" s="114">
        <v>21495</v>
      </c>
      <c r="J12" s="140">
        <v>20959</v>
      </c>
      <c r="K12" s="114">
        <v>-297</v>
      </c>
      <c r="L12" s="116">
        <v>-1.4170523402834105</v>
      </c>
    </row>
    <row r="13" spans="1:17" s="110" customFormat="1" ht="15" customHeight="1" x14ac:dyDescent="0.2">
      <c r="A13" s="120"/>
      <c r="B13" s="612" t="s">
        <v>107</v>
      </c>
      <c r="C13" s="612"/>
      <c r="E13" s="113">
        <v>61.23888492852587</v>
      </c>
      <c r="F13" s="115">
        <v>32644</v>
      </c>
      <c r="G13" s="114">
        <v>34196</v>
      </c>
      <c r="H13" s="114">
        <v>34157</v>
      </c>
      <c r="I13" s="114">
        <v>34674</v>
      </c>
      <c r="J13" s="140">
        <v>33994</v>
      </c>
      <c r="K13" s="114">
        <v>-1350</v>
      </c>
      <c r="L13" s="116">
        <v>-3.9712890510090015</v>
      </c>
    </row>
    <row r="14" spans="1:17" s="110" customFormat="1" ht="22.5" customHeight="1" x14ac:dyDescent="0.2">
      <c r="A14" s="604" t="s">
        <v>186</v>
      </c>
      <c r="B14" s="605"/>
      <c r="C14" s="605"/>
      <c r="D14" s="606"/>
      <c r="E14" s="113">
        <v>15.82561062544554</v>
      </c>
      <c r="F14" s="115">
        <v>8436</v>
      </c>
      <c r="G14" s="114">
        <v>9222</v>
      </c>
      <c r="H14" s="114">
        <v>9146</v>
      </c>
      <c r="I14" s="114">
        <v>9569</v>
      </c>
      <c r="J14" s="140">
        <v>8885</v>
      </c>
      <c r="K14" s="114">
        <v>-449</v>
      </c>
      <c r="L14" s="116">
        <v>-5.0534608891389983</v>
      </c>
    </row>
    <row r="15" spans="1:17" s="110" customFormat="1" ht="15" customHeight="1" x14ac:dyDescent="0.2">
      <c r="A15" s="120"/>
      <c r="B15" s="119"/>
      <c r="C15" s="258" t="s">
        <v>106</v>
      </c>
      <c r="E15" s="113">
        <v>43.504030346135607</v>
      </c>
      <c r="F15" s="115">
        <v>3670</v>
      </c>
      <c r="G15" s="114">
        <v>3912</v>
      </c>
      <c r="H15" s="114">
        <v>3954</v>
      </c>
      <c r="I15" s="114">
        <v>4023</v>
      </c>
      <c r="J15" s="140">
        <v>3770</v>
      </c>
      <c r="K15" s="114">
        <v>-100</v>
      </c>
      <c r="L15" s="116">
        <v>-2.6525198938992043</v>
      </c>
    </row>
    <row r="16" spans="1:17" s="110" customFormat="1" ht="15" customHeight="1" x14ac:dyDescent="0.2">
      <c r="A16" s="120"/>
      <c r="B16" s="119"/>
      <c r="C16" s="258" t="s">
        <v>107</v>
      </c>
      <c r="E16" s="113">
        <v>56.495969653864393</v>
      </c>
      <c r="F16" s="115">
        <v>4766</v>
      </c>
      <c r="G16" s="114">
        <v>5310</v>
      </c>
      <c r="H16" s="114">
        <v>5192</v>
      </c>
      <c r="I16" s="114">
        <v>5546</v>
      </c>
      <c r="J16" s="140">
        <v>5115</v>
      </c>
      <c r="K16" s="114">
        <v>-349</v>
      </c>
      <c r="L16" s="116">
        <v>-6.8230694037145652</v>
      </c>
    </row>
    <row r="17" spans="1:12" s="110" customFormat="1" ht="15" customHeight="1" x14ac:dyDescent="0.2">
      <c r="A17" s="120"/>
      <c r="B17" s="121" t="s">
        <v>109</v>
      </c>
      <c r="C17" s="258"/>
      <c r="E17" s="113">
        <v>47.013469403069074</v>
      </c>
      <c r="F17" s="115">
        <v>25061</v>
      </c>
      <c r="G17" s="114">
        <v>26210</v>
      </c>
      <c r="H17" s="114">
        <v>26196</v>
      </c>
      <c r="I17" s="114">
        <v>26438</v>
      </c>
      <c r="J17" s="140">
        <v>26328</v>
      </c>
      <c r="K17" s="114">
        <v>-1267</v>
      </c>
      <c r="L17" s="116">
        <v>-4.8123670616833794</v>
      </c>
    </row>
    <row r="18" spans="1:12" s="110" customFormat="1" ht="15" customHeight="1" x14ac:dyDescent="0.2">
      <c r="A18" s="120"/>
      <c r="B18" s="119"/>
      <c r="C18" s="258" t="s">
        <v>106</v>
      </c>
      <c r="E18" s="113">
        <v>35.118311320378275</v>
      </c>
      <c r="F18" s="115">
        <v>8801</v>
      </c>
      <c r="G18" s="114">
        <v>9211</v>
      </c>
      <c r="H18" s="114">
        <v>9158</v>
      </c>
      <c r="I18" s="114">
        <v>9122</v>
      </c>
      <c r="J18" s="140">
        <v>9043</v>
      </c>
      <c r="K18" s="114">
        <v>-242</v>
      </c>
      <c r="L18" s="116">
        <v>-2.6761030631427625</v>
      </c>
    </row>
    <row r="19" spans="1:12" s="110" customFormat="1" ht="15" customHeight="1" x14ac:dyDescent="0.2">
      <c r="A19" s="120"/>
      <c r="B19" s="119"/>
      <c r="C19" s="258" t="s">
        <v>107</v>
      </c>
      <c r="E19" s="113">
        <v>64.881688679621718</v>
      </c>
      <c r="F19" s="115">
        <v>16260</v>
      </c>
      <c r="G19" s="114">
        <v>16999</v>
      </c>
      <c r="H19" s="114">
        <v>17038</v>
      </c>
      <c r="I19" s="114">
        <v>17316</v>
      </c>
      <c r="J19" s="140">
        <v>17285</v>
      </c>
      <c r="K19" s="114">
        <v>-1025</v>
      </c>
      <c r="L19" s="116">
        <v>-5.9299971073184841</v>
      </c>
    </row>
    <row r="20" spans="1:12" s="110" customFormat="1" ht="15" customHeight="1" x14ac:dyDescent="0.2">
      <c r="A20" s="120"/>
      <c r="B20" s="121" t="s">
        <v>110</v>
      </c>
      <c r="C20" s="258"/>
      <c r="E20" s="113">
        <v>20.219112295051215</v>
      </c>
      <c r="F20" s="115">
        <v>10778</v>
      </c>
      <c r="G20" s="114">
        <v>11045</v>
      </c>
      <c r="H20" s="114">
        <v>11091</v>
      </c>
      <c r="I20" s="114">
        <v>11048</v>
      </c>
      <c r="J20" s="140">
        <v>10898</v>
      </c>
      <c r="K20" s="114">
        <v>-120</v>
      </c>
      <c r="L20" s="116">
        <v>-1.1011194714626538</v>
      </c>
    </row>
    <row r="21" spans="1:12" s="110" customFormat="1" ht="15" customHeight="1" x14ac:dyDescent="0.2">
      <c r="A21" s="120"/>
      <c r="B21" s="119"/>
      <c r="C21" s="258" t="s">
        <v>106</v>
      </c>
      <c r="E21" s="113">
        <v>32.50139172388198</v>
      </c>
      <c r="F21" s="115">
        <v>3503</v>
      </c>
      <c r="G21" s="114">
        <v>3613</v>
      </c>
      <c r="H21" s="114">
        <v>3598</v>
      </c>
      <c r="I21" s="114">
        <v>3611</v>
      </c>
      <c r="J21" s="140">
        <v>3549</v>
      </c>
      <c r="K21" s="114">
        <v>-46</v>
      </c>
      <c r="L21" s="116">
        <v>-1.2961397576782192</v>
      </c>
    </row>
    <row r="22" spans="1:12" s="110" customFormat="1" ht="15" customHeight="1" x14ac:dyDescent="0.2">
      <c r="A22" s="120"/>
      <c r="B22" s="119"/>
      <c r="C22" s="258" t="s">
        <v>107</v>
      </c>
      <c r="E22" s="113">
        <v>67.49860827611802</v>
      </c>
      <c r="F22" s="115">
        <v>7275</v>
      </c>
      <c r="G22" s="114">
        <v>7432</v>
      </c>
      <c r="H22" s="114">
        <v>7493</v>
      </c>
      <c r="I22" s="114">
        <v>7437</v>
      </c>
      <c r="J22" s="140">
        <v>7349</v>
      </c>
      <c r="K22" s="114">
        <v>-74</v>
      </c>
      <c r="L22" s="116">
        <v>-1.0069397196897536</v>
      </c>
    </row>
    <row r="23" spans="1:12" s="110" customFormat="1" ht="15" customHeight="1" x14ac:dyDescent="0.2">
      <c r="A23" s="120"/>
      <c r="B23" s="121" t="s">
        <v>111</v>
      </c>
      <c r="C23" s="258"/>
      <c r="E23" s="113">
        <v>16.941807676434173</v>
      </c>
      <c r="F23" s="115">
        <v>9031</v>
      </c>
      <c r="G23" s="114">
        <v>9246</v>
      </c>
      <c r="H23" s="114">
        <v>9253</v>
      </c>
      <c r="I23" s="114">
        <v>9114</v>
      </c>
      <c r="J23" s="140">
        <v>8842</v>
      </c>
      <c r="K23" s="114">
        <v>189</v>
      </c>
      <c r="L23" s="116">
        <v>2.1375254467315088</v>
      </c>
    </row>
    <row r="24" spans="1:12" s="110" customFormat="1" ht="15" customHeight="1" x14ac:dyDescent="0.2">
      <c r="A24" s="120"/>
      <c r="B24" s="119"/>
      <c r="C24" s="258" t="s">
        <v>106</v>
      </c>
      <c r="E24" s="113">
        <v>51.91008747646994</v>
      </c>
      <c r="F24" s="115">
        <v>4688</v>
      </c>
      <c r="G24" s="114">
        <v>4791</v>
      </c>
      <c r="H24" s="114">
        <v>4819</v>
      </c>
      <c r="I24" s="114">
        <v>4739</v>
      </c>
      <c r="J24" s="140">
        <v>4597</v>
      </c>
      <c r="K24" s="114">
        <v>91</v>
      </c>
      <c r="L24" s="116">
        <v>1.9795518816619535</v>
      </c>
    </row>
    <row r="25" spans="1:12" s="110" customFormat="1" ht="15" customHeight="1" x14ac:dyDescent="0.2">
      <c r="A25" s="120"/>
      <c r="B25" s="119"/>
      <c r="C25" s="258" t="s">
        <v>107</v>
      </c>
      <c r="E25" s="113">
        <v>48.08991252353006</v>
      </c>
      <c r="F25" s="115">
        <v>4343</v>
      </c>
      <c r="G25" s="114">
        <v>4455</v>
      </c>
      <c r="H25" s="114">
        <v>4434</v>
      </c>
      <c r="I25" s="114">
        <v>4375</v>
      </c>
      <c r="J25" s="140">
        <v>4245</v>
      </c>
      <c r="K25" s="114">
        <v>98</v>
      </c>
      <c r="L25" s="116">
        <v>2.3085983510011778</v>
      </c>
    </row>
    <row r="26" spans="1:12" s="110" customFormat="1" ht="15" customHeight="1" x14ac:dyDescent="0.2">
      <c r="A26" s="120"/>
      <c r="C26" s="121" t="s">
        <v>187</v>
      </c>
      <c r="D26" s="110" t="s">
        <v>188</v>
      </c>
      <c r="E26" s="113">
        <v>1.663977788616666</v>
      </c>
      <c r="F26" s="115">
        <v>887</v>
      </c>
      <c r="G26" s="114">
        <v>908</v>
      </c>
      <c r="H26" s="114">
        <v>992</v>
      </c>
      <c r="I26" s="114">
        <v>860</v>
      </c>
      <c r="J26" s="140">
        <v>804</v>
      </c>
      <c r="K26" s="114">
        <v>83</v>
      </c>
      <c r="L26" s="116">
        <v>10.323383084577115</v>
      </c>
    </row>
    <row r="27" spans="1:12" s="110" customFormat="1" ht="15" customHeight="1" x14ac:dyDescent="0.2">
      <c r="A27" s="120"/>
      <c r="B27" s="119"/>
      <c r="D27" s="259" t="s">
        <v>106</v>
      </c>
      <c r="E27" s="113">
        <v>48.139797068771138</v>
      </c>
      <c r="F27" s="115">
        <v>427</v>
      </c>
      <c r="G27" s="114">
        <v>431</v>
      </c>
      <c r="H27" s="114">
        <v>477</v>
      </c>
      <c r="I27" s="114">
        <v>405</v>
      </c>
      <c r="J27" s="140">
        <v>368</v>
      </c>
      <c r="K27" s="114">
        <v>59</v>
      </c>
      <c r="L27" s="116">
        <v>16.032608695652176</v>
      </c>
    </row>
    <row r="28" spans="1:12" s="110" customFormat="1" ht="15" customHeight="1" x14ac:dyDescent="0.2">
      <c r="A28" s="120"/>
      <c r="B28" s="119"/>
      <c r="D28" s="259" t="s">
        <v>107</v>
      </c>
      <c r="E28" s="113">
        <v>51.860202931228862</v>
      </c>
      <c r="F28" s="115">
        <v>460</v>
      </c>
      <c r="G28" s="114">
        <v>477</v>
      </c>
      <c r="H28" s="114">
        <v>515</v>
      </c>
      <c r="I28" s="114">
        <v>455</v>
      </c>
      <c r="J28" s="140">
        <v>436</v>
      </c>
      <c r="K28" s="114">
        <v>24</v>
      </c>
      <c r="L28" s="116">
        <v>5.5045871559633026</v>
      </c>
    </row>
    <row r="29" spans="1:12" s="110" customFormat="1" ht="24" customHeight="1" x14ac:dyDescent="0.2">
      <c r="A29" s="604" t="s">
        <v>189</v>
      </c>
      <c r="B29" s="605"/>
      <c r="C29" s="605"/>
      <c r="D29" s="606"/>
      <c r="E29" s="113">
        <v>93.71365324728923</v>
      </c>
      <c r="F29" s="115">
        <v>49955</v>
      </c>
      <c r="G29" s="114">
        <v>52243</v>
      </c>
      <c r="H29" s="114">
        <v>52255</v>
      </c>
      <c r="I29" s="114">
        <v>52702</v>
      </c>
      <c r="J29" s="140">
        <v>51619</v>
      </c>
      <c r="K29" s="114">
        <v>-1664</v>
      </c>
      <c r="L29" s="116">
        <v>-3.223619209980821</v>
      </c>
    </row>
    <row r="30" spans="1:12" s="110" customFormat="1" ht="15" customHeight="1" x14ac:dyDescent="0.2">
      <c r="A30" s="120"/>
      <c r="B30" s="119"/>
      <c r="C30" s="258" t="s">
        <v>106</v>
      </c>
      <c r="E30" s="113">
        <v>38.564708237413676</v>
      </c>
      <c r="F30" s="115">
        <v>19265</v>
      </c>
      <c r="G30" s="114">
        <v>20083</v>
      </c>
      <c r="H30" s="114">
        <v>20084</v>
      </c>
      <c r="I30" s="114">
        <v>20048</v>
      </c>
      <c r="J30" s="140">
        <v>19570</v>
      </c>
      <c r="K30" s="114">
        <v>-305</v>
      </c>
      <c r="L30" s="116">
        <v>-1.5585079202861523</v>
      </c>
    </row>
    <row r="31" spans="1:12" s="110" customFormat="1" ht="15" customHeight="1" x14ac:dyDescent="0.2">
      <c r="A31" s="120"/>
      <c r="B31" s="119"/>
      <c r="C31" s="258" t="s">
        <v>107</v>
      </c>
      <c r="E31" s="113">
        <v>61.435291762586324</v>
      </c>
      <c r="F31" s="115">
        <v>30690</v>
      </c>
      <c r="G31" s="114">
        <v>32160</v>
      </c>
      <c r="H31" s="114">
        <v>32171</v>
      </c>
      <c r="I31" s="114">
        <v>32654</v>
      </c>
      <c r="J31" s="140">
        <v>32049</v>
      </c>
      <c r="K31" s="114">
        <v>-1359</v>
      </c>
      <c r="L31" s="116">
        <v>-4.2403819151923621</v>
      </c>
    </row>
    <row r="32" spans="1:12" s="110" customFormat="1" ht="15" customHeight="1" x14ac:dyDescent="0.2">
      <c r="A32" s="120"/>
      <c r="B32" s="119" t="s">
        <v>117</v>
      </c>
      <c r="C32" s="258"/>
      <c r="E32" s="113">
        <v>6.1456496454432896</v>
      </c>
      <c r="F32" s="114">
        <v>3276</v>
      </c>
      <c r="G32" s="114">
        <v>3404</v>
      </c>
      <c r="H32" s="114">
        <v>3360</v>
      </c>
      <c r="I32" s="114">
        <v>3393</v>
      </c>
      <c r="J32" s="140">
        <v>3268</v>
      </c>
      <c r="K32" s="114">
        <v>8</v>
      </c>
      <c r="L32" s="116">
        <v>0.24479804161566707</v>
      </c>
    </row>
    <row r="33" spans="1:12" s="110" customFormat="1" ht="15" customHeight="1" x14ac:dyDescent="0.2">
      <c r="A33" s="120"/>
      <c r="B33" s="119"/>
      <c r="C33" s="258" t="s">
        <v>106</v>
      </c>
      <c r="E33" s="113">
        <v>42.246642246642246</v>
      </c>
      <c r="F33" s="114">
        <v>1384</v>
      </c>
      <c r="G33" s="114">
        <v>1431</v>
      </c>
      <c r="H33" s="114">
        <v>1433</v>
      </c>
      <c r="I33" s="114">
        <v>1433</v>
      </c>
      <c r="J33" s="140">
        <v>1381</v>
      </c>
      <c r="K33" s="114">
        <v>3</v>
      </c>
      <c r="L33" s="116">
        <v>0.21723388848660391</v>
      </c>
    </row>
    <row r="34" spans="1:12" s="110" customFormat="1" ht="15" customHeight="1" x14ac:dyDescent="0.2">
      <c r="A34" s="120"/>
      <c r="B34" s="119"/>
      <c r="C34" s="258" t="s">
        <v>107</v>
      </c>
      <c r="E34" s="113">
        <v>57.753357753357754</v>
      </c>
      <c r="F34" s="114">
        <v>1892</v>
      </c>
      <c r="G34" s="114">
        <v>1973</v>
      </c>
      <c r="H34" s="114">
        <v>1927</v>
      </c>
      <c r="I34" s="114">
        <v>1960</v>
      </c>
      <c r="J34" s="140">
        <v>1887</v>
      </c>
      <c r="K34" s="114">
        <v>5</v>
      </c>
      <c r="L34" s="116">
        <v>0.26497085320614733</v>
      </c>
    </row>
    <row r="35" spans="1:12" s="110" customFormat="1" ht="24" customHeight="1" x14ac:dyDescent="0.2">
      <c r="A35" s="604" t="s">
        <v>192</v>
      </c>
      <c r="B35" s="605"/>
      <c r="C35" s="605"/>
      <c r="D35" s="606"/>
      <c r="E35" s="113">
        <v>17.071249015120248</v>
      </c>
      <c r="F35" s="114">
        <v>9100</v>
      </c>
      <c r="G35" s="114">
        <v>9815</v>
      </c>
      <c r="H35" s="114">
        <v>9762</v>
      </c>
      <c r="I35" s="114">
        <v>10282</v>
      </c>
      <c r="J35" s="114">
        <v>9699</v>
      </c>
      <c r="K35" s="318">
        <v>-599</v>
      </c>
      <c r="L35" s="319">
        <v>-6.1758944221053715</v>
      </c>
    </row>
    <row r="36" spans="1:12" s="110" customFormat="1" ht="15" customHeight="1" x14ac:dyDescent="0.2">
      <c r="A36" s="120"/>
      <c r="B36" s="119"/>
      <c r="C36" s="258" t="s">
        <v>106</v>
      </c>
      <c r="E36" s="113">
        <v>36.901098901098898</v>
      </c>
      <c r="F36" s="114">
        <v>3358</v>
      </c>
      <c r="G36" s="114">
        <v>3588</v>
      </c>
      <c r="H36" s="114">
        <v>3632</v>
      </c>
      <c r="I36" s="114">
        <v>3797</v>
      </c>
      <c r="J36" s="114">
        <v>3525</v>
      </c>
      <c r="K36" s="318">
        <v>-167</v>
      </c>
      <c r="L36" s="116">
        <v>-4.7375886524822697</v>
      </c>
    </row>
    <row r="37" spans="1:12" s="110" customFormat="1" ht="15" customHeight="1" x14ac:dyDescent="0.2">
      <c r="A37" s="120"/>
      <c r="B37" s="119"/>
      <c r="C37" s="258" t="s">
        <v>107</v>
      </c>
      <c r="E37" s="113">
        <v>63.098901098901102</v>
      </c>
      <c r="F37" s="114">
        <v>5742</v>
      </c>
      <c r="G37" s="114">
        <v>6227</v>
      </c>
      <c r="H37" s="114">
        <v>6130</v>
      </c>
      <c r="I37" s="114">
        <v>6485</v>
      </c>
      <c r="J37" s="140">
        <v>6174</v>
      </c>
      <c r="K37" s="114">
        <v>-432</v>
      </c>
      <c r="L37" s="116">
        <v>-6.9970845481049562</v>
      </c>
    </row>
    <row r="38" spans="1:12" s="110" customFormat="1" ht="15" customHeight="1" x14ac:dyDescent="0.2">
      <c r="A38" s="120"/>
      <c r="B38" s="119" t="s">
        <v>329</v>
      </c>
      <c r="C38" s="258"/>
      <c r="E38" s="113">
        <v>61.702247401793421</v>
      </c>
      <c r="F38" s="114">
        <v>32891</v>
      </c>
      <c r="G38" s="114">
        <v>34134</v>
      </c>
      <c r="H38" s="114">
        <v>34160</v>
      </c>
      <c r="I38" s="114">
        <v>34027</v>
      </c>
      <c r="J38" s="140">
        <v>33599</v>
      </c>
      <c r="K38" s="114">
        <v>-708</v>
      </c>
      <c r="L38" s="116">
        <v>-2.1072055715943927</v>
      </c>
    </row>
    <row r="39" spans="1:12" s="110" customFormat="1" ht="15" customHeight="1" x14ac:dyDescent="0.2">
      <c r="A39" s="120"/>
      <c r="B39" s="119"/>
      <c r="C39" s="258" t="s">
        <v>106</v>
      </c>
      <c r="E39" s="113">
        <v>39.567054817427262</v>
      </c>
      <c r="F39" s="115">
        <v>13014</v>
      </c>
      <c r="G39" s="114">
        <v>13477</v>
      </c>
      <c r="H39" s="114">
        <v>13467</v>
      </c>
      <c r="I39" s="114">
        <v>13278</v>
      </c>
      <c r="J39" s="140">
        <v>13114</v>
      </c>
      <c r="K39" s="114">
        <v>-100</v>
      </c>
      <c r="L39" s="116">
        <v>-0.76254384627116056</v>
      </c>
    </row>
    <row r="40" spans="1:12" s="110" customFormat="1" ht="15" customHeight="1" x14ac:dyDescent="0.2">
      <c r="A40" s="120"/>
      <c r="B40" s="119"/>
      <c r="C40" s="258" t="s">
        <v>107</v>
      </c>
      <c r="E40" s="113">
        <v>60.432945182572738</v>
      </c>
      <c r="F40" s="115">
        <v>19877</v>
      </c>
      <c r="G40" s="114">
        <v>20657</v>
      </c>
      <c r="H40" s="114">
        <v>20693</v>
      </c>
      <c r="I40" s="114">
        <v>20749</v>
      </c>
      <c r="J40" s="140">
        <v>20485</v>
      </c>
      <c r="K40" s="114">
        <v>-608</v>
      </c>
      <c r="L40" s="116">
        <v>-2.9680253844276301</v>
      </c>
    </row>
    <row r="41" spans="1:12" s="110" customFormat="1" ht="15" customHeight="1" x14ac:dyDescent="0.2">
      <c r="A41" s="120"/>
      <c r="B41" s="320" t="s">
        <v>516</v>
      </c>
      <c r="C41" s="258"/>
      <c r="E41" s="113">
        <v>7.8621543541064796</v>
      </c>
      <c r="F41" s="115">
        <v>4191</v>
      </c>
      <c r="G41" s="114">
        <v>4397</v>
      </c>
      <c r="H41" s="114">
        <v>4247</v>
      </c>
      <c r="I41" s="114">
        <v>4322</v>
      </c>
      <c r="J41" s="140">
        <v>4103</v>
      </c>
      <c r="K41" s="114">
        <v>88</v>
      </c>
      <c r="L41" s="116">
        <v>2.1447721179624666</v>
      </c>
    </row>
    <row r="42" spans="1:12" s="110" customFormat="1" ht="15" customHeight="1" x14ac:dyDescent="0.2">
      <c r="A42" s="120"/>
      <c r="B42" s="119"/>
      <c r="C42" s="268" t="s">
        <v>106</v>
      </c>
      <c r="D42" s="182"/>
      <c r="E42" s="113">
        <v>43.044619422572175</v>
      </c>
      <c r="F42" s="115">
        <v>1804</v>
      </c>
      <c r="G42" s="114">
        <v>1920</v>
      </c>
      <c r="H42" s="114">
        <v>1858</v>
      </c>
      <c r="I42" s="114">
        <v>1868</v>
      </c>
      <c r="J42" s="140">
        <v>1783</v>
      </c>
      <c r="K42" s="114">
        <v>21</v>
      </c>
      <c r="L42" s="116">
        <v>1.1777902411665733</v>
      </c>
    </row>
    <row r="43" spans="1:12" s="110" customFormat="1" ht="15" customHeight="1" x14ac:dyDescent="0.2">
      <c r="A43" s="120"/>
      <c r="B43" s="119"/>
      <c r="C43" s="268" t="s">
        <v>107</v>
      </c>
      <c r="D43" s="182"/>
      <c r="E43" s="113">
        <v>56.955380577427825</v>
      </c>
      <c r="F43" s="115">
        <v>2387</v>
      </c>
      <c r="G43" s="114">
        <v>2477</v>
      </c>
      <c r="H43" s="114">
        <v>2389</v>
      </c>
      <c r="I43" s="114">
        <v>2454</v>
      </c>
      <c r="J43" s="140">
        <v>2320</v>
      </c>
      <c r="K43" s="114">
        <v>67</v>
      </c>
      <c r="L43" s="116">
        <v>2.8879310344827585</v>
      </c>
    </row>
    <row r="44" spans="1:12" s="110" customFormat="1" ht="15" customHeight="1" x14ac:dyDescent="0.2">
      <c r="A44" s="120"/>
      <c r="B44" s="119" t="s">
        <v>205</v>
      </c>
      <c r="C44" s="268"/>
      <c r="D44" s="182"/>
      <c r="E44" s="113">
        <v>13.364349228979853</v>
      </c>
      <c r="F44" s="115">
        <v>7124</v>
      </c>
      <c r="G44" s="114">
        <v>7377</v>
      </c>
      <c r="H44" s="114">
        <v>7517</v>
      </c>
      <c r="I44" s="114">
        <v>7538</v>
      </c>
      <c r="J44" s="140">
        <v>7552</v>
      </c>
      <c r="K44" s="114">
        <v>-428</v>
      </c>
      <c r="L44" s="116">
        <v>-5.6673728813559325</v>
      </c>
    </row>
    <row r="45" spans="1:12" s="110" customFormat="1" ht="15" customHeight="1" x14ac:dyDescent="0.2">
      <c r="A45" s="120"/>
      <c r="B45" s="119"/>
      <c r="C45" s="268" t="s">
        <v>106</v>
      </c>
      <c r="D45" s="182"/>
      <c r="E45" s="113">
        <v>34.896125772038182</v>
      </c>
      <c r="F45" s="115">
        <v>2486</v>
      </c>
      <c r="G45" s="114">
        <v>2542</v>
      </c>
      <c r="H45" s="114">
        <v>2572</v>
      </c>
      <c r="I45" s="114">
        <v>2552</v>
      </c>
      <c r="J45" s="140">
        <v>2537</v>
      </c>
      <c r="K45" s="114">
        <v>-51</v>
      </c>
      <c r="L45" s="116">
        <v>-2.0102483247930625</v>
      </c>
    </row>
    <row r="46" spans="1:12" s="110" customFormat="1" ht="15" customHeight="1" x14ac:dyDescent="0.2">
      <c r="A46" s="123"/>
      <c r="B46" s="124"/>
      <c r="C46" s="260" t="s">
        <v>107</v>
      </c>
      <c r="D46" s="261"/>
      <c r="E46" s="125">
        <v>65.103874227961825</v>
      </c>
      <c r="F46" s="143">
        <v>4638</v>
      </c>
      <c r="G46" s="144">
        <v>4835</v>
      </c>
      <c r="H46" s="144">
        <v>4945</v>
      </c>
      <c r="I46" s="144">
        <v>4986</v>
      </c>
      <c r="J46" s="145">
        <v>5015</v>
      </c>
      <c r="K46" s="144">
        <v>-377</v>
      </c>
      <c r="L46" s="146">
        <v>-7.5174476570289128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53306</v>
      </c>
      <c r="E11" s="114">
        <v>55723</v>
      </c>
      <c r="F11" s="114">
        <v>55686</v>
      </c>
      <c r="G11" s="114">
        <v>56169</v>
      </c>
      <c r="H11" s="140">
        <v>54953</v>
      </c>
      <c r="I11" s="115">
        <v>-1647</v>
      </c>
      <c r="J11" s="116">
        <v>-2.9971066183829818</v>
      </c>
    </row>
    <row r="12" spans="1:15" s="110" customFormat="1" ht="24.95" customHeight="1" x14ac:dyDescent="0.2">
      <c r="A12" s="193" t="s">
        <v>132</v>
      </c>
      <c r="B12" s="194" t="s">
        <v>133</v>
      </c>
      <c r="C12" s="113">
        <v>1.3975912655235809</v>
      </c>
      <c r="D12" s="115">
        <v>745</v>
      </c>
      <c r="E12" s="114">
        <v>703</v>
      </c>
      <c r="F12" s="114">
        <v>747</v>
      </c>
      <c r="G12" s="114">
        <v>745</v>
      </c>
      <c r="H12" s="140">
        <v>722</v>
      </c>
      <c r="I12" s="115">
        <v>23</v>
      </c>
      <c r="J12" s="116">
        <v>3.1855955678670358</v>
      </c>
    </row>
    <row r="13" spans="1:15" s="110" customFormat="1" ht="24.95" customHeight="1" x14ac:dyDescent="0.2">
      <c r="A13" s="193" t="s">
        <v>134</v>
      </c>
      <c r="B13" s="199" t="s">
        <v>214</v>
      </c>
      <c r="C13" s="113">
        <v>0.52902112332570439</v>
      </c>
      <c r="D13" s="115">
        <v>282</v>
      </c>
      <c r="E13" s="114">
        <v>282</v>
      </c>
      <c r="F13" s="114">
        <v>293</v>
      </c>
      <c r="G13" s="114">
        <v>287</v>
      </c>
      <c r="H13" s="140">
        <v>288</v>
      </c>
      <c r="I13" s="115">
        <v>-6</v>
      </c>
      <c r="J13" s="116">
        <v>-2.0833333333333335</v>
      </c>
    </row>
    <row r="14" spans="1:15" s="287" customFormat="1" ht="24.95" customHeight="1" x14ac:dyDescent="0.2">
      <c r="A14" s="193" t="s">
        <v>215</v>
      </c>
      <c r="B14" s="199" t="s">
        <v>137</v>
      </c>
      <c r="C14" s="113">
        <v>10.475368626421041</v>
      </c>
      <c r="D14" s="115">
        <v>5584</v>
      </c>
      <c r="E14" s="114">
        <v>5872</v>
      </c>
      <c r="F14" s="114">
        <v>5910</v>
      </c>
      <c r="G14" s="114">
        <v>5973</v>
      </c>
      <c r="H14" s="140">
        <v>5974</v>
      </c>
      <c r="I14" s="115">
        <v>-390</v>
      </c>
      <c r="J14" s="116">
        <v>-6.5282892534315371</v>
      </c>
      <c r="K14" s="110"/>
      <c r="L14" s="110"/>
      <c r="M14" s="110"/>
      <c r="N14" s="110"/>
      <c r="O14" s="110"/>
    </row>
    <row r="15" spans="1:15" s="110" customFormat="1" ht="24.95" customHeight="1" x14ac:dyDescent="0.2">
      <c r="A15" s="193" t="s">
        <v>216</v>
      </c>
      <c r="B15" s="199" t="s">
        <v>217</v>
      </c>
      <c r="C15" s="113">
        <v>5.1420102802686376</v>
      </c>
      <c r="D15" s="115">
        <v>2741</v>
      </c>
      <c r="E15" s="114">
        <v>2939</v>
      </c>
      <c r="F15" s="114">
        <v>2926</v>
      </c>
      <c r="G15" s="114">
        <v>2947</v>
      </c>
      <c r="H15" s="140">
        <v>2928</v>
      </c>
      <c r="I15" s="115">
        <v>-187</v>
      </c>
      <c r="J15" s="116">
        <v>-6.3866120218579239</v>
      </c>
    </row>
    <row r="16" spans="1:15" s="287" customFormat="1" ht="24.95" customHeight="1" x14ac:dyDescent="0.2">
      <c r="A16" s="193" t="s">
        <v>218</v>
      </c>
      <c r="B16" s="199" t="s">
        <v>141</v>
      </c>
      <c r="C16" s="113">
        <v>3.1647469328030615</v>
      </c>
      <c r="D16" s="115">
        <v>1687</v>
      </c>
      <c r="E16" s="114">
        <v>1752</v>
      </c>
      <c r="F16" s="114">
        <v>1800</v>
      </c>
      <c r="G16" s="114">
        <v>1855</v>
      </c>
      <c r="H16" s="140">
        <v>1850</v>
      </c>
      <c r="I16" s="115">
        <v>-163</v>
      </c>
      <c r="J16" s="116">
        <v>-8.8108108108108105</v>
      </c>
      <c r="K16" s="110"/>
      <c r="L16" s="110"/>
      <c r="M16" s="110"/>
      <c r="N16" s="110"/>
      <c r="O16" s="110"/>
    </row>
    <row r="17" spans="1:15" s="110" customFormat="1" ht="24.95" customHeight="1" x14ac:dyDescent="0.2">
      <c r="A17" s="193" t="s">
        <v>142</v>
      </c>
      <c r="B17" s="199" t="s">
        <v>220</v>
      </c>
      <c r="C17" s="113">
        <v>2.1686114133493417</v>
      </c>
      <c r="D17" s="115">
        <v>1156</v>
      </c>
      <c r="E17" s="114">
        <v>1181</v>
      </c>
      <c r="F17" s="114">
        <v>1184</v>
      </c>
      <c r="G17" s="114">
        <v>1171</v>
      </c>
      <c r="H17" s="140">
        <v>1196</v>
      </c>
      <c r="I17" s="115">
        <v>-40</v>
      </c>
      <c r="J17" s="116">
        <v>-3.3444816053511706</v>
      </c>
    </row>
    <row r="18" spans="1:15" s="287" customFormat="1" ht="24.95" customHeight="1" x14ac:dyDescent="0.2">
      <c r="A18" s="201" t="s">
        <v>144</v>
      </c>
      <c r="B18" s="202" t="s">
        <v>145</v>
      </c>
      <c r="C18" s="113">
        <v>4.3184632123963533</v>
      </c>
      <c r="D18" s="115">
        <v>2302</v>
      </c>
      <c r="E18" s="114">
        <v>2286</v>
      </c>
      <c r="F18" s="114">
        <v>2290</v>
      </c>
      <c r="G18" s="114">
        <v>2263</v>
      </c>
      <c r="H18" s="140">
        <v>2212</v>
      </c>
      <c r="I18" s="115">
        <v>90</v>
      </c>
      <c r="J18" s="116">
        <v>4.06871609403255</v>
      </c>
      <c r="K18" s="110"/>
      <c r="L18" s="110"/>
      <c r="M18" s="110"/>
      <c r="N18" s="110"/>
      <c r="O18" s="110"/>
    </row>
    <row r="19" spans="1:15" s="110" customFormat="1" ht="24.95" customHeight="1" x14ac:dyDescent="0.2">
      <c r="A19" s="193" t="s">
        <v>146</v>
      </c>
      <c r="B19" s="199" t="s">
        <v>147</v>
      </c>
      <c r="C19" s="113">
        <v>16.425918283120097</v>
      </c>
      <c r="D19" s="115">
        <v>8756</v>
      </c>
      <c r="E19" s="114">
        <v>8907</v>
      </c>
      <c r="F19" s="114">
        <v>8784</v>
      </c>
      <c r="G19" s="114">
        <v>8650</v>
      </c>
      <c r="H19" s="140">
        <v>8532</v>
      </c>
      <c r="I19" s="115">
        <v>224</v>
      </c>
      <c r="J19" s="116">
        <v>2.6254102203469292</v>
      </c>
    </row>
    <row r="20" spans="1:15" s="287" customFormat="1" ht="24.95" customHeight="1" x14ac:dyDescent="0.2">
      <c r="A20" s="193" t="s">
        <v>148</v>
      </c>
      <c r="B20" s="199" t="s">
        <v>149</v>
      </c>
      <c r="C20" s="113">
        <v>5.8061006265711175</v>
      </c>
      <c r="D20" s="115">
        <v>3095</v>
      </c>
      <c r="E20" s="114">
        <v>3212</v>
      </c>
      <c r="F20" s="114">
        <v>3282</v>
      </c>
      <c r="G20" s="114">
        <v>3303</v>
      </c>
      <c r="H20" s="140">
        <v>3309</v>
      </c>
      <c r="I20" s="115">
        <v>-214</v>
      </c>
      <c r="J20" s="116">
        <v>-6.4672106376548806</v>
      </c>
      <c r="K20" s="110"/>
      <c r="L20" s="110"/>
      <c r="M20" s="110"/>
      <c r="N20" s="110"/>
      <c r="O20" s="110"/>
    </row>
    <row r="21" spans="1:15" s="110" customFormat="1" ht="24.95" customHeight="1" x14ac:dyDescent="0.2">
      <c r="A21" s="201" t="s">
        <v>150</v>
      </c>
      <c r="B21" s="202" t="s">
        <v>151</v>
      </c>
      <c r="C21" s="113">
        <v>15.197163546317487</v>
      </c>
      <c r="D21" s="115">
        <v>8101</v>
      </c>
      <c r="E21" s="114">
        <v>9115</v>
      </c>
      <c r="F21" s="114">
        <v>9355</v>
      </c>
      <c r="G21" s="114">
        <v>9664</v>
      </c>
      <c r="H21" s="140">
        <v>8937</v>
      </c>
      <c r="I21" s="115">
        <v>-836</v>
      </c>
      <c r="J21" s="116">
        <v>-9.3543694752153961</v>
      </c>
    </row>
    <row r="22" spans="1:15" s="110" customFormat="1" ht="24.95" customHeight="1" x14ac:dyDescent="0.2">
      <c r="A22" s="201" t="s">
        <v>152</v>
      </c>
      <c r="B22" s="199" t="s">
        <v>153</v>
      </c>
      <c r="C22" s="113">
        <v>3.5849622931752525</v>
      </c>
      <c r="D22" s="115">
        <v>1911</v>
      </c>
      <c r="E22" s="114">
        <v>1952</v>
      </c>
      <c r="F22" s="114">
        <v>1938</v>
      </c>
      <c r="G22" s="114">
        <v>1926</v>
      </c>
      <c r="H22" s="140">
        <v>2003</v>
      </c>
      <c r="I22" s="115">
        <v>-92</v>
      </c>
      <c r="J22" s="116">
        <v>-4.5931103344982525</v>
      </c>
    </row>
    <row r="23" spans="1:15" s="110" customFormat="1" ht="24.95" customHeight="1" x14ac:dyDescent="0.2">
      <c r="A23" s="193" t="s">
        <v>154</v>
      </c>
      <c r="B23" s="199" t="s">
        <v>155</v>
      </c>
      <c r="C23" s="113">
        <v>1.1555922410235246</v>
      </c>
      <c r="D23" s="115">
        <v>616</v>
      </c>
      <c r="E23" s="114">
        <v>636</v>
      </c>
      <c r="F23" s="114">
        <v>624</v>
      </c>
      <c r="G23" s="114">
        <v>614</v>
      </c>
      <c r="H23" s="140">
        <v>618</v>
      </c>
      <c r="I23" s="115">
        <v>-2</v>
      </c>
      <c r="J23" s="116">
        <v>-0.32362459546925565</v>
      </c>
    </row>
    <row r="24" spans="1:15" s="110" customFormat="1" ht="24.95" customHeight="1" x14ac:dyDescent="0.2">
      <c r="A24" s="193" t="s">
        <v>156</v>
      </c>
      <c r="B24" s="199" t="s">
        <v>221</v>
      </c>
      <c r="C24" s="113">
        <v>7.1886842006528342</v>
      </c>
      <c r="D24" s="115">
        <v>3832</v>
      </c>
      <c r="E24" s="114">
        <v>3816</v>
      </c>
      <c r="F24" s="114">
        <v>3817</v>
      </c>
      <c r="G24" s="114">
        <v>3843</v>
      </c>
      <c r="H24" s="140">
        <v>3870</v>
      </c>
      <c r="I24" s="115">
        <v>-38</v>
      </c>
      <c r="J24" s="116">
        <v>-0.98191214470284238</v>
      </c>
    </row>
    <row r="25" spans="1:15" s="110" customFormat="1" ht="24.95" customHeight="1" x14ac:dyDescent="0.2">
      <c r="A25" s="193" t="s">
        <v>222</v>
      </c>
      <c r="B25" s="204" t="s">
        <v>159</v>
      </c>
      <c r="C25" s="113">
        <v>6.710314035943421</v>
      </c>
      <c r="D25" s="115">
        <v>3577</v>
      </c>
      <c r="E25" s="114">
        <v>3777</v>
      </c>
      <c r="F25" s="114">
        <v>3767</v>
      </c>
      <c r="G25" s="114">
        <v>3771</v>
      </c>
      <c r="H25" s="140">
        <v>3817</v>
      </c>
      <c r="I25" s="115">
        <v>-240</v>
      </c>
      <c r="J25" s="116">
        <v>-6.2876604663348177</v>
      </c>
    </row>
    <row r="26" spans="1:15" s="110" customFormat="1" ht="24.95" customHeight="1" x14ac:dyDescent="0.2">
      <c r="A26" s="201">
        <v>782.78300000000002</v>
      </c>
      <c r="B26" s="203" t="s">
        <v>160</v>
      </c>
      <c r="C26" s="113">
        <v>0.23637114020935729</v>
      </c>
      <c r="D26" s="115">
        <v>126</v>
      </c>
      <c r="E26" s="114">
        <v>142</v>
      </c>
      <c r="F26" s="114">
        <v>152</v>
      </c>
      <c r="G26" s="114">
        <v>161</v>
      </c>
      <c r="H26" s="140">
        <v>158</v>
      </c>
      <c r="I26" s="115">
        <v>-32</v>
      </c>
      <c r="J26" s="116">
        <v>-20.253164556962027</v>
      </c>
    </row>
    <row r="27" spans="1:15" s="110" customFormat="1" ht="24.95" customHeight="1" x14ac:dyDescent="0.2">
      <c r="A27" s="193" t="s">
        <v>161</v>
      </c>
      <c r="B27" s="199" t="s">
        <v>162</v>
      </c>
      <c r="C27" s="113">
        <v>2.4612613964656886</v>
      </c>
      <c r="D27" s="115">
        <v>1312</v>
      </c>
      <c r="E27" s="114">
        <v>1336</v>
      </c>
      <c r="F27" s="114">
        <v>1390</v>
      </c>
      <c r="G27" s="114">
        <v>1392</v>
      </c>
      <c r="H27" s="140">
        <v>1342</v>
      </c>
      <c r="I27" s="115">
        <v>-30</v>
      </c>
      <c r="J27" s="116">
        <v>-2.2354694485842028</v>
      </c>
    </row>
    <row r="28" spans="1:15" s="110" customFormat="1" ht="24.95" customHeight="1" x14ac:dyDescent="0.2">
      <c r="A28" s="193" t="s">
        <v>163</v>
      </c>
      <c r="B28" s="199" t="s">
        <v>164</v>
      </c>
      <c r="C28" s="113">
        <v>2.7163921509773759</v>
      </c>
      <c r="D28" s="115">
        <v>1448</v>
      </c>
      <c r="E28" s="114">
        <v>1669</v>
      </c>
      <c r="F28" s="114">
        <v>1453</v>
      </c>
      <c r="G28" s="114">
        <v>1755</v>
      </c>
      <c r="H28" s="140">
        <v>1481</v>
      </c>
      <c r="I28" s="115">
        <v>-33</v>
      </c>
      <c r="J28" s="116">
        <v>-2.2282241728561782</v>
      </c>
    </row>
    <row r="29" spans="1:15" s="110" customFormat="1" ht="24.95" customHeight="1" x14ac:dyDescent="0.2">
      <c r="A29" s="193">
        <v>86</v>
      </c>
      <c r="B29" s="199" t="s">
        <v>165</v>
      </c>
      <c r="C29" s="113">
        <v>6.03309195962931</v>
      </c>
      <c r="D29" s="115">
        <v>3216</v>
      </c>
      <c r="E29" s="114">
        <v>3219</v>
      </c>
      <c r="F29" s="114">
        <v>3170</v>
      </c>
      <c r="G29" s="114">
        <v>3185</v>
      </c>
      <c r="H29" s="140">
        <v>3197</v>
      </c>
      <c r="I29" s="115">
        <v>19</v>
      </c>
      <c r="J29" s="116">
        <v>0.59430716296527997</v>
      </c>
    </row>
    <row r="30" spans="1:15" s="110" customFormat="1" ht="24.95" customHeight="1" x14ac:dyDescent="0.2">
      <c r="A30" s="193">
        <v>87.88</v>
      </c>
      <c r="B30" s="204" t="s">
        <v>166</v>
      </c>
      <c r="C30" s="113">
        <v>3.8776122762915994</v>
      </c>
      <c r="D30" s="115">
        <v>2067</v>
      </c>
      <c r="E30" s="114">
        <v>2100</v>
      </c>
      <c r="F30" s="114">
        <v>2085</v>
      </c>
      <c r="G30" s="114">
        <v>2000</v>
      </c>
      <c r="H30" s="140">
        <v>1997</v>
      </c>
      <c r="I30" s="115">
        <v>70</v>
      </c>
      <c r="J30" s="116">
        <v>3.5052578868302455</v>
      </c>
    </row>
    <row r="31" spans="1:15" s="110" customFormat="1" ht="24.95" customHeight="1" x14ac:dyDescent="0.2">
      <c r="A31" s="193" t="s">
        <v>167</v>
      </c>
      <c r="B31" s="199" t="s">
        <v>168</v>
      </c>
      <c r="C31" s="113">
        <v>11.886091621956252</v>
      </c>
      <c r="D31" s="115">
        <v>6336</v>
      </c>
      <c r="E31" s="114">
        <v>6699</v>
      </c>
      <c r="F31" s="114">
        <v>6629</v>
      </c>
      <c r="G31" s="114">
        <v>6637</v>
      </c>
      <c r="H31" s="140">
        <v>6496</v>
      </c>
      <c r="I31" s="115">
        <v>-160</v>
      </c>
      <c r="J31" s="116">
        <v>-2.4630541871921183</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1.3975912655235809</v>
      </c>
      <c r="D34" s="115">
        <v>745</v>
      </c>
      <c r="E34" s="114">
        <v>703</v>
      </c>
      <c r="F34" s="114">
        <v>747</v>
      </c>
      <c r="G34" s="114">
        <v>745</v>
      </c>
      <c r="H34" s="140">
        <v>722</v>
      </c>
      <c r="I34" s="115">
        <v>23</v>
      </c>
      <c r="J34" s="116">
        <v>3.1855955678670358</v>
      </c>
    </row>
    <row r="35" spans="1:10" s="110" customFormat="1" ht="24.95" customHeight="1" x14ac:dyDescent="0.2">
      <c r="A35" s="292" t="s">
        <v>171</v>
      </c>
      <c r="B35" s="293" t="s">
        <v>172</v>
      </c>
      <c r="C35" s="113">
        <v>15.322852962143099</v>
      </c>
      <c r="D35" s="115">
        <v>8168</v>
      </c>
      <c r="E35" s="114">
        <v>8440</v>
      </c>
      <c r="F35" s="114">
        <v>8493</v>
      </c>
      <c r="G35" s="114">
        <v>8523</v>
      </c>
      <c r="H35" s="140">
        <v>8474</v>
      </c>
      <c r="I35" s="115">
        <v>-306</v>
      </c>
      <c r="J35" s="116">
        <v>-3.6110455510974746</v>
      </c>
    </row>
    <row r="36" spans="1:10" s="110" customFormat="1" ht="24.95" customHeight="1" x14ac:dyDescent="0.2">
      <c r="A36" s="294" t="s">
        <v>173</v>
      </c>
      <c r="B36" s="295" t="s">
        <v>174</v>
      </c>
      <c r="C36" s="125">
        <v>83.279555772333325</v>
      </c>
      <c r="D36" s="143">
        <v>44393</v>
      </c>
      <c r="E36" s="144">
        <v>46580</v>
      </c>
      <c r="F36" s="144">
        <v>46446</v>
      </c>
      <c r="G36" s="144">
        <v>46901</v>
      </c>
      <c r="H36" s="145">
        <v>45757</v>
      </c>
      <c r="I36" s="143">
        <v>-1364</v>
      </c>
      <c r="J36" s="146">
        <v>-2.9809646611447427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53306</v>
      </c>
      <c r="F11" s="264">
        <v>55723</v>
      </c>
      <c r="G11" s="264">
        <v>55686</v>
      </c>
      <c r="H11" s="264">
        <v>56169</v>
      </c>
      <c r="I11" s="265">
        <v>54953</v>
      </c>
      <c r="J11" s="263">
        <v>-1647</v>
      </c>
      <c r="K11" s="266">
        <v>-2.9971066183829818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46.910291524406261</v>
      </c>
      <c r="E13" s="115">
        <v>25006</v>
      </c>
      <c r="F13" s="114">
        <v>25943</v>
      </c>
      <c r="G13" s="114">
        <v>26231</v>
      </c>
      <c r="H13" s="114">
        <v>26440</v>
      </c>
      <c r="I13" s="140">
        <v>25885</v>
      </c>
      <c r="J13" s="115">
        <v>-879</v>
      </c>
      <c r="K13" s="116">
        <v>-3.3957890670272359</v>
      </c>
    </row>
    <row r="14" spans="1:15" ht="15.95" customHeight="1" x14ac:dyDescent="0.2">
      <c r="A14" s="306" t="s">
        <v>230</v>
      </c>
      <c r="B14" s="307"/>
      <c r="C14" s="308"/>
      <c r="D14" s="113">
        <v>40.336922672869846</v>
      </c>
      <c r="E14" s="115">
        <v>21502</v>
      </c>
      <c r="F14" s="114">
        <v>22606</v>
      </c>
      <c r="G14" s="114">
        <v>22529</v>
      </c>
      <c r="H14" s="114">
        <v>22526</v>
      </c>
      <c r="I14" s="140">
        <v>22194</v>
      </c>
      <c r="J14" s="115">
        <v>-692</v>
      </c>
      <c r="K14" s="116">
        <v>-3.1179598089573757</v>
      </c>
    </row>
    <row r="15" spans="1:15" ht="15.95" customHeight="1" x14ac:dyDescent="0.2">
      <c r="A15" s="306" t="s">
        <v>231</v>
      </c>
      <c r="B15" s="307"/>
      <c r="C15" s="308"/>
      <c r="D15" s="113">
        <v>5.1926612388849289</v>
      </c>
      <c r="E15" s="115">
        <v>2768</v>
      </c>
      <c r="F15" s="114">
        <v>2866</v>
      </c>
      <c r="G15" s="114">
        <v>2873</v>
      </c>
      <c r="H15" s="114">
        <v>2806</v>
      </c>
      <c r="I15" s="140">
        <v>2801</v>
      </c>
      <c r="J15" s="115">
        <v>-33</v>
      </c>
      <c r="K15" s="116">
        <v>-1.1781506604784007</v>
      </c>
    </row>
    <row r="16" spans="1:15" ht="15.95" customHeight="1" x14ac:dyDescent="0.2">
      <c r="A16" s="306" t="s">
        <v>232</v>
      </c>
      <c r="B16" s="307"/>
      <c r="C16" s="308"/>
      <c r="D16" s="113">
        <v>3.6206055603496794</v>
      </c>
      <c r="E16" s="115">
        <v>1930</v>
      </c>
      <c r="F16" s="114">
        <v>2143</v>
      </c>
      <c r="G16" s="114">
        <v>1894</v>
      </c>
      <c r="H16" s="114">
        <v>2162</v>
      </c>
      <c r="I16" s="140">
        <v>1929</v>
      </c>
      <c r="J16" s="115">
        <v>1</v>
      </c>
      <c r="K16" s="116">
        <v>5.1840331778123382E-2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1.2306306982328443</v>
      </c>
      <c r="E18" s="115">
        <v>656</v>
      </c>
      <c r="F18" s="114">
        <v>626</v>
      </c>
      <c r="G18" s="114">
        <v>637</v>
      </c>
      <c r="H18" s="114">
        <v>624</v>
      </c>
      <c r="I18" s="140">
        <v>605</v>
      </c>
      <c r="J18" s="115">
        <v>51</v>
      </c>
      <c r="K18" s="116">
        <v>8.4297520661157019</v>
      </c>
    </row>
    <row r="19" spans="1:11" ht="14.1" customHeight="1" x14ac:dyDescent="0.2">
      <c r="A19" s="306" t="s">
        <v>235</v>
      </c>
      <c r="B19" s="307" t="s">
        <v>236</v>
      </c>
      <c r="C19" s="308"/>
      <c r="D19" s="113">
        <v>0.75038457209319775</v>
      </c>
      <c r="E19" s="115">
        <v>400</v>
      </c>
      <c r="F19" s="114">
        <v>384</v>
      </c>
      <c r="G19" s="114">
        <v>398</v>
      </c>
      <c r="H19" s="114">
        <v>392</v>
      </c>
      <c r="I19" s="140">
        <v>380</v>
      </c>
      <c r="J19" s="115">
        <v>20</v>
      </c>
      <c r="K19" s="116">
        <v>5.2631578947368425</v>
      </c>
    </row>
    <row r="20" spans="1:11" ht="14.1" customHeight="1" x14ac:dyDescent="0.2">
      <c r="A20" s="306">
        <v>12</v>
      </c>
      <c r="B20" s="307" t="s">
        <v>237</v>
      </c>
      <c r="C20" s="308"/>
      <c r="D20" s="113">
        <v>1.028026863767681</v>
      </c>
      <c r="E20" s="115">
        <v>548</v>
      </c>
      <c r="F20" s="114">
        <v>530</v>
      </c>
      <c r="G20" s="114">
        <v>554</v>
      </c>
      <c r="H20" s="114">
        <v>548</v>
      </c>
      <c r="I20" s="140">
        <v>533</v>
      </c>
      <c r="J20" s="115">
        <v>15</v>
      </c>
      <c r="K20" s="116">
        <v>2.8142589118198873</v>
      </c>
    </row>
    <row r="21" spans="1:11" ht="14.1" customHeight="1" x14ac:dyDescent="0.2">
      <c r="A21" s="306">
        <v>21</v>
      </c>
      <c r="B21" s="307" t="s">
        <v>238</v>
      </c>
      <c r="C21" s="308"/>
      <c r="D21" s="113">
        <v>0.18947210445353244</v>
      </c>
      <c r="E21" s="115">
        <v>101</v>
      </c>
      <c r="F21" s="114">
        <v>103</v>
      </c>
      <c r="G21" s="114">
        <v>104</v>
      </c>
      <c r="H21" s="114">
        <v>106</v>
      </c>
      <c r="I21" s="140">
        <v>100</v>
      </c>
      <c r="J21" s="115">
        <v>1</v>
      </c>
      <c r="K21" s="116">
        <v>1</v>
      </c>
    </row>
    <row r="22" spans="1:11" ht="14.1" customHeight="1" x14ac:dyDescent="0.2">
      <c r="A22" s="306">
        <v>22</v>
      </c>
      <c r="B22" s="307" t="s">
        <v>239</v>
      </c>
      <c r="C22" s="308"/>
      <c r="D22" s="113">
        <v>1.028026863767681</v>
      </c>
      <c r="E22" s="115">
        <v>548</v>
      </c>
      <c r="F22" s="114">
        <v>563</v>
      </c>
      <c r="G22" s="114">
        <v>598</v>
      </c>
      <c r="H22" s="114">
        <v>621</v>
      </c>
      <c r="I22" s="140">
        <v>618</v>
      </c>
      <c r="J22" s="115">
        <v>-70</v>
      </c>
      <c r="K22" s="116">
        <v>-11.326860841423947</v>
      </c>
    </row>
    <row r="23" spans="1:11" ht="14.1" customHeight="1" x14ac:dyDescent="0.2">
      <c r="A23" s="306">
        <v>23</v>
      </c>
      <c r="B23" s="307" t="s">
        <v>240</v>
      </c>
      <c r="C23" s="308"/>
      <c r="D23" s="113">
        <v>0.53089708475593744</v>
      </c>
      <c r="E23" s="115">
        <v>283</v>
      </c>
      <c r="F23" s="114">
        <v>284</v>
      </c>
      <c r="G23" s="114">
        <v>293</v>
      </c>
      <c r="H23" s="114">
        <v>289</v>
      </c>
      <c r="I23" s="140">
        <v>294</v>
      </c>
      <c r="J23" s="115">
        <v>-11</v>
      </c>
      <c r="K23" s="116">
        <v>-3.7414965986394559</v>
      </c>
    </row>
    <row r="24" spans="1:11" ht="14.1" customHeight="1" x14ac:dyDescent="0.2">
      <c r="A24" s="306">
        <v>24</v>
      </c>
      <c r="B24" s="307" t="s">
        <v>241</v>
      </c>
      <c r="C24" s="308"/>
      <c r="D24" s="113">
        <v>0.74850861066296481</v>
      </c>
      <c r="E24" s="115">
        <v>399</v>
      </c>
      <c r="F24" s="114">
        <v>400</v>
      </c>
      <c r="G24" s="114">
        <v>400</v>
      </c>
      <c r="H24" s="114">
        <v>416</v>
      </c>
      <c r="I24" s="140">
        <v>423</v>
      </c>
      <c r="J24" s="115">
        <v>-24</v>
      </c>
      <c r="K24" s="116">
        <v>-5.6737588652482271</v>
      </c>
    </row>
    <row r="25" spans="1:11" ht="14.1" customHeight="1" x14ac:dyDescent="0.2">
      <c r="A25" s="306">
        <v>25</v>
      </c>
      <c r="B25" s="307" t="s">
        <v>242</v>
      </c>
      <c r="C25" s="308"/>
      <c r="D25" s="113">
        <v>1.5551720256631523</v>
      </c>
      <c r="E25" s="115">
        <v>829</v>
      </c>
      <c r="F25" s="114">
        <v>877</v>
      </c>
      <c r="G25" s="114">
        <v>881</v>
      </c>
      <c r="H25" s="114">
        <v>855</v>
      </c>
      <c r="I25" s="140">
        <v>863</v>
      </c>
      <c r="J25" s="115">
        <v>-34</v>
      </c>
      <c r="K25" s="116">
        <v>-3.939745075318656</v>
      </c>
    </row>
    <row r="26" spans="1:11" ht="14.1" customHeight="1" x14ac:dyDescent="0.2">
      <c r="A26" s="306">
        <v>26</v>
      </c>
      <c r="B26" s="307" t="s">
        <v>243</v>
      </c>
      <c r="C26" s="308"/>
      <c r="D26" s="113">
        <v>1.2062431996398153</v>
      </c>
      <c r="E26" s="115">
        <v>643</v>
      </c>
      <c r="F26" s="114">
        <v>646</v>
      </c>
      <c r="G26" s="114">
        <v>636</v>
      </c>
      <c r="H26" s="114">
        <v>633</v>
      </c>
      <c r="I26" s="140">
        <v>656</v>
      </c>
      <c r="J26" s="115">
        <v>-13</v>
      </c>
      <c r="K26" s="116">
        <v>-1.9817073170731707</v>
      </c>
    </row>
    <row r="27" spans="1:11" ht="14.1" customHeight="1" x14ac:dyDescent="0.2">
      <c r="A27" s="306">
        <v>27</v>
      </c>
      <c r="B27" s="307" t="s">
        <v>244</v>
      </c>
      <c r="C27" s="308"/>
      <c r="D27" s="113">
        <v>0.39957978463962779</v>
      </c>
      <c r="E27" s="115">
        <v>213</v>
      </c>
      <c r="F27" s="114">
        <v>208</v>
      </c>
      <c r="G27" s="114">
        <v>212</v>
      </c>
      <c r="H27" s="114">
        <v>212</v>
      </c>
      <c r="I27" s="140">
        <v>214</v>
      </c>
      <c r="J27" s="115">
        <v>-1</v>
      </c>
      <c r="K27" s="116">
        <v>-0.46728971962616822</v>
      </c>
    </row>
    <row r="28" spans="1:11" ht="14.1" customHeight="1" x14ac:dyDescent="0.2">
      <c r="A28" s="306">
        <v>28</v>
      </c>
      <c r="B28" s="307" t="s">
        <v>245</v>
      </c>
      <c r="C28" s="308"/>
      <c r="D28" s="113">
        <v>0.44085093610475368</v>
      </c>
      <c r="E28" s="115">
        <v>235</v>
      </c>
      <c r="F28" s="114">
        <v>239</v>
      </c>
      <c r="G28" s="114">
        <v>244</v>
      </c>
      <c r="H28" s="114">
        <v>239</v>
      </c>
      <c r="I28" s="140">
        <v>247</v>
      </c>
      <c r="J28" s="115">
        <v>-12</v>
      </c>
      <c r="K28" s="116">
        <v>-4.8582995951417001</v>
      </c>
    </row>
    <row r="29" spans="1:11" ht="14.1" customHeight="1" x14ac:dyDescent="0.2">
      <c r="A29" s="306">
        <v>29</v>
      </c>
      <c r="B29" s="307" t="s">
        <v>246</v>
      </c>
      <c r="C29" s="308"/>
      <c r="D29" s="113">
        <v>5.0913593216523472</v>
      </c>
      <c r="E29" s="115">
        <v>2714</v>
      </c>
      <c r="F29" s="114">
        <v>2983</v>
      </c>
      <c r="G29" s="114">
        <v>2989</v>
      </c>
      <c r="H29" s="114">
        <v>3082</v>
      </c>
      <c r="I29" s="140">
        <v>2849</v>
      </c>
      <c r="J29" s="115">
        <v>-135</v>
      </c>
      <c r="K29" s="116">
        <v>-4.7385047385047381</v>
      </c>
    </row>
    <row r="30" spans="1:11" ht="14.1" customHeight="1" x14ac:dyDescent="0.2">
      <c r="A30" s="306" t="s">
        <v>247</v>
      </c>
      <c r="B30" s="307" t="s">
        <v>248</v>
      </c>
      <c r="C30" s="308"/>
      <c r="D30" s="113">
        <v>0.73350091922110083</v>
      </c>
      <c r="E30" s="115">
        <v>391</v>
      </c>
      <c r="F30" s="114">
        <v>415</v>
      </c>
      <c r="G30" s="114">
        <v>410</v>
      </c>
      <c r="H30" s="114">
        <v>406</v>
      </c>
      <c r="I30" s="140">
        <v>400</v>
      </c>
      <c r="J30" s="115">
        <v>-9</v>
      </c>
      <c r="K30" s="116">
        <v>-2.25</v>
      </c>
    </row>
    <row r="31" spans="1:11" ht="14.1" customHeight="1" x14ac:dyDescent="0.2">
      <c r="A31" s="306" t="s">
        <v>249</v>
      </c>
      <c r="B31" s="307" t="s">
        <v>250</v>
      </c>
      <c r="C31" s="308"/>
      <c r="D31" s="113">
        <v>4.2959516752335576</v>
      </c>
      <c r="E31" s="115">
        <v>2290</v>
      </c>
      <c r="F31" s="114">
        <v>2535</v>
      </c>
      <c r="G31" s="114">
        <v>2543</v>
      </c>
      <c r="H31" s="114">
        <v>2643</v>
      </c>
      <c r="I31" s="140">
        <v>2413</v>
      </c>
      <c r="J31" s="115">
        <v>-123</v>
      </c>
      <c r="K31" s="116">
        <v>-5.0973891421467057</v>
      </c>
    </row>
    <row r="32" spans="1:11" ht="14.1" customHeight="1" x14ac:dyDescent="0.2">
      <c r="A32" s="306">
        <v>31</v>
      </c>
      <c r="B32" s="307" t="s">
        <v>251</v>
      </c>
      <c r="C32" s="308"/>
      <c r="D32" s="113">
        <v>0.15382883727910554</v>
      </c>
      <c r="E32" s="115">
        <v>82</v>
      </c>
      <c r="F32" s="114">
        <v>80</v>
      </c>
      <c r="G32" s="114">
        <v>84</v>
      </c>
      <c r="H32" s="114">
        <v>89</v>
      </c>
      <c r="I32" s="140">
        <v>91</v>
      </c>
      <c r="J32" s="115">
        <v>-9</v>
      </c>
      <c r="K32" s="116">
        <v>-9.8901098901098905</v>
      </c>
    </row>
    <row r="33" spans="1:11" ht="14.1" customHeight="1" x14ac:dyDescent="0.2">
      <c r="A33" s="306">
        <v>32</v>
      </c>
      <c r="B33" s="307" t="s">
        <v>252</v>
      </c>
      <c r="C33" s="308"/>
      <c r="D33" s="113">
        <v>0.84793456646531351</v>
      </c>
      <c r="E33" s="115">
        <v>452</v>
      </c>
      <c r="F33" s="114">
        <v>449</v>
      </c>
      <c r="G33" s="114">
        <v>481</v>
      </c>
      <c r="H33" s="114">
        <v>497</v>
      </c>
      <c r="I33" s="140">
        <v>437</v>
      </c>
      <c r="J33" s="115">
        <v>15</v>
      </c>
      <c r="K33" s="116">
        <v>3.4324942791762014</v>
      </c>
    </row>
    <row r="34" spans="1:11" ht="14.1" customHeight="1" x14ac:dyDescent="0.2">
      <c r="A34" s="306">
        <v>33</v>
      </c>
      <c r="B34" s="307" t="s">
        <v>253</v>
      </c>
      <c r="C34" s="308"/>
      <c r="D34" s="113">
        <v>0.53277304618617038</v>
      </c>
      <c r="E34" s="115">
        <v>284</v>
      </c>
      <c r="F34" s="114">
        <v>271</v>
      </c>
      <c r="G34" s="114">
        <v>282</v>
      </c>
      <c r="H34" s="114">
        <v>286</v>
      </c>
      <c r="I34" s="140">
        <v>284</v>
      </c>
      <c r="J34" s="115">
        <v>0</v>
      </c>
      <c r="K34" s="116">
        <v>0</v>
      </c>
    </row>
    <row r="35" spans="1:11" ht="14.1" customHeight="1" x14ac:dyDescent="0.2">
      <c r="A35" s="306">
        <v>34</v>
      </c>
      <c r="B35" s="307" t="s">
        <v>254</v>
      </c>
      <c r="C35" s="308"/>
      <c r="D35" s="113">
        <v>3.9282632349078903</v>
      </c>
      <c r="E35" s="115">
        <v>2094</v>
      </c>
      <c r="F35" s="114">
        <v>2093</v>
      </c>
      <c r="G35" s="114">
        <v>2102</v>
      </c>
      <c r="H35" s="114">
        <v>2057</v>
      </c>
      <c r="I35" s="140">
        <v>2024</v>
      </c>
      <c r="J35" s="115">
        <v>70</v>
      </c>
      <c r="K35" s="116">
        <v>3.458498023715415</v>
      </c>
    </row>
    <row r="36" spans="1:11" ht="14.1" customHeight="1" x14ac:dyDescent="0.2">
      <c r="A36" s="306">
        <v>41</v>
      </c>
      <c r="B36" s="307" t="s">
        <v>255</v>
      </c>
      <c r="C36" s="308"/>
      <c r="D36" s="113">
        <v>0.17821633587213448</v>
      </c>
      <c r="E36" s="115">
        <v>95</v>
      </c>
      <c r="F36" s="114">
        <v>96</v>
      </c>
      <c r="G36" s="114">
        <v>90</v>
      </c>
      <c r="H36" s="114">
        <v>85</v>
      </c>
      <c r="I36" s="140">
        <v>93</v>
      </c>
      <c r="J36" s="115">
        <v>2</v>
      </c>
      <c r="K36" s="116">
        <v>2.150537634408602</v>
      </c>
    </row>
    <row r="37" spans="1:11" ht="14.1" customHeight="1" x14ac:dyDescent="0.2">
      <c r="A37" s="306">
        <v>42</v>
      </c>
      <c r="B37" s="307" t="s">
        <v>256</v>
      </c>
      <c r="C37" s="308"/>
      <c r="D37" s="113">
        <v>1.3131730011630961E-2</v>
      </c>
      <c r="E37" s="115">
        <v>7</v>
      </c>
      <c r="F37" s="114">
        <v>6</v>
      </c>
      <c r="G37" s="114">
        <v>7</v>
      </c>
      <c r="H37" s="114">
        <v>7</v>
      </c>
      <c r="I37" s="140">
        <v>8</v>
      </c>
      <c r="J37" s="115">
        <v>-1</v>
      </c>
      <c r="K37" s="116">
        <v>-12.5</v>
      </c>
    </row>
    <row r="38" spans="1:11" ht="14.1" customHeight="1" x14ac:dyDescent="0.2">
      <c r="A38" s="306">
        <v>43</v>
      </c>
      <c r="B38" s="307" t="s">
        <v>257</v>
      </c>
      <c r="C38" s="308"/>
      <c r="D38" s="113">
        <v>0.38269613176753087</v>
      </c>
      <c r="E38" s="115">
        <v>204</v>
      </c>
      <c r="F38" s="114">
        <v>209</v>
      </c>
      <c r="G38" s="114">
        <v>208</v>
      </c>
      <c r="H38" s="114">
        <v>209</v>
      </c>
      <c r="I38" s="140">
        <v>213</v>
      </c>
      <c r="J38" s="115">
        <v>-9</v>
      </c>
      <c r="K38" s="116">
        <v>-4.225352112676056</v>
      </c>
    </row>
    <row r="39" spans="1:11" ht="14.1" customHeight="1" x14ac:dyDescent="0.2">
      <c r="A39" s="306">
        <v>51</v>
      </c>
      <c r="B39" s="307" t="s">
        <v>258</v>
      </c>
      <c r="C39" s="308"/>
      <c r="D39" s="113">
        <v>10.133943646118636</v>
      </c>
      <c r="E39" s="115">
        <v>5402</v>
      </c>
      <c r="F39" s="114">
        <v>5572</v>
      </c>
      <c r="G39" s="114">
        <v>5583</v>
      </c>
      <c r="H39" s="114">
        <v>5548</v>
      </c>
      <c r="I39" s="140">
        <v>5560</v>
      </c>
      <c r="J39" s="115">
        <v>-158</v>
      </c>
      <c r="K39" s="116">
        <v>-2.8417266187050361</v>
      </c>
    </row>
    <row r="40" spans="1:11" ht="14.1" customHeight="1" x14ac:dyDescent="0.2">
      <c r="A40" s="306" t="s">
        <v>259</v>
      </c>
      <c r="B40" s="307" t="s">
        <v>260</v>
      </c>
      <c r="C40" s="308"/>
      <c r="D40" s="113">
        <v>9.9294638502232395</v>
      </c>
      <c r="E40" s="115">
        <v>5293</v>
      </c>
      <c r="F40" s="114">
        <v>5446</v>
      </c>
      <c r="G40" s="114">
        <v>5462</v>
      </c>
      <c r="H40" s="114">
        <v>5424</v>
      </c>
      <c r="I40" s="140">
        <v>5447</v>
      </c>
      <c r="J40" s="115">
        <v>-154</v>
      </c>
      <c r="K40" s="116">
        <v>-2.8272443546906554</v>
      </c>
    </row>
    <row r="41" spans="1:11" ht="14.1" customHeight="1" x14ac:dyDescent="0.2">
      <c r="A41" s="306"/>
      <c r="B41" s="307" t="s">
        <v>261</v>
      </c>
      <c r="C41" s="308"/>
      <c r="D41" s="113">
        <v>4.1515026451056167</v>
      </c>
      <c r="E41" s="115">
        <v>2213</v>
      </c>
      <c r="F41" s="114">
        <v>2354</v>
      </c>
      <c r="G41" s="114">
        <v>2335</v>
      </c>
      <c r="H41" s="114">
        <v>2279</v>
      </c>
      <c r="I41" s="140">
        <v>2267</v>
      </c>
      <c r="J41" s="115">
        <v>-54</v>
      </c>
      <c r="K41" s="116">
        <v>-2.3820026466696076</v>
      </c>
    </row>
    <row r="42" spans="1:11" ht="14.1" customHeight="1" x14ac:dyDescent="0.2">
      <c r="A42" s="306">
        <v>52</v>
      </c>
      <c r="B42" s="307" t="s">
        <v>262</v>
      </c>
      <c r="C42" s="308"/>
      <c r="D42" s="113">
        <v>5.1438862416988709</v>
      </c>
      <c r="E42" s="115">
        <v>2742</v>
      </c>
      <c r="F42" s="114">
        <v>2813</v>
      </c>
      <c r="G42" s="114">
        <v>2814</v>
      </c>
      <c r="H42" s="114">
        <v>2754</v>
      </c>
      <c r="I42" s="140">
        <v>2750</v>
      </c>
      <c r="J42" s="115">
        <v>-8</v>
      </c>
      <c r="K42" s="116">
        <v>-0.29090909090909089</v>
      </c>
    </row>
    <row r="43" spans="1:11" ht="14.1" customHeight="1" x14ac:dyDescent="0.2">
      <c r="A43" s="306" t="s">
        <v>263</v>
      </c>
      <c r="B43" s="307" t="s">
        <v>264</v>
      </c>
      <c r="C43" s="308"/>
      <c r="D43" s="113">
        <v>4.9412824072337074</v>
      </c>
      <c r="E43" s="115">
        <v>2634</v>
      </c>
      <c r="F43" s="114">
        <v>2696</v>
      </c>
      <c r="G43" s="114">
        <v>2708</v>
      </c>
      <c r="H43" s="114">
        <v>2666</v>
      </c>
      <c r="I43" s="140">
        <v>2653</v>
      </c>
      <c r="J43" s="115">
        <v>-19</v>
      </c>
      <c r="K43" s="116">
        <v>-0.71617037316245757</v>
      </c>
    </row>
    <row r="44" spans="1:11" ht="14.1" customHeight="1" x14ac:dyDescent="0.2">
      <c r="A44" s="306">
        <v>53</v>
      </c>
      <c r="B44" s="307" t="s">
        <v>265</v>
      </c>
      <c r="C44" s="308"/>
      <c r="D44" s="113">
        <v>1.2850335797096011</v>
      </c>
      <c r="E44" s="115">
        <v>685</v>
      </c>
      <c r="F44" s="114">
        <v>755</v>
      </c>
      <c r="G44" s="114">
        <v>768</v>
      </c>
      <c r="H44" s="114">
        <v>736</v>
      </c>
      <c r="I44" s="140">
        <v>739</v>
      </c>
      <c r="J44" s="115">
        <v>-54</v>
      </c>
      <c r="K44" s="116">
        <v>-7.3071718538565626</v>
      </c>
    </row>
    <row r="45" spans="1:11" ht="14.1" customHeight="1" x14ac:dyDescent="0.2">
      <c r="A45" s="306" t="s">
        <v>266</v>
      </c>
      <c r="B45" s="307" t="s">
        <v>267</v>
      </c>
      <c r="C45" s="308"/>
      <c r="D45" s="113">
        <v>1.2568941582561062</v>
      </c>
      <c r="E45" s="115">
        <v>670</v>
      </c>
      <c r="F45" s="114">
        <v>740</v>
      </c>
      <c r="G45" s="114">
        <v>753</v>
      </c>
      <c r="H45" s="114">
        <v>720</v>
      </c>
      <c r="I45" s="140">
        <v>723</v>
      </c>
      <c r="J45" s="115">
        <v>-53</v>
      </c>
      <c r="K45" s="116">
        <v>-7.3305670816044257</v>
      </c>
    </row>
    <row r="46" spans="1:11" ht="14.1" customHeight="1" x14ac:dyDescent="0.2">
      <c r="A46" s="306">
        <v>54</v>
      </c>
      <c r="B46" s="307" t="s">
        <v>268</v>
      </c>
      <c r="C46" s="308"/>
      <c r="D46" s="113">
        <v>12.109331032153978</v>
      </c>
      <c r="E46" s="115">
        <v>6455</v>
      </c>
      <c r="F46" s="114">
        <v>6525</v>
      </c>
      <c r="G46" s="114">
        <v>6568</v>
      </c>
      <c r="H46" s="114">
        <v>6556</v>
      </c>
      <c r="I46" s="140">
        <v>6549</v>
      </c>
      <c r="J46" s="115">
        <v>-94</v>
      </c>
      <c r="K46" s="116">
        <v>-1.4353336387234692</v>
      </c>
    </row>
    <row r="47" spans="1:11" ht="14.1" customHeight="1" x14ac:dyDescent="0.2">
      <c r="A47" s="306">
        <v>61</v>
      </c>
      <c r="B47" s="307" t="s">
        <v>269</v>
      </c>
      <c r="C47" s="308"/>
      <c r="D47" s="113">
        <v>0.59843169624432524</v>
      </c>
      <c r="E47" s="115">
        <v>319</v>
      </c>
      <c r="F47" s="114">
        <v>335</v>
      </c>
      <c r="G47" s="114">
        <v>323</v>
      </c>
      <c r="H47" s="114">
        <v>316</v>
      </c>
      <c r="I47" s="140">
        <v>308</v>
      </c>
      <c r="J47" s="115">
        <v>11</v>
      </c>
      <c r="K47" s="116">
        <v>3.5714285714285716</v>
      </c>
    </row>
    <row r="48" spans="1:11" ht="14.1" customHeight="1" x14ac:dyDescent="0.2">
      <c r="A48" s="306">
        <v>62</v>
      </c>
      <c r="B48" s="307" t="s">
        <v>270</v>
      </c>
      <c r="C48" s="308"/>
      <c r="D48" s="113">
        <v>10.42471766780475</v>
      </c>
      <c r="E48" s="115">
        <v>5557</v>
      </c>
      <c r="F48" s="114">
        <v>5569</v>
      </c>
      <c r="G48" s="114">
        <v>5511</v>
      </c>
      <c r="H48" s="114">
        <v>5559</v>
      </c>
      <c r="I48" s="140">
        <v>5391</v>
      </c>
      <c r="J48" s="115">
        <v>166</v>
      </c>
      <c r="K48" s="116">
        <v>3.0792060842144315</v>
      </c>
    </row>
    <row r="49" spans="1:11" ht="14.1" customHeight="1" x14ac:dyDescent="0.2">
      <c r="A49" s="306">
        <v>63</v>
      </c>
      <c r="B49" s="307" t="s">
        <v>271</v>
      </c>
      <c r="C49" s="308"/>
      <c r="D49" s="113">
        <v>12.199377180805163</v>
      </c>
      <c r="E49" s="115">
        <v>6503</v>
      </c>
      <c r="F49" s="114">
        <v>7633</v>
      </c>
      <c r="G49" s="114">
        <v>7803</v>
      </c>
      <c r="H49" s="114">
        <v>7957</v>
      </c>
      <c r="I49" s="140">
        <v>7478</v>
      </c>
      <c r="J49" s="115">
        <v>-975</v>
      </c>
      <c r="K49" s="116">
        <v>-13.038245520192564</v>
      </c>
    </row>
    <row r="50" spans="1:11" ht="14.1" customHeight="1" x14ac:dyDescent="0.2">
      <c r="A50" s="306" t="s">
        <v>272</v>
      </c>
      <c r="B50" s="307" t="s">
        <v>273</v>
      </c>
      <c r="C50" s="308"/>
      <c r="D50" s="113">
        <v>0.69035380632574195</v>
      </c>
      <c r="E50" s="115">
        <v>368</v>
      </c>
      <c r="F50" s="114">
        <v>420</v>
      </c>
      <c r="G50" s="114">
        <v>441</v>
      </c>
      <c r="H50" s="114">
        <v>450</v>
      </c>
      <c r="I50" s="140">
        <v>406</v>
      </c>
      <c r="J50" s="115">
        <v>-38</v>
      </c>
      <c r="K50" s="116">
        <v>-9.3596059113300498</v>
      </c>
    </row>
    <row r="51" spans="1:11" ht="14.1" customHeight="1" x14ac:dyDescent="0.2">
      <c r="A51" s="306" t="s">
        <v>274</v>
      </c>
      <c r="B51" s="307" t="s">
        <v>275</v>
      </c>
      <c r="C51" s="308"/>
      <c r="D51" s="113">
        <v>11.068172438374667</v>
      </c>
      <c r="E51" s="115">
        <v>5900</v>
      </c>
      <c r="F51" s="114">
        <v>6933</v>
      </c>
      <c r="G51" s="114">
        <v>7068</v>
      </c>
      <c r="H51" s="114">
        <v>7206</v>
      </c>
      <c r="I51" s="140">
        <v>6747</v>
      </c>
      <c r="J51" s="115">
        <v>-847</v>
      </c>
      <c r="K51" s="116">
        <v>-12.553727582629318</v>
      </c>
    </row>
    <row r="52" spans="1:11" ht="14.1" customHeight="1" x14ac:dyDescent="0.2">
      <c r="A52" s="306">
        <v>71</v>
      </c>
      <c r="B52" s="307" t="s">
        <v>276</v>
      </c>
      <c r="C52" s="308"/>
      <c r="D52" s="113">
        <v>11.632836828874799</v>
      </c>
      <c r="E52" s="115">
        <v>6201</v>
      </c>
      <c r="F52" s="114">
        <v>6323</v>
      </c>
      <c r="G52" s="114">
        <v>6277</v>
      </c>
      <c r="H52" s="114">
        <v>6327</v>
      </c>
      <c r="I52" s="140">
        <v>6348</v>
      </c>
      <c r="J52" s="115">
        <v>-147</v>
      </c>
      <c r="K52" s="116">
        <v>-2.3156899810964084</v>
      </c>
    </row>
    <row r="53" spans="1:11" ht="14.1" customHeight="1" x14ac:dyDescent="0.2">
      <c r="A53" s="306" t="s">
        <v>277</v>
      </c>
      <c r="B53" s="307" t="s">
        <v>278</v>
      </c>
      <c r="C53" s="308"/>
      <c r="D53" s="113">
        <v>1.1593441638839905</v>
      </c>
      <c r="E53" s="115">
        <v>618</v>
      </c>
      <c r="F53" s="114">
        <v>633</v>
      </c>
      <c r="G53" s="114">
        <v>622</v>
      </c>
      <c r="H53" s="114">
        <v>612</v>
      </c>
      <c r="I53" s="140">
        <v>625</v>
      </c>
      <c r="J53" s="115">
        <v>-7</v>
      </c>
      <c r="K53" s="116">
        <v>-1.1200000000000001</v>
      </c>
    </row>
    <row r="54" spans="1:11" ht="14.1" customHeight="1" x14ac:dyDescent="0.2">
      <c r="A54" s="306" t="s">
        <v>279</v>
      </c>
      <c r="B54" s="307" t="s">
        <v>280</v>
      </c>
      <c r="C54" s="308"/>
      <c r="D54" s="113">
        <v>9.8656811615953171</v>
      </c>
      <c r="E54" s="115">
        <v>5259</v>
      </c>
      <c r="F54" s="114">
        <v>5356</v>
      </c>
      <c r="G54" s="114">
        <v>5317</v>
      </c>
      <c r="H54" s="114">
        <v>5381</v>
      </c>
      <c r="I54" s="140">
        <v>5376</v>
      </c>
      <c r="J54" s="115">
        <v>-117</v>
      </c>
      <c r="K54" s="116">
        <v>-2.1763392857142856</v>
      </c>
    </row>
    <row r="55" spans="1:11" ht="14.1" customHeight="1" x14ac:dyDescent="0.2">
      <c r="A55" s="306">
        <v>72</v>
      </c>
      <c r="B55" s="307" t="s">
        <v>281</v>
      </c>
      <c r="C55" s="308"/>
      <c r="D55" s="113">
        <v>1.2118710839305145</v>
      </c>
      <c r="E55" s="115">
        <v>646</v>
      </c>
      <c r="F55" s="114">
        <v>661</v>
      </c>
      <c r="G55" s="114">
        <v>652</v>
      </c>
      <c r="H55" s="114">
        <v>657</v>
      </c>
      <c r="I55" s="140">
        <v>652</v>
      </c>
      <c r="J55" s="115">
        <v>-6</v>
      </c>
      <c r="K55" s="116">
        <v>-0.92024539877300615</v>
      </c>
    </row>
    <row r="56" spans="1:11" ht="14.1" customHeight="1" x14ac:dyDescent="0.2">
      <c r="A56" s="306" t="s">
        <v>282</v>
      </c>
      <c r="B56" s="307" t="s">
        <v>283</v>
      </c>
      <c r="C56" s="308"/>
      <c r="D56" s="113">
        <v>0.18759614302329944</v>
      </c>
      <c r="E56" s="115">
        <v>100</v>
      </c>
      <c r="F56" s="114">
        <v>96</v>
      </c>
      <c r="G56" s="114">
        <v>93</v>
      </c>
      <c r="H56" s="114">
        <v>91</v>
      </c>
      <c r="I56" s="140">
        <v>86</v>
      </c>
      <c r="J56" s="115">
        <v>14</v>
      </c>
      <c r="K56" s="116">
        <v>16.279069767441861</v>
      </c>
    </row>
    <row r="57" spans="1:11" ht="14.1" customHeight="1" x14ac:dyDescent="0.2">
      <c r="A57" s="306" t="s">
        <v>284</v>
      </c>
      <c r="B57" s="307" t="s">
        <v>285</v>
      </c>
      <c r="C57" s="308"/>
      <c r="D57" s="113">
        <v>0.76164034067459574</v>
      </c>
      <c r="E57" s="115">
        <v>406</v>
      </c>
      <c r="F57" s="114">
        <v>424</v>
      </c>
      <c r="G57" s="114">
        <v>421</v>
      </c>
      <c r="H57" s="114">
        <v>430</v>
      </c>
      <c r="I57" s="140">
        <v>434</v>
      </c>
      <c r="J57" s="115">
        <v>-28</v>
      </c>
      <c r="K57" s="116">
        <v>-6.4516129032258061</v>
      </c>
    </row>
    <row r="58" spans="1:11" ht="14.1" customHeight="1" x14ac:dyDescent="0.2">
      <c r="A58" s="306">
        <v>73</v>
      </c>
      <c r="B58" s="307" t="s">
        <v>286</v>
      </c>
      <c r="C58" s="308"/>
      <c r="D58" s="113">
        <v>0.82542302930251754</v>
      </c>
      <c r="E58" s="115">
        <v>440</v>
      </c>
      <c r="F58" s="114">
        <v>444</v>
      </c>
      <c r="G58" s="114">
        <v>454</v>
      </c>
      <c r="H58" s="114">
        <v>462</v>
      </c>
      <c r="I58" s="140">
        <v>443</v>
      </c>
      <c r="J58" s="115">
        <v>-3</v>
      </c>
      <c r="K58" s="116">
        <v>-0.67720090293453727</v>
      </c>
    </row>
    <row r="59" spans="1:11" ht="14.1" customHeight="1" x14ac:dyDescent="0.2">
      <c r="A59" s="306" t="s">
        <v>287</v>
      </c>
      <c r="B59" s="307" t="s">
        <v>288</v>
      </c>
      <c r="C59" s="308"/>
      <c r="D59" s="113">
        <v>0.62281919483735415</v>
      </c>
      <c r="E59" s="115">
        <v>332</v>
      </c>
      <c r="F59" s="114">
        <v>339</v>
      </c>
      <c r="G59" s="114">
        <v>343</v>
      </c>
      <c r="H59" s="114">
        <v>348</v>
      </c>
      <c r="I59" s="140">
        <v>335</v>
      </c>
      <c r="J59" s="115">
        <v>-3</v>
      </c>
      <c r="K59" s="116">
        <v>-0.89552238805970152</v>
      </c>
    </row>
    <row r="60" spans="1:11" ht="14.1" customHeight="1" x14ac:dyDescent="0.2">
      <c r="A60" s="306">
        <v>81</v>
      </c>
      <c r="B60" s="307" t="s">
        <v>289</v>
      </c>
      <c r="C60" s="308"/>
      <c r="D60" s="113">
        <v>3.016545979814655</v>
      </c>
      <c r="E60" s="115">
        <v>1608</v>
      </c>
      <c r="F60" s="114">
        <v>1637</v>
      </c>
      <c r="G60" s="114">
        <v>1604</v>
      </c>
      <c r="H60" s="114">
        <v>1601</v>
      </c>
      <c r="I60" s="140">
        <v>1610</v>
      </c>
      <c r="J60" s="115">
        <v>-2</v>
      </c>
      <c r="K60" s="116">
        <v>-0.12422360248447205</v>
      </c>
    </row>
    <row r="61" spans="1:11" ht="14.1" customHeight="1" x14ac:dyDescent="0.2">
      <c r="A61" s="306" t="s">
        <v>290</v>
      </c>
      <c r="B61" s="307" t="s">
        <v>291</v>
      </c>
      <c r="C61" s="308"/>
      <c r="D61" s="113">
        <v>1.1968633924886505</v>
      </c>
      <c r="E61" s="115">
        <v>638</v>
      </c>
      <c r="F61" s="114">
        <v>651</v>
      </c>
      <c r="G61" s="114">
        <v>649</v>
      </c>
      <c r="H61" s="114">
        <v>660</v>
      </c>
      <c r="I61" s="140">
        <v>664</v>
      </c>
      <c r="J61" s="115">
        <v>-26</v>
      </c>
      <c r="K61" s="116">
        <v>-3.9156626506024095</v>
      </c>
    </row>
    <row r="62" spans="1:11" ht="14.1" customHeight="1" x14ac:dyDescent="0.2">
      <c r="A62" s="306" t="s">
        <v>292</v>
      </c>
      <c r="B62" s="307" t="s">
        <v>293</v>
      </c>
      <c r="C62" s="308"/>
      <c r="D62" s="113">
        <v>0.87419802648857536</v>
      </c>
      <c r="E62" s="115">
        <v>466</v>
      </c>
      <c r="F62" s="114">
        <v>484</v>
      </c>
      <c r="G62" s="114">
        <v>457</v>
      </c>
      <c r="H62" s="114">
        <v>450</v>
      </c>
      <c r="I62" s="140">
        <v>457</v>
      </c>
      <c r="J62" s="115">
        <v>9</v>
      </c>
      <c r="K62" s="116">
        <v>1.9693654266958425</v>
      </c>
    </row>
    <row r="63" spans="1:11" ht="14.1" customHeight="1" x14ac:dyDescent="0.2">
      <c r="A63" s="306"/>
      <c r="B63" s="307" t="s">
        <v>294</v>
      </c>
      <c r="C63" s="308"/>
      <c r="D63" s="113">
        <v>0.66033842344201399</v>
      </c>
      <c r="E63" s="115">
        <v>352</v>
      </c>
      <c r="F63" s="114">
        <v>352</v>
      </c>
      <c r="G63" s="114">
        <v>347</v>
      </c>
      <c r="H63" s="114">
        <v>351</v>
      </c>
      <c r="I63" s="140">
        <v>356</v>
      </c>
      <c r="J63" s="115">
        <v>-4</v>
      </c>
      <c r="K63" s="116">
        <v>-1.1235955056179776</v>
      </c>
    </row>
    <row r="64" spans="1:11" ht="14.1" customHeight="1" x14ac:dyDescent="0.2">
      <c r="A64" s="306" t="s">
        <v>295</v>
      </c>
      <c r="B64" s="307" t="s">
        <v>296</v>
      </c>
      <c r="C64" s="308"/>
      <c r="D64" s="113">
        <v>0.11255768581397967</v>
      </c>
      <c r="E64" s="115">
        <v>60</v>
      </c>
      <c r="F64" s="114">
        <v>58</v>
      </c>
      <c r="G64" s="114">
        <v>55</v>
      </c>
      <c r="H64" s="114">
        <v>53</v>
      </c>
      <c r="I64" s="140">
        <v>48</v>
      </c>
      <c r="J64" s="115">
        <v>12</v>
      </c>
      <c r="K64" s="116">
        <v>25</v>
      </c>
    </row>
    <row r="65" spans="1:11" ht="14.1" customHeight="1" x14ac:dyDescent="0.2">
      <c r="A65" s="306" t="s">
        <v>297</v>
      </c>
      <c r="B65" s="307" t="s">
        <v>298</v>
      </c>
      <c r="C65" s="308"/>
      <c r="D65" s="113">
        <v>0.57404419765129633</v>
      </c>
      <c r="E65" s="115">
        <v>306</v>
      </c>
      <c r="F65" s="114">
        <v>301</v>
      </c>
      <c r="G65" s="114">
        <v>300</v>
      </c>
      <c r="H65" s="114">
        <v>297</v>
      </c>
      <c r="I65" s="140">
        <v>308</v>
      </c>
      <c r="J65" s="115">
        <v>-2</v>
      </c>
      <c r="K65" s="116">
        <v>-0.64935064935064934</v>
      </c>
    </row>
    <row r="66" spans="1:11" ht="14.1" customHeight="1" x14ac:dyDescent="0.2">
      <c r="A66" s="306">
        <v>82</v>
      </c>
      <c r="B66" s="307" t="s">
        <v>299</v>
      </c>
      <c r="C66" s="308"/>
      <c r="D66" s="113">
        <v>1.3994672269538138</v>
      </c>
      <c r="E66" s="115">
        <v>746</v>
      </c>
      <c r="F66" s="114">
        <v>799</v>
      </c>
      <c r="G66" s="114">
        <v>791</v>
      </c>
      <c r="H66" s="114">
        <v>780</v>
      </c>
      <c r="I66" s="140">
        <v>801</v>
      </c>
      <c r="J66" s="115">
        <v>-55</v>
      </c>
      <c r="K66" s="116">
        <v>-6.8664169787765292</v>
      </c>
    </row>
    <row r="67" spans="1:11" ht="14.1" customHeight="1" x14ac:dyDescent="0.2">
      <c r="A67" s="306" t="s">
        <v>300</v>
      </c>
      <c r="B67" s="307" t="s">
        <v>301</v>
      </c>
      <c r="C67" s="308"/>
      <c r="D67" s="113">
        <v>0.51401343188384052</v>
      </c>
      <c r="E67" s="115">
        <v>274</v>
      </c>
      <c r="F67" s="114">
        <v>289</v>
      </c>
      <c r="G67" s="114">
        <v>296</v>
      </c>
      <c r="H67" s="114">
        <v>272</v>
      </c>
      <c r="I67" s="140">
        <v>273</v>
      </c>
      <c r="J67" s="115">
        <v>1</v>
      </c>
      <c r="K67" s="116">
        <v>0.36630036630036628</v>
      </c>
    </row>
    <row r="68" spans="1:11" ht="14.1" customHeight="1" x14ac:dyDescent="0.2">
      <c r="A68" s="306" t="s">
        <v>302</v>
      </c>
      <c r="B68" s="307" t="s">
        <v>303</v>
      </c>
      <c r="C68" s="308"/>
      <c r="D68" s="113">
        <v>0.56466439050013129</v>
      </c>
      <c r="E68" s="115">
        <v>301</v>
      </c>
      <c r="F68" s="114">
        <v>329</v>
      </c>
      <c r="G68" s="114">
        <v>324</v>
      </c>
      <c r="H68" s="114">
        <v>328</v>
      </c>
      <c r="I68" s="140">
        <v>347</v>
      </c>
      <c r="J68" s="115">
        <v>-46</v>
      </c>
      <c r="K68" s="116">
        <v>-13.256484149855908</v>
      </c>
    </row>
    <row r="69" spans="1:11" ht="14.1" customHeight="1" x14ac:dyDescent="0.2">
      <c r="A69" s="306">
        <v>83</v>
      </c>
      <c r="B69" s="307" t="s">
        <v>304</v>
      </c>
      <c r="C69" s="308"/>
      <c r="D69" s="113">
        <v>2.5362998536750085</v>
      </c>
      <c r="E69" s="115">
        <v>1352</v>
      </c>
      <c r="F69" s="114">
        <v>1358</v>
      </c>
      <c r="G69" s="114">
        <v>1351</v>
      </c>
      <c r="H69" s="114">
        <v>1386</v>
      </c>
      <c r="I69" s="140">
        <v>1399</v>
      </c>
      <c r="J69" s="115">
        <v>-47</v>
      </c>
      <c r="K69" s="116">
        <v>-3.359542530378842</v>
      </c>
    </row>
    <row r="70" spans="1:11" ht="14.1" customHeight="1" x14ac:dyDescent="0.2">
      <c r="A70" s="306" t="s">
        <v>305</v>
      </c>
      <c r="B70" s="307" t="s">
        <v>306</v>
      </c>
      <c r="C70" s="308"/>
      <c r="D70" s="113">
        <v>1.360072036918921</v>
      </c>
      <c r="E70" s="115">
        <v>725</v>
      </c>
      <c r="F70" s="114">
        <v>731</v>
      </c>
      <c r="G70" s="114">
        <v>720</v>
      </c>
      <c r="H70" s="114">
        <v>744</v>
      </c>
      <c r="I70" s="140">
        <v>762</v>
      </c>
      <c r="J70" s="115">
        <v>-37</v>
      </c>
      <c r="K70" s="116">
        <v>-4.8556430446194225</v>
      </c>
    </row>
    <row r="71" spans="1:11" ht="14.1" customHeight="1" x14ac:dyDescent="0.2">
      <c r="A71" s="306"/>
      <c r="B71" s="307" t="s">
        <v>307</v>
      </c>
      <c r="C71" s="308"/>
      <c r="D71" s="113">
        <v>0.94548456083742916</v>
      </c>
      <c r="E71" s="115">
        <v>504</v>
      </c>
      <c r="F71" s="114">
        <v>500</v>
      </c>
      <c r="G71" s="114">
        <v>488</v>
      </c>
      <c r="H71" s="114">
        <v>511</v>
      </c>
      <c r="I71" s="140">
        <v>525</v>
      </c>
      <c r="J71" s="115">
        <v>-21</v>
      </c>
      <c r="K71" s="116">
        <v>-4</v>
      </c>
    </row>
    <row r="72" spans="1:11" ht="14.1" customHeight="1" x14ac:dyDescent="0.2">
      <c r="A72" s="306">
        <v>84</v>
      </c>
      <c r="B72" s="307" t="s">
        <v>308</v>
      </c>
      <c r="C72" s="308"/>
      <c r="D72" s="113">
        <v>2.4894008179191838</v>
      </c>
      <c r="E72" s="115">
        <v>1327</v>
      </c>
      <c r="F72" s="114">
        <v>1562</v>
      </c>
      <c r="G72" s="114">
        <v>1359</v>
      </c>
      <c r="H72" s="114">
        <v>1600</v>
      </c>
      <c r="I72" s="140">
        <v>1353</v>
      </c>
      <c r="J72" s="115">
        <v>-26</v>
      </c>
      <c r="K72" s="116">
        <v>-1.9216555801921655</v>
      </c>
    </row>
    <row r="73" spans="1:11" ht="14.1" customHeight="1" x14ac:dyDescent="0.2">
      <c r="A73" s="306" t="s">
        <v>309</v>
      </c>
      <c r="B73" s="307" t="s">
        <v>310</v>
      </c>
      <c r="C73" s="308"/>
      <c r="D73" s="113">
        <v>0.18759614302329944</v>
      </c>
      <c r="E73" s="115">
        <v>100</v>
      </c>
      <c r="F73" s="114">
        <v>93</v>
      </c>
      <c r="G73" s="114">
        <v>81</v>
      </c>
      <c r="H73" s="114">
        <v>98</v>
      </c>
      <c r="I73" s="140">
        <v>96</v>
      </c>
      <c r="J73" s="115">
        <v>4</v>
      </c>
      <c r="K73" s="116">
        <v>4.166666666666667</v>
      </c>
    </row>
    <row r="74" spans="1:11" ht="14.1" customHeight="1" x14ac:dyDescent="0.2">
      <c r="A74" s="306" t="s">
        <v>311</v>
      </c>
      <c r="B74" s="307" t="s">
        <v>312</v>
      </c>
      <c r="C74" s="308"/>
      <c r="D74" s="113">
        <v>9.0046148651183738E-2</v>
      </c>
      <c r="E74" s="115">
        <v>48</v>
      </c>
      <c r="F74" s="114">
        <v>47</v>
      </c>
      <c r="G74" s="114">
        <v>43</v>
      </c>
      <c r="H74" s="114">
        <v>45</v>
      </c>
      <c r="I74" s="140">
        <v>45</v>
      </c>
      <c r="J74" s="115">
        <v>3</v>
      </c>
      <c r="K74" s="116">
        <v>6.666666666666667</v>
      </c>
    </row>
    <row r="75" spans="1:11" ht="14.1" customHeight="1" x14ac:dyDescent="0.2">
      <c r="A75" s="306" t="s">
        <v>313</v>
      </c>
      <c r="B75" s="307" t="s">
        <v>314</v>
      </c>
      <c r="C75" s="308"/>
      <c r="D75" s="113">
        <v>1.0430345552095448</v>
      </c>
      <c r="E75" s="115">
        <v>556</v>
      </c>
      <c r="F75" s="114">
        <v>747</v>
      </c>
      <c r="G75" s="114">
        <v>567</v>
      </c>
      <c r="H75" s="114">
        <v>829</v>
      </c>
      <c r="I75" s="140">
        <v>584</v>
      </c>
      <c r="J75" s="115">
        <v>-28</v>
      </c>
      <c r="K75" s="116">
        <v>-4.7945205479452051</v>
      </c>
    </row>
    <row r="76" spans="1:11" ht="14.1" customHeight="1" x14ac:dyDescent="0.2">
      <c r="A76" s="306">
        <v>91</v>
      </c>
      <c r="B76" s="307" t="s">
        <v>315</v>
      </c>
      <c r="C76" s="308"/>
      <c r="D76" s="113">
        <v>0.11068172438374667</v>
      </c>
      <c r="E76" s="115">
        <v>59</v>
      </c>
      <c r="F76" s="114">
        <v>52</v>
      </c>
      <c r="G76" s="114">
        <v>33</v>
      </c>
      <c r="H76" s="114">
        <v>34</v>
      </c>
      <c r="I76" s="140">
        <v>40</v>
      </c>
      <c r="J76" s="115">
        <v>19</v>
      </c>
      <c r="K76" s="116">
        <v>47.5</v>
      </c>
    </row>
    <row r="77" spans="1:11" ht="14.1" customHeight="1" x14ac:dyDescent="0.2">
      <c r="A77" s="306">
        <v>92</v>
      </c>
      <c r="B77" s="307" t="s">
        <v>316</v>
      </c>
      <c r="C77" s="308"/>
      <c r="D77" s="113">
        <v>0.43334709038382169</v>
      </c>
      <c r="E77" s="115">
        <v>231</v>
      </c>
      <c r="F77" s="114">
        <v>250</v>
      </c>
      <c r="G77" s="114">
        <v>230</v>
      </c>
      <c r="H77" s="114">
        <v>211</v>
      </c>
      <c r="I77" s="140">
        <v>245</v>
      </c>
      <c r="J77" s="115">
        <v>-14</v>
      </c>
      <c r="K77" s="116">
        <v>-5.7142857142857144</v>
      </c>
    </row>
    <row r="78" spans="1:11" ht="14.1" customHeight="1" x14ac:dyDescent="0.2">
      <c r="A78" s="306">
        <v>93</v>
      </c>
      <c r="B78" s="307" t="s">
        <v>317</v>
      </c>
      <c r="C78" s="308"/>
      <c r="D78" s="113">
        <v>0.11443364724421266</v>
      </c>
      <c r="E78" s="115">
        <v>61</v>
      </c>
      <c r="F78" s="114">
        <v>59</v>
      </c>
      <c r="G78" s="114">
        <v>62</v>
      </c>
      <c r="H78" s="114">
        <v>62</v>
      </c>
      <c r="I78" s="140">
        <v>71</v>
      </c>
      <c r="J78" s="115">
        <v>-10</v>
      </c>
      <c r="K78" s="116">
        <v>-14.084507042253522</v>
      </c>
    </row>
    <row r="79" spans="1:11" ht="14.1" customHeight="1" x14ac:dyDescent="0.2">
      <c r="A79" s="306">
        <v>94</v>
      </c>
      <c r="B79" s="307" t="s">
        <v>318</v>
      </c>
      <c r="C79" s="308"/>
      <c r="D79" s="113">
        <v>0.89858552508160427</v>
      </c>
      <c r="E79" s="115">
        <v>479</v>
      </c>
      <c r="F79" s="114">
        <v>542</v>
      </c>
      <c r="G79" s="114">
        <v>536</v>
      </c>
      <c r="H79" s="114">
        <v>525</v>
      </c>
      <c r="I79" s="140">
        <v>513</v>
      </c>
      <c r="J79" s="115">
        <v>-34</v>
      </c>
      <c r="K79" s="116">
        <v>-6.6276803118908383</v>
      </c>
    </row>
    <row r="80" spans="1:11" ht="14.1" customHeight="1" x14ac:dyDescent="0.2">
      <c r="A80" s="306" t="s">
        <v>319</v>
      </c>
      <c r="B80" s="307" t="s">
        <v>320</v>
      </c>
      <c r="C80" s="308"/>
      <c r="D80" s="113">
        <v>1.1255768581397967E-2</v>
      </c>
      <c r="E80" s="115">
        <v>6</v>
      </c>
      <c r="F80" s="114">
        <v>6</v>
      </c>
      <c r="G80" s="114">
        <v>6</v>
      </c>
      <c r="H80" s="114">
        <v>8</v>
      </c>
      <c r="I80" s="140">
        <v>7</v>
      </c>
      <c r="J80" s="115">
        <v>-1</v>
      </c>
      <c r="K80" s="116">
        <v>-14.285714285714286</v>
      </c>
    </row>
    <row r="81" spans="1:11" ht="14.1" customHeight="1" x14ac:dyDescent="0.2">
      <c r="A81" s="310" t="s">
        <v>321</v>
      </c>
      <c r="B81" s="311" t="s">
        <v>334</v>
      </c>
      <c r="C81" s="312"/>
      <c r="D81" s="125">
        <v>3.9395190034892882</v>
      </c>
      <c r="E81" s="143">
        <v>2100</v>
      </c>
      <c r="F81" s="144">
        <v>2165</v>
      </c>
      <c r="G81" s="144">
        <v>2159</v>
      </c>
      <c r="H81" s="144">
        <v>2235</v>
      </c>
      <c r="I81" s="145">
        <v>2144</v>
      </c>
      <c r="J81" s="143">
        <v>-44</v>
      </c>
      <c r="K81" s="146">
        <v>-2.0522388059701493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16784</v>
      </c>
      <c r="G12" s="536">
        <v>12817</v>
      </c>
      <c r="H12" s="536">
        <v>20514</v>
      </c>
      <c r="I12" s="536">
        <v>13815</v>
      </c>
      <c r="J12" s="537">
        <v>17597</v>
      </c>
      <c r="K12" s="538">
        <v>-813</v>
      </c>
      <c r="L12" s="349">
        <v>-4.6201056998351993</v>
      </c>
    </row>
    <row r="13" spans="1:17" s="110" customFormat="1" ht="15" customHeight="1" x14ac:dyDescent="0.2">
      <c r="A13" s="350" t="s">
        <v>345</v>
      </c>
      <c r="B13" s="351" t="s">
        <v>346</v>
      </c>
      <c r="C13" s="347"/>
      <c r="D13" s="347"/>
      <c r="E13" s="348"/>
      <c r="F13" s="536">
        <v>9504</v>
      </c>
      <c r="G13" s="536">
        <v>6697</v>
      </c>
      <c r="H13" s="536">
        <v>10970</v>
      </c>
      <c r="I13" s="536">
        <v>7852</v>
      </c>
      <c r="J13" s="537">
        <v>9786</v>
      </c>
      <c r="K13" s="538">
        <v>-282</v>
      </c>
      <c r="L13" s="349">
        <v>-2.8816676885346415</v>
      </c>
    </row>
    <row r="14" spans="1:17" s="110" customFormat="1" ht="22.5" customHeight="1" x14ac:dyDescent="0.2">
      <c r="A14" s="350"/>
      <c r="B14" s="351" t="s">
        <v>347</v>
      </c>
      <c r="C14" s="347"/>
      <c r="D14" s="347"/>
      <c r="E14" s="348"/>
      <c r="F14" s="536">
        <v>7280</v>
      </c>
      <c r="G14" s="536">
        <v>6120</v>
      </c>
      <c r="H14" s="536">
        <v>9544</v>
      </c>
      <c r="I14" s="536">
        <v>5963</v>
      </c>
      <c r="J14" s="537">
        <v>7811</v>
      </c>
      <c r="K14" s="538">
        <v>-531</v>
      </c>
      <c r="L14" s="349">
        <v>-6.7981052362053518</v>
      </c>
    </row>
    <row r="15" spans="1:17" s="110" customFormat="1" ht="15" customHeight="1" x14ac:dyDescent="0.2">
      <c r="A15" s="350" t="s">
        <v>348</v>
      </c>
      <c r="B15" s="351" t="s">
        <v>108</v>
      </c>
      <c r="C15" s="347"/>
      <c r="D15" s="347"/>
      <c r="E15" s="348"/>
      <c r="F15" s="536">
        <v>3793</v>
      </c>
      <c r="G15" s="536">
        <v>3235</v>
      </c>
      <c r="H15" s="536">
        <v>9034</v>
      </c>
      <c r="I15" s="536">
        <v>3012</v>
      </c>
      <c r="J15" s="537">
        <v>3976</v>
      </c>
      <c r="K15" s="538">
        <v>-183</v>
      </c>
      <c r="L15" s="349">
        <v>-4.6026156941649896</v>
      </c>
    </row>
    <row r="16" spans="1:17" s="110" customFormat="1" ht="15" customHeight="1" x14ac:dyDescent="0.2">
      <c r="A16" s="350"/>
      <c r="B16" s="351" t="s">
        <v>109</v>
      </c>
      <c r="C16" s="347"/>
      <c r="D16" s="347"/>
      <c r="E16" s="348"/>
      <c r="F16" s="536">
        <v>11030</v>
      </c>
      <c r="G16" s="536">
        <v>8374</v>
      </c>
      <c r="H16" s="536">
        <v>10027</v>
      </c>
      <c r="I16" s="536">
        <v>9382</v>
      </c>
      <c r="J16" s="537">
        <v>11559</v>
      </c>
      <c r="K16" s="538">
        <v>-529</v>
      </c>
      <c r="L16" s="349">
        <v>-4.5765204602474263</v>
      </c>
    </row>
    <row r="17" spans="1:12" s="110" customFormat="1" ht="15" customHeight="1" x14ac:dyDescent="0.2">
      <c r="A17" s="350"/>
      <c r="B17" s="351" t="s">
        <v>110</v>
      </c>
      <c r="C17" s="347"/>
      <c r="D17" s="347"/>
      <c r="E17" s="348"/>
      <c r="F17" s="536">
        <v>1815</v>
      </c>
      <c r="G17" s="536">
        <v>1084</v>
      </c>
      <c r="H17" s="536">
        <v>1268</v>
      </c>
      <c r="I17" s="536">
        <v>1302</v>
      </c>
      <c r="J17" s="537">
        <v>1904</v>
      </c>
      <c r="K17" s="538">
        <v>-89</v>
      </c>
      <c r="L17" s="349">
        <v>-4.6743697478991599</v>
      </c>
    </row>
    <row r="18" spans="1:12" s="110" customFormat="1" ht="15" customHeight="1" x14ac:dyDescent="0.2">
      <c r="A18" s="350"/>
      <c r="B18" s="351" t="s">
        <v>111</v>
      </c>
      <c r="C18" s="347"/>
      <c r="D18" s="347"/>
      <c r="E18" s="348"/>
      <c r="F18" s="536">
        <v>146</v>
      </c>
      <c r="G18" s="536">
        <v>124</v>
      </c>
      <c r="H18" s="536">
        <v>185</v>
      </c>
      <c r="I18" s="536">
        <v>119</v>
      </c>
      <c r="J18" s="537">
        <v>158</v>
      </c>
      <c r="K18" s="538">
        <v>-12</v>
      </c>
      <c r="L18" s="349">
        <v>-7.5949367088607591</v>
      </c>
    </row>
    <row r="19" spans="1:12" s="110" customFormat="1" ht="15" customHeight="1" x14ac:dyDescent="0.2">
      <c r="A19" s="118" t="s">
        <v>113</v>
      </c>
      <c r="B19" s="119" t="s">
        <v>181</v>
      </c>
      <c r="C19" s="347"/>
      <c r="D19" s="347"/>
      <c r="E19" s="348"/>
      <c r="F19" s="536">
        <v>11320</v>
      </c>
      <c r="G19" s="536">
        <v>8141</v>
      </c>
      <c r="H19" s="536">
        <v>14953</v>
      </c>
      <c r="I19" s="536">
        <v>9085</v>
      </c>
      <c r="J19" s="537">
        <v>11730</v>
      </c>
      <c r="K19" s="538">
        <v>-410</v>
      </c>
      <c r="L19" s="349">
        <v>-3.4953111679454389</v>
      </c>
    </row>
    <row r="20" spans="1:12" s="110" customFormat="1" ht="15" customHeight="1" x14ac:dyDescent="0.2">
      <c r="A20" s="118"/>
      <c r="B20" s="119" t="s">
        <v>182</v>
      </c>
      <c r="C20" s="347"/>
      <c r="D20" s="347"/>
      <c r="E20" s="348"/>
      <c r="F20" s="536">
        <v>5464</v>
      </c>
      <c r="G20" s="536">
        <v>4676</v>
      </c>
      <c r="H20" s="536">
        <v>5561</v>
      </c>
      <c r="I20" s="536">
        <v>4730</v>
      </c>
      <c r="J20" s="537">
        <v>5867</v>
      </c>
      <c r="K20" s="538">
        <v>-403</v>
      </c>
      <c r="L20" s="349">
        <v>-6.8689279018237599</v>
      </c>
    </row>
    <row r="21" spans="1:12" s="110" customFormat="1" ht="15" customHeight="1" x14ac:dyDescent="0.2">
      <c r="A21" s="118" t="s">
        <v>113</v>
      </c>
      <c r="B21" s="119" t="s">
        <v>116</v>
      </c>
      <c r="C21" s="347"/>
      <c r="D21" s="347"/>
      <c r="E21" s="348"/>
      <c r="F21" s="536">
        <v>13828</v>
      </c>
      <c r="G21" s="536">
        <v>10178</v>
      </c>
      <c r="H21" s="536">
        <v>16888</v>
      </c>
      <c r="I21" s="536">
        <v>10687</v>
      </c>
      <c r="J21" s="537">
        <v>14499</v>
      </c>
      <c r="K21" s="538">
        <v>-671</v>
      </c>
      <c r="L21" s="349">
        <v>-4.6279053727843298</v>
      </c>
    </row>
    <row r="22" spans="1:12" s="110" customFormat="1" ht="15" customHeight="1" x14ac:dyDescent="0.2">
      <c r="A22" s="118"/>
      <c r="B22" s="119" t="s">
        <v>117</v>
      </c>
      <c r="C22" s="347"/>
      <c r="D22" s="347"/>
      <c r="E22" s="348"/>
      <c r="F22" s="536">
        <v>2943</v>
      </c>
      <c r="G22" s="536">
        <v>2629</v>
      </c>
      <c r="H22" s="536">
        <v>3618</v>
      </c>
      <c r="I22" s="536">
        <v>3117</v>
      </c>
      <c r="J22" s="537">
        <v>3087</v>
      </c>
      <c r="K22" s="538">
        <v>-144</v>
      </c>
      <c r="L22" s="349">
        <v>-4.6647230320699711</v>
      </c>
    </row>
    <row r="23" spans="1:12" s="110" customFormat="1" ht="15" customHeight="1" x14ac:dyDescent="0.2">
      <c r="A23" s="352" t="s">
        <v>348</v>
      </c>
      <c r="B23" s="353" t="s">
        <v>193</v>
      </c>
      <c r="C23" s="354"/>
      <c r="D23" s="354"/>
      <c r="E23" s="355"/>
      <c r="F23" s="539">
        <v>348</v>
      </c>
      <c r="G23" s="539">
        <v>639</v>
      </c>
      <c r="H23" s="539">
        <v>4222</v>
      </c>
      <c r="I23" s="539">
        <v>214</v>
      </c>
      <c r="J23" s="540">
        <v>427</v>
      </c>
      <c r="K23" s="541">
        <v>-79</v>
      </c>
      <c r="L23" s="356">
        <v>-18.501170960187352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39.799999999999997</v>
      </c>
      <c r="H25" s="542">
        <v>40.299999999999997</v>
      </c>
      <c r="I25" s="542">
        <v>37.9</v>
      </c>
      <c r="J25" s="542">
        <v>34.1</v>
      </c>
      <c r="K25" s="543" t="s">
        <v>350</v>
      </c>
      <c r="L25" s="364">
        <v>-2.6000000000000014</v>
      </c>
    </row>
    <row r="26" spans="1:12" s="110" customFormat="1" ht="15" customHeight="1" x14ac:dyDescent="0.2">
      <c r="A26" s="365" t="s">
        <v>105</v>
      </c>
      <c r="B26" s="366" t="s">
        <v>346</v>
      </c>
      <c r="C26" s="362"/>
      <c r="D26" s="362"/>
      <c r="E26" s="363"/>
      <c r="F26" s="542">
        <v>28.7</v>
      </c>
      <c r="G26" s="542">
        <v>37.1</v>
      </c>
      <c r="H26" s="542">
        <v>36.9</v>
      </c>
      <c r="I26" s="542">
        <v>35.5</v>
      </c>
      <c r="J26" s="544">
        <v>31.2</v>
      </c>
      <c r="K26" s="543" t="s">
        <v>350</v>
      </c>
      <c r="L26" s="364">
        <v>-2.5</v>
      </c>
    </row>
    <row r="27" spans="1:12" s="110" customFormat="1" ht="15" customHeight="1" x14ac:dyDescent="0.2">
      <c r="A27" s="365"/>
      <c r="B27" s="366" t="s">
        <v>347</v>
      </c>
      <c r="C27" s="362"/>
      <c r="D27" s="362"/>
      <c r="E27" s="363"/>
      <c r="F27" s="542">
        <v>35.1</v>
      </c>
      <c r="G27" s="542">
        <v>42.8</v>
      </c>
      <c r="H27" s="542">
        <v>44</v>
      </c>
      <c r="I27" s="542">
        <v>41</v>
      </c>
      <c r="J27" s="542">
        <v>37.700000000000003</v>
      </c>
      <c r="K27" s="543" t="s">
        <v>350</v>
      </c>
      <c r="L27" s="364">
        <v>-2.6000000000000014</v>
      </c>
    </row>
    <row r="28" spans="1:12" s="110" customFormat="1" ht="15" customHeight="1" x14ac:dyDescent="0.2">
      <c r="A28" s="365" t="s">
        <v>113</v>
      </c>
      <c r="B28" s="366" t="s">
        <v>108</v>
      </c>
      <c r="C28" s="362"/>
      <c r="D28" s="362"/>
      <c r="E28" s="363"/>
      <c r="F28" s="542">
        <v>45.5</v>
      </c>
      <c r="G28" s="542">
        <v>52.6</v>
      </c>
      <c r="H28" s="542">
        <v>51.6</v>
      </c>
      <c r="I28" s="542">
        <v>49.9</v>
      </c>
      <c r="J28" s="542">
        <v>48.1</v>
      </c>
      <c r="K28" s="543" t="s">
        <v>350</v>
      </c>
      <c r="L28" s="364">
        <v>-2.6000000000000014</v>
      </c>
    </row>
    <row r="29" spans="1:12" s="110" customFormat="1" ht="11.25" x14ac:dyDescent="0.2">
      <c r="A29" s="365"/>
      <c r="B29" s="366" t="s">
        <v>109</v>
      </c>
      <c r="C29" s="362"/>
      <c r="D29" s="362"/>
      <c r="E29" s="363"/>
      <c r="F29" s="542">
        <v>29.2</v>
      </c>
      <c r="G29" s="542">
        <v>36.9</v>
      </c>
      <c r="H29" s="542">
        <v>36.4</v>
      </c>
      <c r="I29" s="542">
        <v>35</v>
      </c>
      <c r="J29" s="544">
        <v>31.6</v>
      </c>
      <c r="K29" s="543" t="s">
        <v>350</v>
      </c>
      <c r="L29" s="364">
        <v>-2.4000000000000021</v>
      </c>
    </row>
    <row r="30" spans="1:12" s="110" customFormat="1" ht="15" customHeight="1" x14ac:dyDescent="0.2">
      <c r="A30" s="365"/>
      <c r="B30" s="366" t="s">
        <v>110</v>
      </c>
      <c r="C30" s="362"/>
      <c r="D30" s="362"/>
      <c r="E30" s="363"/>
      <c r="F30" s="542">
        <v>18.8</v>
      </c>
      <c r="G30" s="542">
        <v>30.7</v>
      </c>
      <c r="H30" s="542">
        <v>30</v>
      </c>
      <c r="I30" s="542">
        <v>32.1</v>
      </c>
      <c r="J30" s="542">
        <v>22.9</v>
      </c>
      <c r="K30" s="543" t="s">
        <v>350</v>
      </c>
      <c r="L30" s="364">
        <v>-4.0999999999999979</v>
      </c>
    </row>
    <row r="31" spans="1:12" s="110" customFormat="1" ht="15" customHeight="1" x14ac:dyDescent="0.2">
      <c r="A31" s="365"/>
      <c r="B31" s="366" t="s">
        <v>111</v>
      </c>
      <c r="C31" s="362"/>
      <c r="D31" s="362"/>
      <c r="E31" s="363"/>
      <c r="F31" s="542">
        <v>30.1</v>
      </c>
      <c r="G31" s="542">
        <v>47.6</v>
      </c>
      <c r="H31" s="542">
        <v>34.6</v>
      </c>
      <c r="I31" s="542">
        <v>38.1</v>
      </c>
      <c r="J31" s="542">
        <v>36.1</v>
      </c>
      <c r="K31" s="543" t="s">
        <v>350</v>
      </c>
      <c r="L31" s="364">
        <v>-6</v>
      </c>
    </row>
    <row r="32" spans="1:12" s="110" customFormat="1" ht="15" customHeight="1" x14ac:dyDescent="0.2">
      <c r="A32" s="367" t="s">
        <v>113</v>
      </c>
      <c r="B32" s="368" t="s">
        <v>181</v>
      </c>
      <c r="C32" s="362"/>
      <c r="D32" s="362"/>
      <c r="E32" s="363"/>
      <c r="F32" s="542">
        <v>27.9</v>
      </c>
      <c r="G32" s="542">
        <v>35.5</v>
      </c>
      <c r="H32" s="542">
        <v>37.200000000000003</v>
      </c>
      <c r="I32" s="542">
        <v>34.6</v>
      </c>
      <c r="J32" s="544">
        <v>30.1</v>
      </c>
      <c r="K32" s="543" t="s">
        <v>350</v>
      </c>
      <c r="L32" s="364">
        <v>-2.2000000000000028</v>
      </c>
    </row>
    <row r="33" spans="1:12" s="110" customFormat="1" ht="15" customHeight="1" x14ac:dyDescent="0.2">
      <c r="A33" s="367"/>
      <c r="B33" s="368" t="s">
        <v>182</v>
      </c>
      <c r="C33" s="362"/>
      <c r="D33" s="362"/>
      <c r="E33" s="363"/>
      <c r="F33" s="542">
        <v>38.6</v>
      </c>
      <c r="G33" s="542">
        <v>46.5</v>
      </c>
      <c r="H33" s="542">
        <v>46.2</v>
      </c>
      <c r="I33" s="542">
        <v>43.9</v>
      </c>
      <c r="J33" s="542">
        <v>41.8</v>
      </c>
      <c r="K33" s="543" t="s">
        <v>350</v>
      </c>
      <c r="L33" s="364">
        <v>-3.1999999999999957</v>
      </c>
    </row>
    <row r="34" spans="1:12" s="369" customFormat="1" ht="15" customHeight="1" x14ac:dyDescent="0.2">
      <c r="A34" s="367" t="s">
        <v>113</v>
      </c>
      <c r="B34" s="368" t="s">
        <v>116</v>
      </c>
      <c r="C34" s="362"/>
      <c r="D34" s="362"/>
      <c r="E34" s="363"/>
      <c r="F34" s="542">
        <v>29.4</v>
      </c>
      <c r="G34" s="542">
        <v>37.299999999999997</v>
      </c>
      <c r="H34" s="542">
        <v>39</v>
      </c>
      <c r="I34" s="542">
        <v>35.9</v>
      </c>
      <c r="J34" s="542">
        <v>31.9</v>
      </c>
      <c r="K34" s="543" t="s">
        <v>350</v>
      </c>
      <c r="L34" s="364">
        <v>-2.5</v>
      </c>
    </row>
    <row r="35" spans="1:12" s="369" customFormat="1" ht="11.25" x14ac:dyDescent="0.2">
      <c r="A35" s="370"/>
      <c r="B35" s="371" t="s">
        <v>117</v>
      </c>
      <c r="C35" s="372"/>
      <c r="D35" s="372"/>
      <c r="E35" s="373"/>
      <c r="F35" s="545">
        <v>41.1</v>
      </c>
      <c r="G35" s="545">
        <v>49</v>
      </c>
      <c r="H35" s="545">
        <v>45</v>
      </c>
      <c r="I35" s="545">
        <v>44.5</v>
      </c>
      <c r="J35" s="546">
        <v>44</v>
      </c>
      <c r="K35" s="547" t="s">
        <v>350</v>
      </c>
      <c r="L35" s="374">
        <v>-2.8999999999999986</v>
      </c>
    </row>
    <row r="36" spans="1:12" s="369" customFormat="1" ht="15.95" customHeight="1" x14ac:dyDescent="0.2">
      <c r="A36" s="375" t="s">
        <v>351</v>
      </c>
      <c r="B36" s="376"/>
      <c r="C36" s="377"/>
      <c r="D36" s="376"/>
      <c r="E36" s="378"/>
      <c r="F36" s="548">
        <v>16320</v>
      </c>
      <c r="G36" s="548">
        <v>12007</v>
      </c>
      <c r="H36" s="548">
        <v>15556</v>
      </c>
      <c r="I36" s="548">
        <v>13524</v>
      </c>
      <c r="J36" s="548">
        <v>17053</v>
      </c>
      <c r="K36" s="549">
        <v>-733</v>
      </c>
      <c r="L36" s="380">
        <v>-4.2983639242362051</v>
      </c>
    </row>
    <row r="37" spans="1:12" s="369" customFormat="1" ht="15.95" customHeight="1" x14ac:dyDescent="0.2">
      <c r="A37" s="381"/>
      <c r="B37" s="382" t="s">
        <v>113</v>
      </c>
      <c r="C37" s="382" t="s">
        <v>352</v>
      </c>
      <c r="D37" s="382"/>
      <c r="E37" s="383"/>
      <c r="F37" s="548">
        <v>5138</v>
      </c>
      <c r="G37" s="548">
        <v>4776</v>
      </c>
      <c r="H37" s="548">
        <v>6264</v>
      </c>
      <c r="I37" s="548">
        <v>5120</v>
      </c>
      <c r="J37" s="548">
        <v>5814</v>
      </c>
      <c r="K37" s="549">
        <v>-676</v>
      </c>
      <c r="L37" s="380">
        <v>-11.627106983144134</v>
      </c>
    </row>
    <row r="38" spans="1:12" s="369" customFormat="1" ht="15.95" customHeight="1" x14ac:dyDescent="0.2">
      <c r="A38" s="381"/>
      <c r="B38" s="384" t="s">
        <v>105</v>
      </c>
      <c r="C38" s="384" t="s">
        <v>106</v>
      </c>
      <c r="D38" s="385"/>
      <c r="E38" s="383"/>
      <c r="F38" s="548">
        <v>9265</v>
      </c>
      <c r="G38" s="548">
        <v>6329</v>
      </c>
      <c r="H38" s="548">
        <v>8186</v>
      </c>
      <c r="I38" s="548">
        <v>7700</v>
      </c>
      <c r="J38" s="550">
        <v>9548</v>
      </c>
      <c r="K38" s="549">
        <v>-283</v>
      </c>
      <c r="L38" s="380">
        <v>-2.9639715123586092</v>
      </c>
    </row>
    <row r="39" spans="1:12" s="369" customFormat="1" ht="15.95" customHeight="1" x14ac:dyDescent="0.2">
      <c r="A39" s="381"/>
      <c r="B39" s="385"/>
      <c r="C39" s="382" t="s">
        <v>353</v>
      </c>
      <c r="D39" s="385"/>
      <c r="E39" s="383"/>
      <c r="F39" s="548">
        <v>2660</v>
      </c>
      <c r="G39" s="548">
        <v>2348</v>
      </c>
      <c r="H39" s="548">
        <v>3022</v>
      </c>
      <c r="I39" s="548">
        <v>2733</v>
      </c>
      <c r="J39" s="548">
        <v>2982</v>
      </c>
      <c r="K39" s="549">
        <v>-322</v>
      </c>
      <c r="L39" s="380">
        <v>-10.7981220657277</v>
      </c>
    </row>
    <row r="40" spans="1:12" s="369" customFormat="1" ht="15.95" customHeight="1" x14ac:dyDescent="0.2">
      <c r="A40" s="381"/>
      <c r="B40" s="384"/>
      <c r="C40" s="384" t="s">
        <v>107</v>
      </c>
      <c r="D40" s="385"/>
      <c r="E40" s="383"/>
      <c r="F40" s="548">
        <v>7055</v>
      </c>
      <c r="G40" s="548">
        <v>5678</v>
      </c>
      <c r="H40" s="548">
        <v>7370</v>
      </c>
      <c r="I40" s="548">
        <v>5824</v>
      </c>
      <c r="J40" s="548">
        <v>7505</v>
      </c>
      <c r="K40" s="549">
        <v>-450</v>
      </c>
      <c r="L40" s="380">
        <v>-5.9960026648900735</v>
      </c>
    </row>
    <row r="41" spans="1:12" s="369" customFormat="1" ht="24" customHeight="1" x14ac:dyDescent="0.2">
      <c r="A41" s="381"/>
      <c r="B41" s="385"/>
      <c r="C41" s="382" t="s">
        <v>353</v>
      </c>
      <c r="D41" s="385"/>
      <c r="E41" s="383"/>
      <c r="F41" s="548">
        <v>2478</v>
      </c>
      <c r="G41" s="548">
        <v>2428</v>
      </c>
      <c r="H41" s="548">
        <v>3242</v>
      </c>
      <c r="I41" s="548">
        <v>2387</v>
      </c>
      <c r="J41" s="550">
        <v>2832</v>
      </c>
      <c r="K41" s="549">
        <v>-354</v>
      </c>
      <c r="L41" s="380">
        <v>-12.5</v>
      </c>
    </row>
    <row r="42" spans="1:12" s="110" customFormat="1" ht="15" customHeight="1" x14ac:dyDescent="0.2">
      <c r="A42" s="381"/>
      <c r="B42" s="384" t="s">
        <v>113</v>
      </c>
      <c r="C42" s="384" t="s">
        <v>354</v>
      </c>
      <c r="D42" s="385"/>
      <c r="E42" s="383"/>
      <c r="F42" s="548">
        <v>3420</v>
      </c>
      <c r="G42" s="548">
        <v>2539</v>
      </c>
      <c r="H42" s="548">
        <v>4504</v>
      </c>
      <c r="I42" s="548">
        <v>2789</v>
      </c>
      <c r="J42" s="548">
        <v>3539</v>
      </c>
      <c r="K42" s="549">
        <v>-119</v>
      </c>
      <c r="L42" s="380">
        <v>-3.362531788640859</v>
      </c>
    </row>
    <row r="43" spans="1:12" s="110" customFormat="1" ht="15" customHeight="1" x14ac:dyDescent="0.2">
      <c r="A43" s="381"/>
      <c r="B43" s="385"/>
      <c r="C43" s="382" t="s">
        <v>353</v>
      </c>
      <c r="D43" s="385"/>
      <c r="E43" s="383"/>
      <c r="F43" s="548">
        <v>1557</v>
      </c>
      <c r="G43" s="548">
        <v>1335</v>
      </c>
      <c r="H43" s="548">
        <v>2326</v>
      </c>
      <c r="I43" s="548">
        <v>1392</v>
      </c>
      <c r="J43" s="548">
        <v>1704</v>
      </c>
      <c r="K43" s="549">
        <v>-147</v>
      </c>
      <c r="L43" s="380">
        <v>-8.626760563380282</v>
      </c>
    </row>
    <row r="44" spans="1:12" s="110" customFormat="1" ht="15" customHeight="1" x14ac:dyDescent="0.2">
      <c r="A44" s="381"/>
      <c r="B44" s="384"/>
      <c r="C44" s="366" t="s">
        <v>109</v>
      </c>
      <c r="D44" s="385"/>
      <c r="E44" s="383"/>
      <c r="F44" s="548">
        <v>10944</v>
      </c>
      <c r="G44" s="548">
        <v>8263</v>
      </c>
      <c r="H44" s="548">
        <v>9602</v>
      </c>
      <c r="I44" s="548">
        <v>9316</v>
      </c>
      <c r="J44" s="550">
        <v>11454</v>
      </c>
      <c r="K44" s="549">
        <v>-510</v>
      </c>
      <c r="L44" s="380">
        <v>-4.4525929806181246</v>
      </c>
    </row>
    <row r="45" spans="1:12" s="110" customFormat="1" ht="15" customHeight="1" x14ac:dyDescent="0.2">
      <c r="A45" s="381"/>
      <c r="B45" s="385"/>
      <c r="C45" s="382" t="s">
        <v>353</v>
      </c>
      <c r="D45" s="385"/>
      <c r="E45" s="383"/>
      <c r="F45" s="548">
        <v>3197</v>
      </c>
      <c r="G45" s="548">
        <v>3050</v>
      </c>
      <c r="H45" s="548">
        <v>3494</v>
      </c>
      <c r="I45" s="548">
        <v>3265</v>
      </c>
      <c r="J45" s="548">
        <v>3617</v>
      </c>
      <c r="K45" s="549">
        <v>-420</v>
      </c>
      <c r="L45" s="380">
        <v>-11.611833010782416</v>
      </c>
    </row>
    <row r="46" spans="1:12" s="110" customFormat="1" ht="15" customHeight="1" x14ac:dyDescent="0.2">
      <c r="A46" s="381"/>
      <c r="B46" s="384"/>
      <c r="C46" s="366" t="s">
        <v>110</v>
      </c>
      <c r="D46" s="385"/>
      <c r="E46" s="383"/>
      <c r="F46" s="548">
        <v>1810</v>
      </c>
      <c r="G46" s="548">
        <v>1081</v>
      </c>
      <c r="H46" s="548">
        <v>1265</v>
      </c>
      <c r="I46" s="548">
        <v>1301</v>
      </c>
      <c r="J46" s="548">
        <v>1902</v>
      </c>
      <c r="K46" s="549">
        <v>-92</v>
      </c>
      <c r="L46" s="380">
        <v>-4.8370136698212409</v>
      </c>
    </row>
    <row r="47" spans="1:12" s="110" customFormat="1" ht="15" customHeight="1" x14ac:dyDescent="0.2">
      <c r="A47" s="381"/>
      <c r="B47" s="385"/>
      <c r="C47" s="382" t="s">
        <v>353</v>
      </c>
      <c r="D47" s="385"/>
      <c r="E47" s="383"/>
      <c r="F47" s="548">
        <v>340</v>
      </c>
      <c r="G47" s="548">
        <v>332</v>
      </c>
      <c r="H47" s="548">
        <v>380</v>
      </c>
      <c r="I47" s="548">
        <v>418</v>
      </c>
      <c r="J47" s="550">
        <v>436</v>
      </c>
      <c r="K47" s="549">
        <v>-96</v>
      </c>
      <c r="L47" s="380">
        <v>-22.01834862385321</v>
      </c>
    </row>
    <row r="48" spans="1:12" s="110" customFormat="1" ht="15" customHeight="1" x14ac:dyDescent="0.2">
      <c r="A48" s="381"/>
      <c r="B48" s="385"/>
      <c r="C48" s="366" t="s">
        <v>111</v>
      </c>
      <c r="D48" s="386"/>
      <c r="E48" s="387"/>
      <c r="F48" s="548">
        <v>146</v>
      </c>
      <c r="G48" s="548">
        <v>124</v>
      </c>
      <c r="H48" s="548">
        <v>185</v>
      </c>
      <c r="I48" s="548">
        <v>118</v>
      </c>
      <c r="J48" s="548">
        <v>158</v>
      </c>
      <c r="K48" s="549">
        <v>-12</v>
      </c>
      <c r="L48" s="380">
        <v>-7.5949367088607591</v>
      </c>
    </row>
    <row r="49" spans="1:12" s="110" customFormat="1" ht="15" customHeight="1" x14ac:dyDescent="0.2">
      <c r="A49" s="381"/>
      <c r="B49" s="385"/>
      <c r="C49" s="382" t="s">
        <v>353</v>
      </c>
      <c r="D49" s="385"/>
      <c r="E49" s="383"/>
      <c r="F49" s="548">
        <v>44</v>
      </c>
      <c r="G49" s="548">
        <v>59</v>
      </c>
      <c r="H49" s="548">
        <v>64</v>
      </c>
      <c r="I49" s="548">
        <v>45</v>
      </c>
      <c r="J49" s="548">
        <v>57</v>
      </c>
      <c r="K49" s="549">
        <v>-13</v>
      </c>
      <c r="L49" s="380">
        <v>-22.807017543859651</v>
      </c>
    </row>
    <row r="50" spans="1:12" s="110" customFormat="1" ht="15" customHeight="1" x14ac:dyDescent="0.2">
      <c r="A50" s="381"/>
      <c r="B50" s="384" t="s">
        <v>113</v>
      </c>
      <c r="C50" s="382" t="s">
        <v>181</v>
      </c>
      <c r="D50" s="385"/>
      <c r="E50" s="383"/>
      <c r="F50" s="548">
        <v>10880</v>
      </c>
      <c r="G50" s="548">
        <v>7377</v>
      </c>
      <c r="H50" s="548">
        <v>10187</v>
      </c>
      <c r="I50" s="548">
        <v>8810</v>
      </c>
      <c r="J50" s="550">
        <v>11225</v>
      </c>
      <c r="K50" s="549">
        <v>-345</v>
      </c>
      <c r="L50" s="380">
        <v>-3.0734966592427617</v>
      </c>
    </row>
    <row r="51" spans="1:12" s="110" customFormat="1" ht="15" customHeight="1" x14ac:dyDescent="0.2">
      <c r="A51" s="381"/>
      <c r="B51" s="385"/>
      <c r="C51" s="382" t="s">
        <v>353</v>
      </c>
      <c r="D51" s="385"/>
      <c r="E51" s="383"/>
      <c r="F51" s="548">
        <v>3036</v>
      </c>
      <c r="G51" s="548">
        <v>2622</v>
      </c>
      <c r="H51" s="548">
        <v>3786</v>
      </c>
      <c r="I51" s="548">
        <v>3050</v>
      </c>
      <c r="J51" s="548">
        <v>3376</v>
      </c>
      <c r="K51" s="549">
        <v>-340</v>
      </c>
      <c r="L51" s="380">
        <v>-10.071090047393366</v>
      </c>
    </row>
    <row r="52" spans="1:12" s="110" customFormat="1" ht="15" customHeight="1" x14ac:dyDescent="0.2">
      <c r="A52" s="381"/>
      <c r="B52" s="384"/>
      <c r="C52" s="382" t="s">
        <v>182</v>
      </c>
      <c r="D52" s="385"/>
      <c r="E52" s="383"/>
      <c r="F52" s="548">
        <v>5440</v>
      </c>
      <c r="G52" s="548">
        <v>4630</v>
      </c>
      <c r="H52" s="548">
        <v>5369</v>
      </c>
      <c r="I52" s="548">
        <v>4714</v>
      </c>
      <c r="J52" s="548">
        <v>5828</v>
      </c>
      <c r="K52" s="549">
        <v>-388</v>
      </c>
      <c r="L52" s="380">
        <v>-6.6575154426904595</v>
      </c>
    </row>
    <row r="53" spans="1:12" s="269" customFormat="1" ht="11.25" customHeight="1" x14ac:dyDescent="0.2">
      <c r="A53" s="381"/>
      <c r="B53" s="385"/>
      <c r="C53" s="382" t="s">
        <v>353</v>
      </c>
      <c r="D53" s="385"/>
      <c r="E53" s="383"/>
      <c r="F53" s="548">
        <v>2102</v>
      </c>
      <c r="G53" s="548">
        <v>2154</v>
      </c>
      <c r="H53" s="548">
        <v>2478</v>
      </c>
      <c r="I53" s="548">
        <v>2070</v>
      </c>
      <c r="J53" s="550">
        <v>2438</v>
      </c>
      <c r="K53" s="549">
        <v>-336</v>
      </c>
      <c r="L53" s="380">
        <v>-13.781788351107465</v>
      </c>
    </row>
    <row r="54" spans="1:12" s="151" customFormat="1" ht="12.75" customHeight="1" x14ac:dyDescent="0.2">
      <c r="A54" s="381"/>
      <c r="B54" s="384" t="s">
        <v>113</v>
      </c>
      <c r="C54" s="384" t="s">
        <v>116</v>
      </c>
      <c r="D54" s="385"/>
      <c r="E54" s="383"/>
      <c r="F54" s="548">
        <v>13408</v>
      </c>
      <c r="G54" s="548">
        <v>9461</v>
      </c>
      <c r="H54" s="548">
        <v>12339</v>
      </c>
      <c r="I54" s="548">
        <v>10432</v>
      </c>
      <c r="J54" s="548">
        <v>14006</v>
      </c>
      <c r="K54" s="549">
        <v>-598</v>
      </c>
      <c r="L54" s="380">
        <v>-4.2695987433956875</v>
      </c>
    </row>
    <row r="55" spans="1:12" ht="11.25" x14ac:dyDescent="0.2">
      <c r="A55" s="381"/>
      <c r="B55" s="385"/>
      <c r="C55" s="382" t="s">
        <v>353</v>
      </c>
      <c r="D55" s="385"/>
      <c r="E55" s="383"/>
      <c r="F55" s="548">
        <v>3941</v>
      </c>
      <c r="G55" s="548">
        <v>3530</v>
      </c>
      <c r="H55" s="548">
        <v>4818</v>
      </c>
      <c r="I55" s="548">
        <v>3741</v>
      </c>
      <c r="J55" s="548">
        <v>4474</v>
      </c>
      <c r="K55" s="549">
        <v>-533</v>
      </c>
      <c r="L55" s="380">
        <v>-11.913276709879302</v>
      </c>
    </row>
    <row r="56" spans="1:12" ht="14.25" customHeight="1" x14ac:dyDescent="0.2">
      <c r="A56" s="381"/>
      <c r="B56" s="385"/>
      <c r="C56" s="384" t="s">
        <v>117</v>
      </c>
      <c r="D56" s="385"/>
      <c r="E56" s="383"/>
      <c r="F56" s="548">
        <v>2899</v>
      </c>
      <c r="G56" s="548">
        <v>2536</v>
      </c>
      <c r="H56" s="548">
        <v>3209</v>
      </c>
      <c r="I56" s="548">
        <v>3082</v>
      </c>
      <c r="J56" s="548">
        <v>3037</v>
      </c>
      <c r="K56" s="549">
        <v>-138</v>
      </c>
      <c r="L56" s="380">
        <v>-4.5439578531445504</v>
      </c>
    </row>
    <row r="57" spans="1:12" ht="18.75" customHeight="1" x14ac:dyDescent="0.2">
      <c r="A57" s="388"/>
      <c r="B57" s="389"/>
      <c r="C57" s="390" t="s">
        <v>353</v>
      </c>
      <c r="D57" s="389"/>
      <c r="E57" s="391"/>
      <c r="F57" s="551">
        <v>1192</v>
      </c>
      <c r="G57" s="552">
        <v>1242</v>
      </c>
      <c r="H57" s="552">
        <v>1443</v>
      </c>
      <c r="I57" s="552">
        <v>1373</v>
      </c>
      <c r="J57" s="552">
        <v>1336</v>
      </c>
      <c r="K57" s="553">
        <f t="shared" ref="K57" si="0">IF(OR(F57=".",J57=".")=TRUE,".",IF(OR(F57="*",J57="*")=TRUE,"*",IF(AND(F57="-",J57="-")=TRUE,"-",IF(AND(ISNUMBER(J57),ISNUMBER(F57))=TRUE,IF(F57-J57=0,0,F57-J57),IF(ISNUMBER(F57)=TRUE,F57,-J57)))))</f>
        <v>-144</v>
      </c>
      <c r="L57" s="392">
        <f t="shared" ref="L57" si="1">IF(K57 =".",".",IF(K57 ="*","*",IF(K57="-","-",IF(K57=0,0,IF(OR(J57="-",J57=".",F57="-",F57=".")=TRUE,"X",IF(J57=0,"0,0",IF(ABS(K57*100/J57)&gt;250,".X",(K57*100/J57))))))))</f>
        <v>-10.778443113772456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16784</v>
      </c>
      <c r="E11" s="114">
        <v>12817</v>
      </c>
      <c r="F11" s="114">
        <v>20514</v>
      </c>
      <c r="G11" s="114">
        <v>13815</v>
      </c>
      <c r="H11" s="140">
        <v>17597</v>
      </c>
      <c r="I11" s="115">
        <v>-813</v>
      </c>
      <c r="J11" s="116">
        <v>-4.6201056998351993</v>
      </c>
    </row>
    <row r="12" spans="1:15" s="110" customFormat="1" ht="24.95" customHeight="1" x14ac:dyDescent="0.2">
      <c r="A12" s="193" t="s">
        <v>132</v>
      </c>
      <c r="B12" s="194" t="s">
        <v>133</v>
      </c>
      <c r="C12" s="113">
        <v>1.5967588179218304</v>
      </c>
      <c r="D12" s="115">
        <v>268</v>
      </c>
      <c r="E12" s="114">
        <v>103</v>
      </c>
      <c r="F12" s="114">
        <v>230</v>
      </c>
      <c r="G12" s="114">
        <v>244</v>
      </c>
      <c r="H12" s="140">
        <v>346</v>
      </c>
      <c r="I12" s="115">
        <v>-78</v>
      </c>
      <c r="J12" s="116">
        <v>-22.543352601156069</v>
      </c>
    </row>
    <row r="13" spans="1:15" s="110" customFormat="1" ht="24.95" customHeight="1" x14ac:dyDescent="0.2">
      <c r="A13" s="193" t="s">
        <v>134</v>
      </c>
      <c r="B13" s="199" t="s">
        <v>214</v>
      </c>
      <c r="C13" s="113">
        <v>1.2094852240228788</v>
      </c>
      <c r="D13" s="115">
        <v>203</v>
      </c>
      <c r="E13" s="114">
        <v>83</v>
      </c>
      <c r="F13" s="114">
        <v>140</v>
      </c>
      <c r="G13" s="114">
        <v>94</v>
      </c>
      <c r="H13" s="140">
        <v>162</v>
      </c>
      <c r="I13" s="115">
        <v>41</v>
      </c>
      <c r="J13" s="116">
        <v>25.308641975308642</v>
      </c>
    </row>
    <row r="14" spans="1:15" s="287" customFormat="1" ht="24.95" customHeight="1" x14ac:dyDescent="0.2">
      <c r="A14" s="193" t="s">
        <v>215</v>
      </c>
      <c r="B14" s="199" t="s">
        <v>137</v>
      </c>
      <c r="C14" s="113">
        <v>23.147044804575785</v>
      </c>
      <c r="D14" s="115">
        <v>3885</v>
      </c>
      <c r="E14" s="114">
        <v>2422</v>
      </c>
      <c r="F14" s="114">
        <v>4146</v>
      </c>
      <c r="G14" s="114">
        <v>2512</v>
      </c>
      <c r="H14" s="140">
        <v>3657</v>
      </c>
      <c r="I14" s="115">
        <v>228</v>
      </c>
      <c r="J14" s="116">
        <v>6.2346185397867107</v>
      </c>
      <c r="K14" s="110"/>
      <c r="L14" s="110"/>
      <c r="M14" s="110"/>
      <c r="N14" s="110"/>
      <c r="O14" s="110"/>
    </row>
    <row r="15" spans="1:15" s="110" customFormat="1" ht="24.95" customHeight="1" x14ac:dyDescent="0.2">
      <c r="A15" s="193" t="s">
        <v>216</v>
      </c>
      <c r="B15" s="199" t="s">
        <v>217</v>
      </c>
      <c r="C15" s="113">
        <v>6.0593422306959006</v>
      </c>
      <c r="D15" s="115">
        <v>1017</v>
      </c>
      <c r="E15" s="114">
        <v>671</v>
      </c>
      <c r="F15" s="114">
        <v>1066</v>
      </c>
      <c r="G15" s="114">
        <v>717</v>
      </c>
      <c r="H15" s="140">
        <v>762</v>
      </c>
      <c r="I15" s="115">
        <v>255</v>
      </c>
      <c r="J15" s="116">
        <v>33.464566929133859</v>
      </c>
    </row>
    <row r="16" spans="1:15" s="287" customFormat="1" ht="24.95" customHeight="1" x14ac:dyDescent="0.2">
      <c r="A16" s="193" t="s">
        <v>218</v>
      </c>
      <c r="B16" s="199" t="s">
        <v>141</v>
      </c>
      <c r="C16" s="113">
        <v>8.2995710200190658</v>
      </c>
      <c r="D16" s="115">
        <v>1393</v>
      </c>
      <c r="E16" s="114">
        <v>1389</v>
      </c>
      <c r="F16" s="114">
        <v>2012</v>
      </c>
      <c r="G16" s="114">
        <v>1195</v>
      </c>
      <c r="H16" s="140">
        <v>1818</v>
      </c>
      <c r="I16" s="115">
        <v>-425</v>
      </c>
      <c r="J16" s="116">
        <v>-23.377337733773377</v>
      </c>
      <c r="K16" s="110"/>
      <c r="L16" s="110"/>
      <c r="M16" s="110"/>
      <c r="N16" s="110"/>
      <c r="O16" s="110"/>
    </row>
    <row r="17" spans="1:15" s="110" customFormat="1" ht="24.95" customHeight="1" x14ac:dyDescent="0.2">
      <c r="A17" s="193" t="s">
        <v>142</v>
      </c>
      <c r="B17" s="199" t="s">
        <v>220</v>
      </c>
      <c r="C17" s="113">
        <v>8.7881315538608202</v>
      </c>
      <c r="D17" s="115">
        <v>1475</v>
      </c>
      <c r="E17" s="114">
        <v>362</v>
      </c>
      <c r="F17" s="114">
        <v>1068</v>
      </c>
      <c r="G17" s="114">
        <v>600</v>
      </c>
      <c r="H17" s="140">
        <v>1077</v>
      </c>
      <c r="I17" s="115">
        <v>398</v>
      </c>
      <c r="J17" s="116">
        <v>36.954503249767875</v>
      </c>
    </row>
    <row r="18" spans="1:15" s="287" customFormat="1" ht="24.95" customHeight="1" x14ac:dyDescent="0.2">
      <c r="A18" s="201" t="s">
        <v>144</v>
      </c>
      <c r="B18" s="202" t="s">
        <v>145</v>
      </c>
      <c r="C18" s="113">
        <v>7.906339370829361</v>
      </c>
      <c r="D18" s="115">
        <v>1327</v>
      </c>
      <c r="E18" s="114">
        <v>501</v>
      </c>
      <c r="F18" s="114">
        <v>1289</v>
      </c>
      <c r="G18" s="114">
        <v>998</v>
      </c>
      <c r="H18" s="140">
        <v>1382</v>
      </c>
      <c r="I18" s="115">
        <v>-55</v>
      </c>
      <c r="J18" s="116">
        <v>-3.9797395079594788</v>
      </c>
      <c r="K18" s="110"/>
      <c r="L18" s="110"/>
      <c r="M18" s="110"/>
      <c r="N18" s="110"/>
      <c r="O18" s="110"/>
    </row>
    <row r="19" spans="1:15" s="110" customFormat="1" ht="24.95" customHeight="1" x14ac:dyDescent="0.2">
      <c r="A19" s="193" t="s">
        <v>146</v>
      </c>
      <c r="B19" s="199" t="s">
        <v>147</v>
      </c>
      <c r="C19" s="113">
        <v>13.995471877979028</v>
      </c>
      <c r="D19" s="115">
        <v>2349</v>
      </c>
      <c r="E19" s="114">
        <v>1873</v>
      </c>
      <c r="F19" s="114">
        <v>3171</v>
      </c>
      <c r="G19" s="114">
        <v>1996</v>
      </c>
      <c r="H19" s="140">
        <v>2445</v>
      </c>
      <c r="I19" s="115">
        <v>-96</v>
      </c>
      <c r="J19" s="116">
        <v>-3.9263803680981595</v>
      </c>
    </row>
    <row r="20" spans="1:15" s="287" customFormat="1" ht="24.95" customHeight="1" x14ac:dyDescent="0.2">
      <c r="A20" s="193" t="s">
        <v>148</v>
      </c>
      <c r="B20" s="199" t="s">
        <v>149</v>
      </c>
      <c r="C20" s="113">
        <v>6.6491897044804578</v>
      </c>
      <c r="D20" s="115">
        <v>1116</v>
      </c>
      <c r="E20" s="114">
        <v>1033</v>
      </c>
      <c r="F20" s="114">
        <v>1501</v>
      </c>
      <c r="G20" s="114">
        <v>1196</v>
      </c>
      <c r="H20" s="140">
        <v>1251</v>
      </c>
      <c r="I20" s="115">
        <v>-135</v>
      </c>
      <c r="J20" s="116">
        <v>-10.791366906474821</v>
      </c>
      <c r="K20" s="110"/>
      <c r="L20" s="110"/>
      <c r="M20" s="110"/>
      <c r="N20" s="110"/>
      <c r="O20" s="110"/>
    </row>
    <row r="21" spans="1:15" s="110" customFormat="1" ht="24.95" customHeight="1" x14ac:dyDescent="0.2">
      <c r="A21" s="201" t="s">
        <v>150</v>
      </c>
      <c r="B21" s="202" t="s">
        <v>151</v>
      </c>
      <c r="C21" s="113">
        <v>5.6959008579599617</v>
      </c>
      <c r="D21" s="115">
        <v>956</v>
      </c>
      <c r="E21" s="114">
        <v>869</v>
      </c>
      <c r="F21" s="114">
        <v>1074</v>
      </c>
      <c r="G21" s="114">
        <v>1150</v>
      </c>
      <c r="H21" s="140">
        <v>1004</v>
      </c>
      <c r="I21" s="115">
        <v>-48</v>
      </c>
      <c r="J21" s="116">
        <v>-4.7808764940239046</v>
      </c>
    </row>
    <row r="22" spans="1:15" s="110" customFormat="1" ht="24.95" customHeight="1" x14ac:dyDescent="0.2">
      <c r="A22" s="201" t="s">
        <v>152</v>
      </c>
      <c r="B22" s="199" t="s">
        <v>153</v>
      </c>
      <c r="C22" s="113">
        <v>1.149904671115348</v>
      </c>
      <c r="D22" s="115">
        <v>193</v>
      </c>
      <c r="E22" s="114">
        <v>212</v>
      </c>
      <c r="F22" s="114">
        <v>341</v>
      </c>
      <c r="G22" s="114">
        <v>192</v>
      </c>
      <c r="H22" s="140">
        <v>213</v>
      </c>
      <c r="I22" s="115">
        <v>-20</v>
      </c>
      <c r="J22" s="116">
        <v>-9.3896713615023479</v>
      </c>
    </row>
    <row r="23" spans="1:15" s="110" customFormat="1" ht="24.95" customHeight="1" x14ac:dyDescent="0.2">
      <c r="A23" s="193" t="s">
        <v>154</v>
      </c>
      <c r="B23" s="199" t="s">
        <v>155</v>
      </c>
      <c r="C23" s="113">
        <v>1.5490943755958055</v>
      </c>
      <c r="D23" s="115">
        <v>260</v>
      </c>
      <c r="E23" s="114">
        <v>431</v>
      </c>
      <c r="F23" s="114">
        <v>405</v>
      </c>
      <c r="G23" s="114">
        <v>162</v>
      </c>
      <c r="H23" s="140">
        <v>259</v>
      </c>
      <c r="I23" s="115">
        <v>1</v>
      </c>
      <c r="J23" s="116">
        <v>0.38610038610038611</v>
      </c>
    </row>
    <row r="24" spans="1:15" s="110" customFormat="1" ht="24.95" customHeight="1" x14ac:dyDescent="0.2">
      <c r="A24" s="193" t="s">
        <v>156</v>
      </c>
      <c r="B24" s="199" t="s">
        <v>221</v>
      </c>
      <c r="C24" s="113">
        <v>6.4466158245948524</v>
      </c>
      <c r="D24" s="115">
        <v>1082</v>
      </c>
      <c r="E24" s="114">
        <v>671</v>
      </c>
      <c r="F24" s="114">
        <v>946</v>
      </c>
      <c r="G24" s="114">
        <v>601</v>
      </c>
      <c r="H24" s="140">
        <v>873</v>
      </c>
      <c r="I24" s="115">
        <v>209</v>
      </c>
      <c r="J24" s="116">
        <v>23.940435280641466</v>
      </c>
    </row>
    <row r="25" spans="1:15" s="110" customFormat="1" ht="24.95" customHeight="1" x14ac:dyDescent="0.2">
      <c r="A25" s="193" t="s">
        <v>222</v>
      </c>
      <c r="B25" s="204" t="s">
        <v>159</v>
      </c>
      <c r="C25" s="113">
        <v>4.1527645376549094</v>
      </c>
      <c r="D25" s="115">
        <v>697</v>
      </c>
      <c r="E25" s="114">
        <v>491</v>
      </c>
      <c r="F25" s="114">
        <v>671</v>
      </c>
      <c r="G25" s="114">
        <v>649</v>
      </c>
      <c r="H25" s="140">
        <v>815</v>
      </c>
      <c r="I25" s="115">
        <v>-118</v>
      </c>
      <c r="J25" s="116">
        <v>-14.478527607361963</v>
      </c>
    </row>
    <row r="26" spans="1:15" s="110" customFormat="1" ht="24.95" customHeight="1" x14ac:dyDescent="0.2">
      <c r="A26" s="201">
        <v>782.78300000000002</v>
      </c>
      <c r="B26" s="203" t="s">
        <v>160</v>
      </c>
      <c r="C26" s="113">
        <v>5.4992850333651093</v>
      </c>
      <c r="D26" s="115">
        <v>923</v>
      </c>
      <c r="E26" s="114">
        <v>952</v>
      </c>
      <c r="F26" s="114">
        <v>1124</v>
      </c>
      <c r="G26" s="114">
        <v>1015</v>
      </c>
      <c r="H26" s="140">
        <v>1020</v>
      </c>
      <c r="I26" s="115">
        <v>-97</v>
      </c>
      <c r="J26" s="116">
        <v>-9.5098039215686274</v>
      </c>
    </row>
    <row r="27" spans="1:15" s="110" customFormat="1" ht="24.95" customHeight="1" x14ac:dyDescent="0.2">
      <c r="A27" s="193" t="s">
        <v>161</v>
      </c>
      <c r="B27" s="199" t="s">
        <v>162</v>
      </c>
      <c r="C27" s="113">
        <v>1.7874165872259296</v>
      </c>
      <c r="D27" s="115">
        <v>300</v>
      </c>
      <c r="E27" s="114">
        <v>377</v>
      </c>
      <c r="F27" s="114">
        <v>651</v>
      </c>
      <c r="G27" s="114">
        <v>393</v>
      </c>
      <c r="H27" s="140">
        <v>315</v>
      </c>
      <c r="I27" s="115">
        <v>-15</v>
      </c>
      <c r="J27" s="116">
        <v>-4.7619047619047619</v>
      </c>
    </row>
    <row r="28" spans="1:15" s="110" customFormat="1" ht="24.95" customHeight="1" x14ac:dyDescent="0.2">
      <c r="A28" s="193" t="s">
        <v>163</v>
      </c>
      <c r="B28" s="199" t="s">
        <v>164</v>
      </c>
      <c r="C28" s="113">
        <v>4.4268350810295516</v>
      </c>
      <c r="D28" s="115">
        <v>743</v>
      </c>
      <c r="E28" s="114">
        <v>456</v>
      </c>
      <c r="F28" s="114">
        <v>946</v>
      </c>
      <c r="G28" s="114">
        <v>404</v>
      </c>
      <c r="H28" s="140">
        <v>517</v>
      </c>
      <c r="I28" s="115">
        <v>226</v>
      </c>
      <c r="J28" s="116">
        <v>43.713733075435201</v>
      </c>
    </row>
    <row r="29" spans="1:15" s="110" customFormat="1" ht="24.95" customHeight="1" x14ac:dyDescent="0.2">
      <c r="A29" s="193">
        <v>86</v>
      </c>
      <c r="B29" s="199" t="s">
        <v>165</v>
      </c>
      <c r="C29" s="113">
        <v>5.1954242135367013</v>
      </c>
      <c r="D29" s="115">
        <v>872</v>
      </c>
      <c r="E29" s="114">
        <v>987</v>
      </c>
      <c r="F29" s="114">
        <v>1268</v>
      </c>
      <c r="G29" s="114">
        <v>808</v>
      </c>
      <c r="H29" s="140">
        <v>1826</v>
      </c>
      <c r="I29" s="115">
        <v>-954</v>
      </c>
      <c r="J29" s="116">
        <v>-52.245345016429354</v>
      </c>
    </row>
    <row r="30" spans="1:15" s="110" customFormat="1" ht="24.95" customHeight="1" x14ac:dyDescent="0.2">
      <c r="A30" s="193">
        <v>87.88</v>
      </c>
      <c r="B30" s="204" t="s">
        <v>166</v>
      </c>
      <c r="C30" s="113">
        <v>6.3989513822688275</v>
      </c>
      <c r="D30" s="115">
        <v>1074</v>
      </c>
      <c r="E30" s="114">
        <v>938</v>
      </c>
      <c r="F30" s="114">
        <v>1865</v>
      </c>
      <c r="G30" s="114">
        <v>859</v>
      </c>
      <c r="H30" s="140">
        <v>978</v>
      </c>
      <c r="I30" s="115">
        <v>96</v>
      </c>
      <c r="J30" s="116">
        <v>9.8159509202453989</v>
      </c>
    </row>
    <row r="31" spans="1:15" s="110" customFormat="1" ht="24.95" customHeight="1" x14ac:dyDescent="0.2">
      <c r="A31" s="193" t="s">
        <v>167</v>
      </c>
      <c r="B31" s="199" t="s">
        <v>168</v>
      </c>
      <c r="C31" s="113">
        <v>3.1875595805529073</v>
      </c>
      <c r="D31" s="115">
        <v>535</v>
      </c>
      <c r="E31" s="114">
        <v>418</v>
      </c>
      <c r="F31" s="114">
        <v>746</v>
      </c>
      <c r="G31" s="114">
        <v>542</v>
      </c>
      <c r="H31" s="140">
        <v>534</v>
      </c>
      <c r="I31" s="115">
        <v>1</v>
      </c>
      <c r="J31" s="116">
        <v>0.18726591760299627</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1.5967588179218304</v>
      </c>
      <c r="D34" s="115">
        <v>268</v>
      </c>
      <c r="E34" s="114">
        <v>103</v>
      </c>
      <c r="F34" s="114">
        <v>230</v>
      </c>
      <c r="G34" s="114">
        <v>244</v>
      </c>
      <c r="H34" s="140">
        <v>346</v>
      </c>
      <c r="I34" s="115">
        <v>-78</v>
      </c>
      <c r="J34" s="116">
        <v>-22.543352601156069</v>
      </c>
    </row>
    <row r="35" spans="1:10" s="110" customFormat="1" ht="24.95" customHeight="1" x14ac:dyDescent="0.2">
      <c r="A35" s="292" t="s">
        <v>171</v>
      </c>
      <c r="B35" s="293" t="s">
        <v>172</v>
      </c>
      <c r="C35" s="113">
        <v>32.262869399428027</v>
      </c>
      <c r="D35" s="115">
        <v>5415</v>
      </c>
      <c r="E35" s="114">
        <v>3006</v>
      </c>
      <c r="F35" s="114">
        <v>5575</v>
      </c>
      <c r="G35" s="114">
        <v>3604</v>
      </c>
      <c r="H35" s="140">
        <v>5201</v>
      </c>
      <c r="I35" s="115">
        <v>214</v>
      </c>
      <c r="J35" s="116">
        <v>4.1145933474331855</v>
      </c>
    </row>
    <row r="36" spans="1:10" s="110" customFormat="1" ht="24.95" customHeight="1" x14ac:dyDescent="0.2">
      <c r="A36" s="294" t="s">
        <v>173</v>
      </c>
      <c r="B36" s="295" t="s">
        <v>174</v>
      </c>
      <c r="C36" s="125">
        <v>66.134413727359387</v>
      </c>
      <c r="D36" s="143">
        <v>11100</v>
      </c>
      <c r="E36" s="144">
        <v>9708</v>
      </c>
      <c r="F36" s="144">
        <v>14709</v>
      </c>
      <c r="G36" s="144">
        <v>9967</v>
      </c>
      <c r="H36" s="145">
        <v>12050</v>
      </c>
      <c r="I36" s="143">
        <v>-950</v>
      </c>
      <c r="J36" s="146">
        <v>-7.8838174273858925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16784</v>
      </c>
      <c r="F11" s="264">
        <v>12817</v>
      </c>
      <c r="G11" s="264">
        <v>20514</v>
      </c>
      <c r="H11" s="264">
        <v>13815</v>
      </c>
      <c r="I11" s="265">
        <v>17597</v>
      </c>
      <c r="J11" s="263">
        <v>-813</v>
      </c>
      <c r="K11" s="266">
        <v>-4.6201056998351993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25.399189704480456</v>
      </c>
      <c r="E13" s="115">
        <v>4263</v>
      </c>
      <c r="F13" s="114">
        <v>3777</v>
      </c>
      <c r="G13" s="114">
        <v>5029</v>
      </c>
      <c r="H13" s="114">
        <v>4367</v>
      </c>
      <c r="I13" s="140">
        <v>4579</v>
      </c>
      <c r="J13" s="115">
        <v>-316</v>
      </c>
      <c r="K13" s="116">
        <v>-6.9010701026424988</v>
      </c>
    </row>
    <row r="14" spans="1:15" ht="15.95" customHeight="1" x14ac:dyDescent="0.2">
      <c r="A14" s="306" t="s">
        <v>230</v>
      </c>
      <c r="B14" s="307"/>
      <c r="C14" s="308"/>
      <c r="D14" s="113">
        <v>56.583651096282175</v>
      </c>
      <c r="E14" s="115">
        <v>9497</v>
      </c>
      <c r="F14" s="114">
        <v>6980</v>
      </c>
      <c r="G14" s="114">
        <v>12691</v>
      </c>
      <c r="H14" s="114">
        <v>7386</v>
      </c>
      <c r="I14" s="140">
        <v>10080</v>
      </c>
      <c r="J14" s="115">
        <v>-583</v>
      </c>
      <c r="K14" s="116">
        <v>-5.7837301587301591</v>
      </c>
    </row>
    <row r="15" spans="1:15" ht="15.95" customHeight="1" x14ac:dyDescent="0.2">
      <c r="A15" s="306" t="s">
        <v>231</v>
      </c>
      <c r="B15" s="307"/>
      <c r="C15" s="308"/>
      <c r="D15" s="113">
        <v>9.175405147759772</v>
      </c>
      <c r="E15" s="115">
        <v>1540</v>
      </c>
      <c r="F15" s="114">
        <v>964</v>
      </c>
      <c r="G15" s="114">
        <v>1285</v>
      </c>
      <c r="H15" s="114">
        <v>996</v>
      </c>
      <c r="I15" s="140">
        <v>1438</v>
      </c>
      <c r="J15" s="115">
        <v>102</v>
      </c>
      <c r="K15" s="116">
        <v>7.0931849791376909</v>
      </c>
    </row>
    <row r="16" spans="1:15" ht="15.95" customHeight="1" x14ac:dyDescent="0.2">
      <c r="A16" s="306" t="s">
        <v>232</v>
      </c>
      <c r="B16" s="307"/>
      <c r="C16" s="308"/>
      <c r="D16" s="113">
        <v>8.6630123927550056</v>
      </c>
      <c r="E16" s="115">
        <v>1454</v>
      </c>
      <c r="F16" s="114">
        <v>1053</v>
      </c>
      <c r="G16" s="114">
        <v>1410</v>
      </c>
      <c r="H16" s="114">
        <v>1041</v>
      </c>
      <c r="I16" s="140">
        <v>1474</v>
      </c>
      <c r="J16" s="115">
        <v>-20</v>
      </c>
      <c r="K16" s="116">
        <v>-1.3568521031207599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1.1141563393708294</v>
      </c>
      <c r="E18" s="115">
        <v>187</v>
      </c>
      <c r="F18" s="114">
        <v>93</v>
      </c>
      <c r="G18" s="114">
        <v>210</v>
      </c>
      <c r="H18" s="114">
        <v>220</v>
      </c>
      <c r="I18" s="140">
        <v>268</v>
      </c>
      <c r="J18" s="115">
        <v>-81</v>
      </c>
      <c r="K18" s="116">
        <v>-30.223880597014926</v>
      </c>
    </row>
    <row r="19" spans="1:11" ht="14.1" customHeight="1" x14ac:dyDescent="0.2">
      <c r="A19" s="306" t="s">
        <v>235</v>
      </c>
      <c r="B19" s="307" t="s">
        <v>236</v>
      </c>
      <c r="C19" s="308"/>
      <c r="D19" s="113">
        <v>0.55409914204003818</v>
      </c>
      <c r="E19" s="115">
        <v>93</v>
      </c>
      <c r="F19" s="114">
        <v>66</v>
      </c>
      <c r="G19" s="114">
        <v>163</v>
      </c>
      <c r="H19" s="114">
        <v>189</v>
      </c>
      <c r="I19" s="140">
        <v>112</v>
      </c>
      <c r="J19" s="115">
        <v>-19</v>
      </c>
      <c r="K19" s="116">
        <v>-16.964285714285715</v>
      </c>
    </row>
    <row r="20" spans="1:11" ht="14.1" customHeight="1" x14ac:dyDescent="0.2">
      <c r="A20" s="306">
        <v>12</v>
      </c>
      <c r="B20" s="307" t="s">
        <v>237</v>
      </c>
      <c r="C20" s="308"/>
      <c r="D20" s="113">
        <v>1.7933746425166825</v>
      </c>
      <c r="E20" s="115">
        <v>301</v>
      </c>
      <c r="F20" s="114">
        <v>79</v>
      </c>
      <c r="G20" s="114">
        <v>183</v>
      </c>
      <c r="H20" s="114">
        <v>188</v>
      </c>
      <c r="I20" s="140">
        <v>323</v>
      </c>
      <c r="J20" s="115">
        <v>-22</v>
      </c>
      <c r="K20" s="116">
        <v>-6.8111455108359129</v>
      </c>
    </row>
    <row r="21" spans="1:11" ht="14.1" customHeight="1" x14ac:dyDescent="0.2">
      <c r="A21" s="306">
        <v>21</v>
      </c>
      <c r="B21" s="307" t="s">
        <v>238</v>
      </c>
      <c r="C21" s="308"/>
      <c r="D21" s="113">
        <v>1.5133460438512869</v>
      </c>
      <c r="E21" s="115">
        <v>254</v>
      </c>
      <c r="F21" s="114">
        <v>57</v>
      </c>
      <c r="G21" s="114">
        <v>144</v>
      </c>
      <c r="H21" s="114">
        <v>170</v>
      </c>
      <c r="I21" s="140">
        <v>288</v>
      </c>
      <c r="J21" s="115">
        <v>-34</v>
      </c>
      <c r="K21" s="116">
        <v>-11.805555555555555</v>
      </c>
    </row>
    <row r="22" spans="1:11" ht="14.1" customHeight="1" x14ac:dyDescent="0.2">
      <c r="A22" s="306">
        <v>22</v>
      </c>
      <c r="B22" s="307" t="s">
        <v>239</v>
      </c>
      <c r="C22" s="308"/>
      <c r="D22" s="113">
        <v>2.5142993326978074</v>
      </c>
      <c r="E22" s="115">
        <v>422</v>
      </c>
      <c r="F22" s="114">
        <v>275</v>
      </c>
      <c r="G22" s="114">
        <v>594</v>
      </c>
      <c r="H22" s="114">
        <v>327</v>
      </c>
      <c r="I22" s="140">
        <v>409</v>
      </c>
      <c r="J22" s="115">
        <v>13</v>
      </c>
      <c r="K22" s="116">
        <v>3.1784841075794623</v>
      </c>
    </row>
    <row r="23" spans="1:11" ht="14.1" customHeight="1" x14ac:dyDescent="0.2">
      <c r="A23" s="306">
        <v>23</v>
      </c>
      <c r="B23" s="307" t="s">
        <v>240</v>
      </c>
      <c r="C23" s="308"/>
      <c r="D23" s="113">
        <v>0.95924690181124883</v>
      </c>
      <c r="E23" s="115">
        <v>161</v>
      </c>
      <c r="F23" s="114">
        <v>83</v>
      </c>
      <c r="G23" s="114">
        <v>228</v>
      </c>
      <c r="H23" s="114">
        <v>88</v>
      </c>
      <c r="I23" s="140">
        <v>112</v>
      </c>
      <c r="J23" s="115">
        <v>49</v>
      </c>
      <c r="K23" s="116">
        <v>43.75</v>
      </c>
    </row>
    <row r="24" spans="1:11" ht="14.1" customHeight="1" x14ac:dyDescent="0.2">
      <c r="A24" s="306">
        <v>24</v>
      </c>
      <c r="B24" s="307" t="s">
        <v>241</v>
      </c>
      <c r="C24" s="308"/>
      <c r="D24" s="113">
        <v>3.2948045757864635</v>
      </c>
      <c r="E24" s="115">
        <v>553</v>
      </c>
      <c r="F24" s="114">
        <v>407</v>
      </c>
      <c r="G24" s="114">
        <v>607</v>
      </c>
      <c r="H24" s="114">
        <v>423</v>
      </c>
      <c r="I24" s="140">
        <v>700</v>
      </c>
      <c r="J24" s="115">
        <v>-147</v>
      </c>
      <c r="K24" s="116">
        <v>-21</v>
      </c>
    </row>
    <row r="25" spans="1:11" ht="14.1" customHeight="1" x14ac:dyDescent="0.2">
      <c r="A25" s="306">
        <v>25</v>
      </c>
      <c r="B25" s="307" t="s">
        <v>242</v>
      </c>
      <c r="C25" s="308"/>
      <c r="D25" s="113">
        <v>6.0593422306959006</v>
      </c>
      <c r="E25" s="115">
        <v>1017</v>
      </c>
      <c r="F25" s="114">
        <v>713</v>
      </c>
      <c r="G25" s="114">
        <v>1108</v>
      </c>
      <c r="H25" s="114">
        <v>606</v>
      </c>
      <c r="I25" s="140">
        <v>883</v>
      </c>
      <c r="J25" s="115">
        <v>134</v>
      </c>
      <c r="K25" s="116">
        <v>15.175537938844847</v>
      </c>
    </row>
    <row r="26" spans="1:11" ht="14.1" customHeight="1" x14ac:dyDescent="0.2">
      <c r="A26" s="306">
        <v>26</v>
      </c>
      <c r="B26" s="307" t="s">
        <v>243</v>
      </c>
      <c r="C26" s="308"/>
      <c r="D26" s="113">
        <v>2.6811248808388943</v>
      </c>
      <c r="E26" s="115">
        <v>450</v>
      </c>
      <c r="F26" s="114">
        <v>233</v>
      </c>
      <c r="G26" s="114">
        <v>575</v>
      </c>
      <c r="H26" s="114">
        <v>275</v>
      </c>
      <c r="I26" s="140">
        <v>477</v>
      </c>
      <c r="J26" s="115">
        <v>-27</v>
      </c>
      <c r="K26" s="116">
        <v>-5.6603773584905657</v>
      </c>
    </row>
    <row r="27" spans="1:11" ht="14.1" customHeight="1" x14ac:dyDescent="0.2">
      <c r="A27" s="306">
        <v>27</v>
      </c>
      <c r="B27" s="307" t="s">
        <v>244</v>
      </c>
      <c r="C27" s="308"/>
      <c r="D27" s="113">
        <v>2.3534318398474738</v>
      </c>
      <c r="E27" s="115">
        <v>395</v>
      </c>
      <c r="F27" s="114">
        <v>264</v>
      </c>
      <c r="G27" s="114">
        <v>379</v>
      </c>
      <c r="H27" s="114">
        <v>333</v>
      </c>
      <c r="I27" s="140">
        <v>506</v>
      </c>
      <c r="J27" s="115">
        <v>-111</v>
      </c>
      <c r="K27" s="116">
        <v>-21.936758893280633</v>
      </c>
    </row>
    <row r="28" spans="1:11" ht="14.1" customHeight="1" x14ac:dyDescent="0.2">
      <c r="A28" s="306">
        <v>28</v>
      </c>
      <c r="B28" s="307" t="s">
        <v>245</v>
      </c>
      <c r="C28" s="308"/>
      <c r="D28" s="113">
        <v>0.62559580552907534</v>
      </c>
      <c r="E28" s="115">
        <v>105</v>
      </c>
      <c r="F28" s="114">
        <v>98</v>
      </c>
      <c r="G28" s="114">
        <v>134</v>
      </c>
      <c r="H28" s="114">
        <v>138</v>
      </c>
      <c r="I28" s="140">
        <v>136</v>
      </c>
      <c r="J28" s="115">
        <v>-31</v>
      </c>
      <c r="K28" s="116">
        <v>-22.794117647058822</v>
      </c>
    </row>
    <row r="29" spans="1:11" ht="14.1" customHeight="1" x14ac:dyDescent="0.2">
      <c r="A29" s="306">
        <v>29</v>
      </c>
      <c r="B29" s="307" t="s">
        <v>246</v>
      </c>
      <c r="C29" s="308"/>
      <c r="D29" s="113">
        <v>3.950190657769304</v>
      </c>
      <c r="E29" s="115">
        <v>663</v>
      </c>
      <c r="F29" s="114">
        <v>554</v>
      </c>
      <c r="G29" s="114">
        <v>887</v>
      </c>
      <c r="H29" s="114">
        <v>586</v>
      </c>
      <c r="I29" s="140">
        <v>667</v>
      </c>
      <c r="J29" s="115">
        <v>-4</v>
      </c>
      <c r="K29" s="116">
        <v>-0.59970014992503751</v>
      </c>
    </row>
    <row r="30" spans="1:11" ht="14.1" customHeight="1" x14ac:dyDescent="0.2">
      <c r="A30" s="306" t="s">
        <v>247</v>
      </c>
      <c r="B30" s="307" t="s">
        <v>248</v>
      </c>
      <c r="C30" s="308"/>
      <c r="D30" s="113">
        <v>1.3346043851286939</v>
      </c>
      <c r="E30" s="115">
        <v>224</v>
      </c>
      <c r="F30" s="114">
        <v>167</v>
      </c>
      <c r="G30" s="114">
        <v>276</v>
      </c>
      <c r="H30" s="114">
        <v>145</v>
      </c>
      <c r="I30" s="140">
        <v>180</v>
      </c>
      <c r="J30" s="115">
        <v>44</v>
      </c>
      <c r="K30" s="116">
        <v>24.444444444444443</v>
      </c>
    </row>
    <row r="31" spans="1:11" ht="14.1" customHeight="1" x14ac:dyDescent="0.2">
      <c r="A31" s="306" t="s">
        <v>249</v>
      </c>
      <c r="B31" s="307" t="s">
        <v>250</v>
      </c>
      <c r="C31" s="308"/>
      <c r="D31" s="113">
        <v>2.5440896091515728</v>
      </c>
      <c r="E31" s="115">
        <v>427</v>
      </c>
      <c r="F31" s="114">
        <v>381</v>
      </c>
      <c r="G31" s="114">
        <v>553</v>
      </c>
      <c r="H31" s="114">
        <v>436</v>
      </c>
      <c r="I31" s="140">
        <v>466</v>
      </c>
      <c r="J31" s="115">
        <v>-39</v>
      </c>
      <c r="K31" s="116">
        <v>-8.3690987124463518</v>
      </c>
    </row>
    <row r="32" spans="1:11" ht="14.1" customHeight="1" x14ac:dyDescent="0.2">
      <c r="A32" s="306">
        <v>31</v>
      </c>
      <c r="B32" s="307" t="s">
        <v>251</v>
      </c>
      <c r="C32" s="308"/>
      <c r="D32" s="113">
        <v>0.61963775023832224</v>
      </c>
      <c r="E32" s="115">
        <v>104</v>
      </c>
      <c r="F32" s="114">
        <v>56</v>
      </c>
      <c r="G32" s="114">
        <v>85</v>
      </c>
      <c r="H32" s="114">
        <v>49</v>
      </c>
      <c r="I32" s="140">
        <v>82</v>
      </c>
      <c r="J32" s="115">
        <v>22</v>
      </c>
      <c r="K32" s="116">
        <v>26.829268292682926</v>
      </c>
    </row>
    <row r="33" spans="1:11" ht="14.1" customHeight="1" x14ac:dyDescent="0.2">
      <c r="A33" s="306">
        <v>32</v>
      </c>
      <c r="B33" s="307" t="s">
        <v>252</v>
      </c>
      <c r="C33" s="308"/>
      <c r="D33" s="113">
        <v>3.1696854146806483</v>
      </c>
      <c r="E33" s="115">
        <v>532</v>
      </c>
      <c r="F33" s="114">
        <v>193</v>
      </c>
      <c r="G33" s="114">
        <v>441</v>
      </c>
      <c r="H33" s="114">
        <v>437</v>
      </c>
      <c r="I33" s="140">
        <v>483</v>
      </c>
      <c r="J33" s="115">
        <v>49</v>
      </c>
      <c r="K33" s="116">
        <v>10.144927536231885</v>
      </c>
    </row>
    <row r="34" spans="1:11" ht="14.1" customHeight="1" x14ac:dyDescent="0.2">
      <c r="A34" s="306">
        <v>33</v>
      </c>
      <c r="B34" s="307" t="s">
        <v>253</v>
      </c>
      <c r="C34" s="308"/>
      <c r="D34" s="113">
        <v>2.11510962821735</v>
      </c>
      <c r="E34" s="115">
        <v>355</v>
      </c>
      <c r="F34" s="114">
        <v>108</v>
      </c>
      <c r="G34" s="114">
        <v>317</v>
      </c>
      <c r="H34" s="114">
        <v>293</v>
      </c>
      <c r="I34" s="140">
        <v>366</v>
      </c>
      <c r="J34" s="115">
        <v>-11</v>
      </c>
      <c r="K34" s="116">
        <v>-3.0054644808743167</v>
      </c>
    </row>
    <row r="35" spans="1:11" ht="14.1" customHeight="1" x14ac:dyDescent="0.2">
      <c r="A35" s="306">
        <v>34</v>
      </c>
      <c r="B35" s="307" t="s">
        <v>254</v>
      </c>
      <c r="C35" s="308"/>
      <c r="D35" s="113">
        <v>1.8469971401334604</v>
      </c>
      <c r="E35" s="115">
        <v>310</v>
      </c>
      <c r="F35" s="114">
        <v>178</v>
      </c>
      <c r="G35" s="114">
        <v>396</v>
      </c>
      <c r="H35" s="114">
        <v>247</v>
      </c>
      <c r="I35" s="140">
        <v>380</v>
      </c>
      <c r="J35" s="115">
        <v>-70</v>
      </c>
      <c r="K35" s="116">
        <v>-18.421052631578949</v>
      </c>
    </row>
    <row r="36" spans="1:11" ht="14.1" customHeight="1" x14ac:dyDescent="0.2">
      <c r="A36" s="306">
        <v>41</v>
      </c>
      <c r="B36" s="307" t="s">
        <v>255</v>
      </c>
      <c r="C36" s="308"/>
      <c r="D36" s="113">
        <v>0.33365109628217349</v>
      </c>
      <c r="E36" s="115">
        <v>56</v>
      </c>
      <c r="F36" s="114">
        <v>26</v>
      </c>
      <c r="G36" s="114">
        <v>63</v>
      </c>
      <c r="H36" s="114">
        <v>53</v>
      </c>
      <c r="I36" s="140">
        <v>83</v>
      </c>
      <c r="J36" s="115">
        <v>-27</v>
      </c>
      <c r="K36" s="116">
        <v>-32.53012048192771</v>
      </c>
    </row>
    <row r="37" spans="1:11" ht="14.1" customHeight="1" x14ac:dyDescent="0.2">
      <c r="A37" s="306">
        <v>42</v>
      </c>
      <c r="B37" s="307" t="s">
        <v>256</v>
      </c>
      <c r="C37" s="308"/>
      <c r="D37" s="113" t="s">
        <v>514</v>
      </c>
      <c r="E37" s="115" t="s">
        <v>514</v>
      </c>
      <c r="F37" s="114">
        <v>11</v>
      </c>
      <c r="G37" s="114" t="s">
        <v>514</v>
      </c>
      <c r="H37" s="114" t="s">
        <v>514</v>
      </c>
      <c r="I37" s="140">
        <v>18</v>
      </c>
      <c r="J37" s="115" t="s">
        <v>514</v>
      </c>
      <c r="K37" s="116" t="s">
        <v>514</v>
      </c>
    </row>
    <row r="38" spans="1:11" ht="14.1" customHeight="1" x14ac:dyDescent="0.2">
      <c r="A38" s="306">
        <v>43</v>
      </c>
      <c r="B38" s="307" t="s">
        <v>257</v>
      </c>
      <c r="C38" s="308"/>
      <c r="D38" s="113">
        <v>1.4418493803622499</v>
      </c>
      <c r="E38" s="115">
        <v>242</v>
      </c>
      <c r="F38" s="114">
        <v>147</v>
      </c>
      <c r="G38" s="114">
        <v>375</v>
      </c>
      <c r="H38" s="114">
        <v>146</v>
      </c>
      <c r="I38" s="140">
        <v>162</v>
      </c>
      <c r="J38" s="115">
        <v>80</v>
      </c>
      <c r="K38" s="116">
        <v>49.382716049382715</v>
      </c>
    </row>
    <row r="39" spans="1:11" ht="14.1" customHeight="1" x14ac:dyDescent="0.2">
      <c r="A39" s="306">
        <v>51</v>
      </c>
      <c r="B39" s="307" t="s">
        <v>258</v>
      </c>
      <c r="C39" s="308"/>
      <c r="D39" s="113">
        <v>8.9549571020019059</v>
      </c>
      <c r="E39" s="115">
        <v>1503</v>
      </c>
      <c r="F39" s="114">
        <v>1619</v>
      </c>
      <c r="G39" s="114">
        <v>2108</v>
      </c>
      <c r="H39" s="114">
        <v>1532</v>
      </c>
      <c r="I39" s="140">
        <v>1556</v>
      </c>
      <c r="J39" s="115">
        <v>-53</v>
      </c>
      <c r="K39" s="116">
        <v>-3.4061696658097684</v>
      </c>
    </row>
    <row r="40" spans="1:11" ht="14.1" customHeight="1" x14ac:dyDescent="0.2">
      <c r="A40" s="306" t="s">
        <v>259</v>
      </c>
      <c r="B40" s="307" t="s">
        <v>260</v>
      </c>
      <c r="C40" s="308"/>
      <c r="D40" s="113">
        <v>8.4663965681601532</v>
      </c>
      <c r="E40" s="115">
        <v>1421</v>
      </c>
      <c r="F40" s="114">
        <v>1570</v>
      </c>
      <c r="G40" s="114">
        <v>1996</v>
      </c>
      <c r="H40" s="114">
        <v>1454</v>
      </c>
      <c r="I40" s="140">
        <v>1440</v>
      </c>
      <c r="J40" s="115">
        <v>-19</v>
      </c>
      <c r="K40" s="116">
        <v>-1.3194444444444444</v>
      </c>
    </row>
    <row r="41" spans="1:11" ht="14.1" customHeight="1" x14ac:dyDescent="0.2">
      <c r="A41" s="306"/>
      <c r="B41" s="307" t="s">
        <v>261</v>
      </c>
      <c r="C41" s="308"/>
      <c r="D41" s="113">
        <v>7.1317921830314583</v>
      </c>
      <c r="E41" s="115">
        <v>1197</v>
      </c>
      <c r="F41" s="114">
        <v>1292</v>
      </c>
      <c r="G41" s="114">
        <v>1651</v>
      </c>
      <c r="H41" s="114">
        <v>1211</v>
      </c>
      <c r="I41" s="140">
        <v>1222</v>
      </c>
      <c r="J41" s="115">
        <v>-25</v>
      </c>
      <c r="K41" s="116">
        <v>-2.0458265139116203</v>
      </c>
    </row>
    <row r="42" spans="1:11" ht="14.1" customHeight="1" x14ac:dyDescent="0.2">
      <c r="A42" s="306">
        <v>52</v>
      </c>
      <c r="B42" s="307" t="s">
        <v>262</v>
      </c>
      <c r="C42" s="308"/>
      <c r="D42" s="113">
        <v>5.4337464251668255</v>
      </c>
      <c r="E42" s="115">
        <v>912</v>
      </c>
      <c r="F42" s="114">
        <v>679</v>
      </c>
      <c r="G42" s="114">
        <v>949</v>
      </c>
      <c r="H42" s="114">
        <v>900</v>
      </c>
      <c r="I42" s="140">
        <v>1017</v>
      </c>
      <c r="J42" s="115">
        <v>-105</v>
      </c>
      <c r="K42" s="116">
        <v>-10.32448377581121</v>
      </c>
    </row>
    <row r="43" spans="1:11" ht="14.1" customHeight="1" x14ac:dyDescent="0.2">
      <c r="A43" s="306" t="s">
        <v>263</v>
      </c>
      <c r="B43" s="307" t="s">
        <v>264</v>
      </c>
      <c r="C43" s="308"/>
      <c r="D43" s="113">
        <v>4.5757864632983791</v>
      </c>
      <c r="E43" s="115">
        <v>768</v>
      </c>
      <c r="F43" s="114">
        <v>603</v>
      </c>
      <c r="G43" s="114">
        <v>862</v>
      </c>
      <c r="H43" s="114">
        <v>819</v>
      </c>
      <c r="I43" s="140">
        <v>901</v>
      </c>
      <c r="J43" s="115">
        <v>-133</v>
      </c>
      <c r="K43" s="116">
        <v>-14.761376248612653</v>
      </c>
    </row>
    <row r="44" spans="1:11" ht="14.1" customHeight="1" x14ac:dyDescent="0.2">
      <c r="A44" s="306">
        <v>53</v>
      </c>
      <c r="B44" s="307" t="s">
        <v>265</v>
      </c>
      <c r="C44" s="308"/>
      <c r="D44" s="113">
        <v>0.47068636796949476</v>
      </c>
      <c r="E44" s="115">
        <v>79</v>
      </c>
      <c r="F44" s="114">
        <v>51</v>
      </c>
      <c r="G44" s="114">
        <v>85</v>
      </c>
      <c r="H44" s="114">
        <v>84</v>
      </c>
      <c r="I44" s="140">
        <v>76</v>
      </c>
      <c r="J44" s="115">
        <v>3</v>
      </c>
      <c r="K44" s="116">
        <v>3.9473684210526314</v>
      </c>
    </row>
    <row r="45" spans="1:11" ht="14.1" customHeight="1" x14ac:dyDescent="0.2">
      <c r="A45" s="306" t="s">
        <v>266</v>
      </c>
      <c r="B45" s="307" t="s">
        <v>267</v>
      </c>
      <c r="C45" s="308"/>
      <c r="D45" s="113">
        <v>0.45281220209723544</v>
      </c>
      <c r="E45" s="115">
        <v>76</v>
      </c>
      <c r="F45" s="114">
        <v>48</v>
      </c>
      <c r="G45" s="114">
        <v>85</v>
      </c>
      <c r="H45" s="114">
        <v>82</v>
      </c>
      <c r="I45" s="140">
        <v>72</v>
      </c>
      <c r="J45" s="115">
        <v>4</v>
      </c>
      <c r="K45" s="116">
        <v>5.5555555555555554</v>
      </c>
    </row>
    <row r="46" spans="1:11" ht="14.1" customHeight="1" x14ac:dyDescent="0.2">
      <c r="A46" s="306">
        <v>54</v>
      </c>
      <c r="B46" s="307" t="s">
        <v>268</v>
      </c>
      <c r="C46" s="308"/>
      <c r="D46" s="113">
        <v>2.4666348903717825</v>
      </c>
      <c r="E46" s="115">
        <v>414</v>
      </c>
      <c r="F46" s="114">
        <v>328</v>
      </c>
      <c r="G46" s="114">
        <v>492</v>
      </c>
      <c r="H46" s="114">
        <v>428</v>
      </c>
      <c r="I46" s="140">
        <v>539</v>
      </c>
      <c r="J46" s="115">
        <v>-125</v>
      </c>
      <c r="K46" s="116">
        <v>-23.19109461966605</v>
      </c>
    </row>
    <row r="47" spans="1:11" ht="14.1" customHeight="1" x14ac:dyDescent="0.2">
      <c r="A47" s="306">
        <v>61</v>
      </c>
      <c r="B47" s="307" t="s">
        <v>269</v>
      </c>
      <c r="C47" s="308"/>
      <c r="D47" s="113">
        <v>2.5440896091515728</v>
      </c>
      <c r="E47" s="115">
        <v>427</v>
      </c>
      <c r="F47" s="114">
        <v>207</v>
      </c>
      <c r="G47" s="114">
        <v>470</v>
      </c>
      <c r="H47" s="114">
        <v>260</v>
      </c>
      <c r="I47" s="140">
        <v>343</v>
      </c>
      <c r="J47" s="115">
        <v>84</v>
      </c>
      <c r="K47" s="116">
        <v>24.489795918367346</v>
      </c>
    </row>
    <row r="48" spans="1:11" ht="14.1" customHeight="1" x14ac:dyDescent="0.2">
      <c r="A48" s="306">
        <v>62</v>
      </c>
      <c r="B48" s="307" t="s">
        <v>270</v>
      </c>
      <c r="C48" s="308"/>
      <c r="D48" s="113">
        <v>7.6799332697807436</v>
      </c>
      <c r="E48" s="115">
        <v>1289</v>
      </c>
      <c r="F48" s="114">
        <v>1103</v>
      </c>
      <c r="G48" s="114">
        <v>1608</v>
      </c>
      <c r="H48" s="114">
        <v>1124</v>
      </c>
      <c r="I48" s="140">
        <v>1247</v>
      </c>
      <c r="J48" s="115">
        <v>42</v>
      </c>
      <c r="K48" s="116">
        <v>3.3680834001603848</v>
      </c>
    </row>
    <row r="49" spans="1:11" ht="14.1" customHeight="1" x14ac:dyDescent="0.2">
      <c r="A49" s="306">
        <v>63</v>
      </c>
      <c r="B49" s="307" t="s">
        <v>271</v>
      </c>
      <c r="C49" s="308"/>
      <c r="D49" s="113">
        <v>3.7118684461391802</v>
      </c>
      <c r="E49" s="115">
        <v>623</v>
      </c>
      <c r="F49" s="114">
        <v>566</v>
      </c>
      <c r="G49" s="114">
        <v>713</v>
      </c>
      <c r="H49" s="114">
        <v>796</v>
      </c>
      <c r="I49" s="140">
        <v>641</v>
      </c>
      <c r="J49" s="115">
        <v>-18</v>
      </c>
      <c r="K49" s="116">
        <v>-2.8081123244929795</v>
      </c>
    </row>
    <row r="50" spans="1:11" ht="14.1" customHeight="1" x14ac:dyDescent="0.2">
      <c r="A50" s="306" t="s">
        <v>272</v>
      </c>
      <c r="B50" s="307" t="s">
        <v>273</v>
      </c>
      <c r="C50" s="308"/>
      <c r="D50" s="113">
        <v>0.82816968541468061</v>
      </c>
      <c r="E50" s="115">
        <v>139</v>
      </c>
      <c r="F50" s="114">
        <v>102</v>
      </c>
      <c r="G50" s="114">
        <v>179</v>
      </c>
      <c r="H50" s="114">
        <v>146</v>
      </c>
      <c r="I50" s="140">
        <v>134</v>
      </c>
      <c r="J50" s="115">
        <v>5</v>
      </c>
      <c r="K50" s="116">
        <v>3.7313432835820897</v>
      </c>
    </row>
    <row r="51" spans="1:11" ht="14.1" customHeight="1" x14ac:dyDescent="0.2">
      <c r="A51" s="306" t="s">
        <v>274</v>
      </c>
      <c r="B51" s="307" t="s">
        <v>275</v>
      </c>
      <c r="C51" s="308"/>
      <c r="D51" s="113">
        <v>2.5857959961868446</v>
      </c>
      <c r="E51" s="115">
        <v>434</v>
      </c>
      <c r="F51" s="114">
        <v>422</v>
      </c>
      <c r="G51" s="114">
        <v>472</v>
      </c>
      <c r="H51" s="114">
        <v>593</v>
      </c>
      <c r="I51" s="140">
        <v>453</v>
      </c>
      <c r="J51" s="115">
        <v>-19</v>
      </c>
      <c r="K51" s="116">
        <v>-4.1942604856512142</v>
      </c>
    </row>
    <row r="52" spans="1:11" ht="14.1" customHeight="1" x14ac:dyDescent="0.2">
      <c r="A52" s="306">
        <v>71</v>
      </c>
      <c r="B52" s="307" t="s">
        <v>276</v>
      </c>
      <c r="C52" s="308"/>
      <c r="D52" s="113">
        <v>10.092945662535749</v>
      </c>
      <c r="E52" s="115">
        <v>1694</v>
      </c>
      <c r="F52" s="114">
        <v>1178</v>
      </c>
      <c r="G52" s="114">
        <v>1821</v>
      </c>
      <c r="H52" s="114">
        <v>1186</v>
      </c>
      <c r="I52" s="140">
        <v>1635</v>
      </c>
      <c r="J52" s="115">
        <v>59</v>
      </c>
      <c r="K52" s="116">
        <v>3.6085626911314983</v>
      </c>
    </row>
    <row r="53" spans="1:11" ht="14.1" customHeight="1" x14ac:dyDescent="0.2">
      <c r="A53" s="306" t="s">
        <v>277</v>
      </c>
      <c r="B53" s="307" t="s">
        <v>278</v>
      </c>
      <c r="C53" s="308"/>
      <c r="D53" s="113">
        <v>4.1170162059103905</v>
      </c>
      <c r="E53" s="115">
        <v>691</v>
      </c>
      <c r="F53" s="114">
        <v>343</v>
      </c>
      <c r="G53" s="114">
        <v>667</v>
      </c>
      <c r="H53" s="114">
        <v>377</v>
      </c>
      <c r="I53" s="140">
        <v>549</v>
      </c>
      <c r="J53" s="115">
        <v>142</v>
      </c>
      <c r="K53" s="116">
        <v>25.86520947176685</v>
      </c>
    </row>
    <row r="54" spans="1:11" ht="14.1" customHeight="1" x14ac:dyDescent="0.2">
      <c r="A54" s="306" t="s">
        <v>279</v>
      </c>
      <c r="B54" s="307" t="s">
        <v>280</v>
      </c>
      <c r="C54" s="308"/>
      <c r="D54" s="113">
        <v>5.1418017159199234</v>
      </c>
      <c r="E54" s="115">
        <v>863</v>
      </c>
      <c r="F54" s="114">
        <v>759</v>
      </c>
      <c r="G54" s="114">
        <v>1050</v>
      </c>
      <c r="H54" s="114">
        <v>719</v>
      </c>
      <c r="I54" s="140">
        <v>971</v>
      </c>
      <c r="J54" s="115">
        <v>-108</v>
      </c>
      <c r="K54" s="116">
        <v>-11.122554067971164</v>
      </c>
    </row>
    <row r="55" spans="1:11" ht="14.1" customHeight="1" x14ac:dyDescent="0.2">
      <c r="A55" s="306">
        <v>72</v>
      </c>
      <c r="B55" s="307" t="s">
        <v>281</v>
      </c>
      <c r="C55" s="308"/>
      <c r="D55" s="113">
        <v>2.5142993326978074</v>
      </c>
      <c r="E55" s="115">
        <v>422</v>
      </c>
      <c r="F55" s="114">
        <v>510</v>
      </c>
      <c r="G55" s="114">
        <v>589</v>
      </c>
      <c r="H55" s="114">
        <v>287</v>
      </c>
      <c r="I55" s="140">
        <v>411</v>
      </c>
      <c r="J55" s="115">
        <v>11</v>
      </c>
      <c r="K55" s="116">
        <v>2.6763990267639901</v>
      </c>
    </row>
    <row r="56" spans="1:11" ht="14.1" customHeight="1" x14ac:dyDescent="0.2">
      <c r="A56" s="306" t="s">
        <v>282</v>
      </c>
      <c r="B56" s="307" t="s">
        <v>283</v>
      </c>
      <c r="C56" s="308"/>
      <c r="D56" s="113">
        <v>1.2928979980934223</v>
      </c>
      <c r="E56" s="115">
        <v>217</v>
      </c>
      <c r="F56" s="114">
        <v>385</v>
      </c>
      <c r="G56" s="114">
        <v>365</v>
      </c>
      <c r="H56" s="114">
        <v>125</v>
      </c>
      <c r="I56" s="140">
        <v>217</v>
      </c>
      <c r="J56" s="115">
        <v>0</v>
      </c>
      <c r="K56" s="116">
        <v>0</v>
      </c>
    </row>
    <row r="57" spans="1:11" ht="14.1" customHeight="1" x14ac:dyDescent="0.2">
      <c r="A57" s="306" t="s">
        <v>284</v>
      </c>
      <c r="B57" s="307" t="s">
        <v>285</v>
      </c>
      <c r="C57" s="308"/>
      <c r="D57" s="113">
        <v>0.79242135367016209</v>
      </c>
      <c r="E57" s="115">
        <v>133</v>
      </c>
      <c r="F57" s="114">
        <v>79</v>
      </c>
      <c r="G57" s="114">
        <v>125</v>
      </c>
      <c r="H57" s="114">
        <v>125</v>
      </c>
      <c r="I57" s="140">
        <v>140</v>
      </c>
      <c r="J57" s="115">
        <v>-7</v>
      </c>
      <c r="K57" s="116">
        <v>-5</v>
      </c>
    </row>
    <row r="58" spans="1:11" ht="14.1" customHeight="1" x14ac:dyDescent="0.2">
      <c r="A58" s="306">
        <v>73</v>
      </c>
      <c r="B58" s="307" t="s">
        <v>286</v>
      </c>
      <c r="C58" s="308"/>
      <c r="D58" s="113">
        <v>1.149904671115348</v>
      </c>
      <c r="E58" s="115">
        <v>193</v>
      </c>
      <c r="F58" s="114">
        <v>235</v>
      </c>
      <c r="G58" s="114">
        <v>353</v>
      </c>
      <c r="H58" s="114">
        <v>271</v>
      </c>
      <c r="I58" s="140">
        <v>234</v>
      </c>
      <c r="J58" s="115">
        <v>-41</v>
      </c>
      <c r="K58" s="116">
        <v>-17.521367521367523</v>
      </c>
    </row>
    <row r="59" spans="1:11" ht="14.1" customHeight="1" x14ac:dyDescent="0.2">
      <c r="A59" s="306" t="s">
        <v>287</v>
      </c>
      <c r="B59" s="307" t="s">
        <v>288</v>
      </c>
      <c r="C59" s="308"/>
      <c r="D59" s="113">
        <v>0.94137273593898951</v>
      </c>
      <c r="E59" s="115">
        <v>158</v>
      </c>
      <c r="F59" s="114">
        <v>199</v>
      </c>
      <c r="G59" s="114">
        <v>272</v>
      </c>
      <c r="H59" s="114">
        <v>230</v>
      </c>
      <c r="I59" s="140">
        <v>183</v>
      </c>
      <c r="J59" s="115">
        <v>-25</v>
      </c>
      <c r="K59" s="116">
        <v>-13.66120218579235</v>
      </c>
    </row>
    <row r="60" spans="1:11" ht="14.1" customHeight="1" x14ac:dyDescent="0.2">
      <c r="A60" s="306">
        <v>81</v>
      </c>
      <c r="B60" s="307" t="s">
        <v>289</v>
      </c>
      <c r="C60" s="308"/>
      <c r="D60" s="113">
        <v>6.3155386081982838</v>
      </c>
      <c r="E60" s="115">
        <v>1060</v>
      </c>
      <c r="F60" s="114">
        <v>1090</v>
      </c>
      <c r="G60" s="114">
        <v>1350</v>
      </c>
      <c r="H60" s="114">
        <v>867</v>
      </c>
      <c r="I60" s="140">
        <v>1658</v>
      </c>
      <c r="J60" s="115">
        <v>-598</v>
      </c>
      <c r="K60" s="116">
        <v>-36.06755126658625</v>
      </c>
    </row>
    <row r="61" spans="1:11" ht="14.1" customHeight="1" x14ac:dyDescent="0.2">
      <c r="A61" s="306" t="s">
        <v>290</v>
      </c>
      <c r="B61" s="307" t="s">
        <v>291</v>
      </c>
      <c r="C61" s="308"/>
      <c r="D61" s="113">
        <v>1.7576263107721639</v>
      </c>
      <c r="E61" s="115">
        <v>295</v>
      </c>
      <c r="F61" s="114">
        <v>186</v>
      </c>
      <c r="G61" s="114">
        <v>573</v>
      </c>
      <c r="H61" s="114">
        <v>244</v>
      </c>
      <c r="I61" s="140">
        <v>412</v>
      </c>
      <c r="J61" s="115">
        <v>-117</v>
      </c>
      <c r="K61" s="116">
        <v>-28.398058252427184</v>
      </c>
    </row>
    <row r="62" spans="1:11" ht="14.1" customHeight="1" x14ac:dyDescent="0.2">
      <c r="A62" s="306" t="s">
        <v>292</v>
      </c>
      <c r="B62" s="307" t="s">
        <v>293</v>
      </c>
      <c r="C62" s="308"/>
      <c r="D62" s="113">
        <v>1.7814585319351763</v>
      </c>
      <c r="E62" s="115">
        <v>299</v>
      </c>
      <c r="F62" s="114">
        <v>572</v>
      </c>
      <c r="G62" s="114">
        <v>460</v>
      </c>
      <c r="H62" s="114">
        <v>285</v>
      </c>
      <c r="I62" s="140">
        <v>703</v>
      </c>
      <c r="J62" s="115">
        <v>-404</v>
      </c>
      <c r="K62" s="116">
        <v>-57.46799431009957</v>
      </c>
    </row>
    <row r="63" spans="1:11" ht="14.1" customHeight="1" x14ac:dyDescent="0.2">
      <c r="A63" s="306"/>
      <c r="B63" s="307" t="s">
        <v>294</v>
      </c>
      <c r="C63" s="308"/>
      <c r="D63" s="113">
        <v>1.5073879885605339</v>
      </c>
      <c r="E63" s="115">
        <v>253</v>
      </c>
      <c r="F63" s="114">
        <v>424</v>
      </c>
      <c r="G63" s="114">
        <v>389</v>
      </c>
      <c r="H63" s="114">
        <v>241</v>
      </c>
      <c r="I63" s="140">
        <v>627</v>
      </c>
      <c r="J63" s="115">
        <v>-374</v>
      </c>
      <c r="K63" s="116">
        <v>-59.649122807017541</v>
      </c>
    </row>
    <row r="64" spans="1:11" ht="14.1" customHeight="1" x14ac:dyDescent="0.2">
      <c r="A64" s="306" t="s">
        <v>295</v>
      </c>
      <c r="B64" s="307" t="s">
        <v>296</v>
      </c>
      <c r="C64" s="308"/>
      <c r="D64" s="113">
        <v>0.99499523355576736</v>
      </c>
      <c r="E64" s="115">
        <v>167</v>
      </c>
      <c r="F64" s="114">
        <v>119</v>
      </c>
      <c r="G64" s="114">
        <v>118</v>
      </c>
      <c r="H64" s="114">
        <v>151</v>
      </c>
      <c r="I64" s="140">
        <v>258</v>
      </c>
      <c r="J64" s="115">
        <v>-91</v>
      </c>
      <c r="K64" s="116">
        <v>-35.271317829457367</v>
      </c>
    </row>
    <row r="65" spans="1:11" ht="14.1" customHeight="1" x14ac:dyDescent="0.2">
      <c r="A65" s="306" t="s">
        <v>297</v>
      </c>
      <c r="B65" s="307" t="s">
        <v>298</v>
      </c>
      <c r="C65" s="308"/>
      <c r="D65" s="113">
        <v>0.94733079122974262</v>
      </c>
      <c r="E65" s="115">
        <v>159</v>
      </c>
      <c r="F65" s="114">
        <v>113</v>
      </c>
      <c r="G65" s="114">
        <v>96</v>
      </c>
      <c r="H65" s="114">
        <v>101</v>
      </c>
      <c r="I65" s="140">
        <v>149</v>
      </c>
      <c r="J65" s="115">
        <v>10</v>
      </c>
      <c r="K65" s="116">
        <v>6.7114093959731544</v>
      </c>
    </row>
    <row r="66" spans="1:11" ht="14.1" customHeight="1" x14ac:dyDescent="0.2">
      <c r="A66" s="306">
        <v>82</v>
      </c>
      <c r="B66" s="307" t="s">
        <v>299</v>
      </c>
      <c r="C66" s="308"/>
      <c r="D66" s="113">
        <v>3.3782173498570067</v>
      </c>
      <c r="E66" s="115">
        <v>567</v>
      </c>
      <c r="F66" s="114">
        <v>444</v>
      </c>
      <c r="G66" s="114">
        <v>803</v>
      </c>
      <c r="H66" s="114">
        <v>482</v>
      </c>
      <c r="I66" s="140">
        <v>535</v>
      </c>
      <c r="J66" s="115">
        <v>32</v>
      </c>
      <c r="K66" s="116">
        <v>5.981308411214953</v>
      </c>
    </row>
    <row r="67" spans="1:11" ht="14.1" customHeight="1" x14ac:dyDescent="0.2">
      <c r="A67" s="306" t="s">
        <v>300</v>
      </c>
      <c r="B67" s="307" t="s">
        <v>301</v>
      </c>
      <c r="C67" s="308"/>
      <c r="D67" s="113">
        <v>2.4547187797902765</v>
      </c>
      <c r="E67" s="115">
        <v>412</v>
      </c>
      <c r="F67" s="114">
        <v>333</v>
      </c>
      <c r="G67" s="114">
        <v>576</v>
      </c>
      <c r="H67" s="114">
        <v>350</v>
      </c>
      <c r="I67" s="140">
        <v>374</v>
      </c>
      <c r="J67" s="115">
        <v>38</v>
      </c>
      <c r="K67" s="116">
        <v>10.160427807486631</v>
      </c>
    </row>
    <row r="68" spans="1:11" ht="14.1" customHeight="1" x14ac:dyDescent="0.2">
      <c r="A68" s="306" t="s">
        <v>302</v>
      </c>
      <c r="B68" s="307" t="s">
        <v>303</v>
      </c>
      <c r="C68" s="308"/>
      <c r="D68" s="113">
        <v>0.54218303145853197</v>
      </c>
      <c r="E68" s="115">
        <v>91</v>
      </c>
      <c r="F68" s="114">
        <v>68</v>
      </c>
      <c r="G68" s="114">
        <v>135</v>
      </c>
      <c r="H68" s="114">
        <v>98</v>
      </c>
      <c r="I68" s="140">
        <v>103</v>
      </c>
      <c r="J68" s="115">
        <v>-12</v>
      </c>
      <c r="K68" s="116">
        <v>-11.650485436893204</v>
      </c>
    </row>
    <row r="69" spans="1:11" ht="14.1" customHeight="1" x14ac:dyDescent="0.2">
      <c r="A69" s="306">
        <v>83</v>
      </c>
      <c r="B69" s="307" t="s">
        <v>304</v>
      </c>
      <c r="C69" s="308"/>
      <c r="D69" s="113">
        <v>4.8915633937082932</v>
      </c>
      <c r="E69" s="115">
        <v>821</v>
      </c>
      <c r="F69" s="114">
        <v>542</v>
      </c>
      <c r="G69" s="114">
        <v>1505</v>
      </c>
      <c r="H69" s="114">
        <v>495</v>
      </c>
      <c r="I69" s="140">
        <v>708</v>
      </c>
      <c r="J69" s="115">
        <v>113</v>
      </c>
      <c r="K69" s="116">
        <v>15.96045197740113</v>
      </c>
    </row>
    <row r="70" spans="1:11" ht="14.1" customHeight="1" x14ac:dyDescent="0.2">
      <c r="A70" s="306" t="s">
        <v>305</v>
      </c>
      <c r="B70" s="307" t="s">
        <v>306</v>
      </c>
      <c r="C70" s="308"/>
      <c r="D70" s="113">
        <v>4.0336034318398477</v>
      </c>
      <c r="E70" s="115">
        <v>677</v>
      </c>
      <c r="F70" s="114">
        <v>369</v>
      </c>
      <c r="G70" s="114">
        <v>1285</v>
      </c>
      <c r="H70" s="114">
        <v>336</v>
      </c>
      <c r="I70" s="140">
        <v>540</v>
      </c>
      <c r="J70" s="115">
        <v>137</v>
      </c>
      <c r="K70" s="116">
        <v>25.37037037037037</v>
      </c>
    </row>
    <row r="71" spans="1:11" ht="14.1" customHeight="1" x14ac:dyDescent="0.2">
      <c r="A71" s="306"/>
      <c r="B71" s="307" t="s">
        <v>307</v>
      </c>
      <c r="C71" s="308"/>
      <c r="D71" s="113">
        <v>1.9721163012392755</v>
      </c>
      <c r="E71" s="115">
        <v>331</v>
      </c>
      <c r="F71" s="114">
        <v>222</v>
      </c>
      <c r="G71" s="114">
        <v>947</v>
      </c>
      <c r="H71" s="114">
        <v>191</v>
      </c>
      <c r="I71" s="140">
        <v>333</v>
      </c>
      <c r="J71" s="115">
        <v>-2</v>
      </c>
      <c r="K71" s="116">
        <v>-0.60060060060060061</v>
      </c>
    </row>
    <row r="72" spans="1:11" ht="14.1" customHeight="1" x14ac:dyDescent="0.2">
      <c r="A72" s="306">
        <v>84</v>
      </c>
      <c r="B72" s="307" t="s">
        <v>308</v>
      </c>
      <c r="C72" s="308"/>
      <c r="D72" s="113">
        <v>1.3763107721639656</v>
      </c>
      <c r="E72" s="115">
        <v>231</v>
      </c>
      <c r="F72" s="114">
        <v>300</v>
      </c>
      <c r="G72" s="114">
        <v>398</v>
      </c>
      <c r="H72" s="114">
        <v>208</v>
      </c>
      <c r="I72" s="140">
        <v>252</v>
      </c>
      <c r="J72" s="115">
        <v>-21</v>
      </c>
      <c r="K72" s="116">
        <v>-8.3333333333333339</v>
      </c>
    </row>
    <row r="73" spans="1:11" ht="14.1" customHeight="1" x14ac:dyDescent="0.2">
      <c r="A73" s="306" t="s">
        <v>309</v>
      </c>
      <c r="B73" s="307" t="s">
        <v>310</v>
      </c>
      <c r="C73" s="308"/>
      <c r="D73" s="113">
        <v>0.2919447092469018</v>
      </c>
      <c r="E73" s="115">
        <v>49</v>
      </c>
      <c r="F73" s="114">
        <v>45</v>
      </c>
      <c r="G73" s="114">
        <v>134</v>
      </c>
      <c r="H73" s="114">
        <v>15</v>
      </c>
      <c r="I73" s="140">
        <v>61</v>
      </c>
      <c r="J73" s="115">
        <v>-12</v>
      </c>
      <c r="K73" s="116">
        <v>-19.672131147540984</v>
      </c>
    </row>
    <row r="74" spans="1:11" ht="14.1" customHeight="1" x14ac:dyDescent="0.2">
      <c r="A74" s="306" t="s">
        <v>311</v>
      </c>
      <c r="B74" s="307" t="s">
        <v>312</v>
      </c>
      <c r="C74" s="308"/>
      <c r="D74" s="113">
        <v>0.17278360343183985</v>
      </c>
      <c r="E74" s="115">
        <v>29</v>
      </c>
      <c r="F74" s="114">
        <v>34</v>
      </c>
      <c r="G74" s="114">
        <v>73</v>
      </c>
      <c r="H74" s="114">
        <v>17</v>
      </c>
      <c r="I74" s="140">
        <v>42</v>
      </c>
      <c r="J74" s="115">
        <v>-13</v>
      </c>
      <c r="K74" s="116">
        <v>-30.952380952380953</v>
      </c>
    </row>
    <row r="75" spans="1:11" ht="14.1" customHeight="1" x14ac:dyDescent="0.2">
      <c r="A75" s="306" t="s">
        <v>313</v>
      </c>
      <c r="B75" s="307" t="s">
        <v>314</v>
      </c>
      <c r="C75" s="308"/>
      <c r="D75" s="113">
        <v>0.47664442326024786</v>
      </c>
      <c r="E75" s="115">
        <v>80</v>
      </c>
      <c r="F75" s="114">
        <v>163</v>
      </c>
      <c r="G75" s="114">
        <v>97</v>
      </c>
      <c r="H75" s="114">
        <v>119</v>
      </c>
      <c r="I75" s="140">
        <v>97</v>
      </c>
      <c r="J75" s="115">
        <v>-17</v>
      </c>
      <c r="K75" s="116">
        <v>-17.52577319587629</v>
      </c>
    </row>
    <row r="76" spans="1:11" ht="14.1" customHeight="1" x14ac:dyDescent="0.2">
      <c r="A76" s="306">
        <v>91</v>
      </c>
      <c r="B76" s="307" t="s">
        <v>315</v>
      </c>
      <c r="C76" s="308"/>
      <c r="D76" s="113">
        <v>0.3515252621544328</v>
      </c>
      <c r="E76" s="115">
        <v>59</v>
      </c>
      <c r="F76" s="114">
        <v>44</v>
      </c>
      <c r="G76" s="114">
        <v>70</v>
      </c>
      <c r="H76" s="114">
        <v>19</v>
      </c>
      <c r="I76" s="140">
        <v>29</v>
      </c>
      <c r="J76" s="115">
        <v>30</v>
      </c>
      <c r="K76" s="116">
        <v>103.44827586206897</v>
      </c>
    </row>
    <row r="77" spans="1:11" ht="14.1" customHeight="1" x14ac:dyDescent="0.2">
      <c r="A77" s="306">
        <v>92</v>
      </c>
      <c r="B77" s="307" t="s">
        <v>316</v>
      </c>
      <c r="C77" s="308"/>
      <c r="D77" s="113">
        <v>1.2452335557673975</v>
      </c>
      <c r="E77" s="115">
        <v>209</v>
      </c>
      <c r="F77" s="114">
        <v>221</v>
      </c>
      <c r="G77" s="114">
        <v>193</v>
      </c>
      <c r="H77" s="114">
        <v>114</v>
      </c>
      <c r="I77" s="140">
        <v>213</v>
      </c>
      <c r="J77" s="115">
        <v>-4</v>
      </c>
      <c r="K77" s="116">
        <v>-1.8779342723004695</v>
      </c>
    </row>
    <row r="78" spans="1:11" ht="14.1" customHeight="1" x14ac:dyDescent="0.2">
      <c r="A78" s="306">
        <v>93</v>
      </c>
      <c r="B78" s="307" t="s">
        <v>317</v>
      </c>
      <c r="C78" s="308"/>
      <c r="D78" s="113">
        <v>0.29790276453765491</v>
      </c>
      <c r="E78" s="115">
        <v>50</v>
      </c>
      <c r="F78" s="114">
        <v>16</v>
      </c>
      <c r="G78" s="114">
        <v>50</v>
      </c>
      <c r="H78" s="114">
        <v>37</v>
      </c>
      <c r="I78" s="140">
        <v>38</v>
      </c>
      <c r="J78" s="115">
        <v>12</v>
      </c>
      <c r="K78" s="116">
        <v>31.578947368421051</v>
      </c>
    </row>
    <row r="79" spans="1:11" ht="14.1" customHeight="1" x14ac:dyDescent="0.2">
      <c r="A79" s="306">
        <v>94</v>
      </c>
      <c r="B79" s="307" t="s">
        <v>318</v>
      </c>
      <c r="C79" s="308"/>
      <c r="D79" s="113">
        <v>0.36939942802669207</v>
      </c>
      <c r="E79" s="115">
        <v>62</v>
      </c>
      <c r="F79" s="114">
        <v>66</v>
      </c>
      <c r="G79" s="114">
        <v>109</v>
      </c>
      <c r="H79" s="114">
        <v>106</v>
      </c>
      <c r="I79" s="140">
        <v>96</v>
      </c>
      <c r="J79" s="115">
        <v>-34</v>
      </c>
      <c r="K79" s="116">
        <v>-35.416666666666664</v>
      </c>
    </row>
    <row r="80" spans="1:11" ht="14.1" customHeight="1" x14ac:dyDescent="0.2">
      <c r="A80" s="306" t="s">
        <v>319</v>
      </c>
      <c r="B80" s="307" t="s">
        <v>320</v>
      </c>
      <c r="C80" s="308"/>
      <c r="D80" s="113" t="s">
        <v>514</v>
      </c>
      <c r="E80" s="115" t="s">
        <v>514</v>
      </c>
      <c r="F80" s="114">
        <v>0</v>
      </c>
      <c r="G80" s="114" t="s">
        <v>514</v>
      </c>
      <c r="H80" s="114" t="s">
        <v>514</v>
      </c>
      <c r="I80" s="140">
        <v>0</v>
      </c>
      <c r="J80" s="115" t="s">
        <v>514</v>
      </c>
      <c r="K80" s="116" t="s">
        <v>514</v>
      </c>
    </row>
    <row r="81" spans="1:11" ht="14.1" customHeight="1" x14ac:dyDescent="0.2">
      <c r="A81" s="310" t="s">
        <v>321</v>
      </c>
      <c r="B81" s="311" t="s">
        <v>334</v>
      </c>
      <c r="C81" s="312"/>
      <c r="D81" s="125">
        <v>0.17874165872259296</v>
      </c>
      <c r="E81" s="143">
        <v>30</v>
      </c>
      <c r="F81" s="144">
        <v>43</v>
      </c>
      <c r="G81" s="144">
        <v>99</v>
      </c>
      <c r="H81" s="144">
        <v>25</v>
      </c>
      <c r="I81" s="145">
        <v>26</v>
      </c>
      <c r="J81" s="143">
        <v>4</v>
      </c>
      <c r="K81" s="146">
        <v>15.384615384615385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17659</v>
      </c>
      <c r="E11" s="114">
        <v>15699</v>
      </c>
      <c r="F11" s="114">
        <v>18364</v>
      </c>
      <c r="G11" s="114">
        <v>12853</v>
      </c>
      <c r="H11" s="140">
        <v>17681</v>
      </c>
      <c r="I11" s="115">
        <v>-22</v>
      </c>
      <c r="J11" s="116">
        <v>-0.12442735139415191</v>
      </c>
    </row>
    <row r="12" spans="1:15" s="110" customFormat="1" ht="24.95" customHeight="1" x14ac:dyDescent="0.2">
      <c r="A12" s="193" t="s">
        <v>132</v>
      </c>
      <c r="B12" s="194" t="s">
        <v>133</v>
      </c>
      <c r="C12" s="113">
        <v>0.95701908375332689</v>
      </c>
      <c r="D12" s="115">
        <v>169</v>
      </c>
      <c r="E12" s="114">
        <v>251</v>
      </c>
      <c r="F12" s="114">
        <v>331</v>
      </c>
      <c r="G12" s="114">
        <v>119</v>
      </c>
      <c r="H12" s="140">
        <v>238</v>
      </c>
      <c r="I12" s="115">
        <v>-69</v>
      </c>
      <c r="J12" s="116">
        <v>-28.991596638655462</v>
      </c>
    </row>
    <row r="13" spans="1:15" s="110" customFormat="1" ht="24.95" customHeight="1" x14ac:dyDescent="0.2">
      <c r="A13" s="193" t="s">
        <v>134</v>
      </c>
      <c r="B13" s="199" t="s">
        <v>214</v>
      </c>
      <c r="C13" s="113">
        <v>0.97967042301376073</v>
      </c>
      <c r="D13" s="115">
        <v>173</v>
      </c>
      <c r="E13" s="114">
        <v>101</v>
      </c>
      <c r="F13" s="114">
        <v>110</v>
      </c>
      <c r="G13" s="114">
        <v>90</v>
      </c>
      <c r="H13" s="140">
        <v>139</v>
      </c>
      <c r="I13" s="115">
        <v>34</v>
      </c>
      <c r="J13" s="116">
        <v>24.46043165467626</v>
      </c>
    </row>
    <row r="14" spans="1:15" s="287" customFormat="1" ht="24.95" customHeight="1" x14ac:dyDescent="0.2">
      <c r="A14" s="193" t="s">
        <v>215</v>
      </c>
      <c r="B14" s="199" t="s">
        <v>137</v>
      </c>
      <c r="C14" s="113">
        <v>25.069369726485078</v>
      </c>
      <c r="D14" s="115">
        <v>4427</v>
      </c>
      <c r="E14" s="114">
        <v>3808</v>
      </c>
      <c r="F14" s="114">
        <v>3956</v>
      </c>
      <c r="G14" s="114">
        <v>2803</v>
      </c>
      <c r="H14" s="140">
        <v>4000</v>
      </c>
      <c r="I14" s="115">
        <v>427</v>
      </c>
      <c r="J14" s="116">
        <v>10.675000000000001</v>
      </c>
      <c r="K14" s="110"/>
      <c r="L14" s="110"/>
      <c r="M14" s="110"/>
      <c r="N14" s="110"/>
      <c r="O14" s="110"/>
    </row>
    <row r="15" spans="1:15" s="110" customFormat="1" ht="24.95" customHeight="1" x14ac:dyDescent="0.2">
      <c r="A15" s="193" t="s">
        <v>216</v>
      </c>
      <c r="B15" s="199" t="s">
        <v>217</v>
      </c>
      <c r="C15" s="113">
        <v>5.3457160654623701</v>
      </c>
      <c r="D15" s="115">
        <v>944</v>
      </c>
      <c r="E15" s="114">
        <v>803</v>
      </c>
      <c r="F15" s="114">
        <v>1109</v>
      </c>
      <c r="G15" s="114">
        <v>931</v>
      </c>
      <c r="H15" s="140">
        <v>886</v>
      </c>
      <c r="I15" s="115">
        <v>58</v>
      </c>
      <c r="J15" s="116">
        <v>6.5462753950338604</v>
      </c>
    </row>
    <row r="16" spans="1:15" s="287" customFormat="1" ht="24.95" customHeight="1" x14ac:dyDescent="0.2">
      <c r="A16" s="193" t="s">
        <v>218</v>
      </c>
      <c r="B16" s="199" t="s">
        <v>141</v>
      </c>
      <c r="C16" s="113">
        <v>10.663117956849199</v>
      </c>
      <c r="D16" s="115">
        <v>1883</v>
      </c>
      <c r="E16" s="114">
        <v>2135</v>
      </c>
      <c r="F16" s="114">
        <v>1816</v>
      </c>
      <c r="G16" s="114">
        <v>1136</v>
      </c>
      <c r="H16" s="140">
        <v>1875</v>
      </c>
      <c r="I16" s="115">
        <v>8</v>
      </c>
      <c r="J16" s="116">
        <v>0.42666666666666669</v>
      </c>
      <c r="K16" s="110"/>
      <c r="L16" s="110"/>
      <c r="M16" s="110"/>
      <c r="N16" s="110"/>
      <c r="O16" s="110"/>
    </row>
    <row r="17" spans="1:15" s="110" customFormat="1" ht="24.95" customHeight="1" x14ac:dyDescent="0.2">
      <c r="A17" s="193" t="s">
        <v>142</v>
      </c>
      <c r="B17" s="199" t="s">
        <v>220</v>
      </c>
      <c r="C17" s="113">
        <v>9.0605357041735086</v>
      </c>
      <c r="D17" s="115">
        <v>1600</v>
      </c>
      <c r="E17" s="114">
        <v>870</v>
      </c>
      <c r="F17" s="114">
        <v>1031</v>
      </c>
      <c r="G17" s="114">
        <v>736</v>
      </c>
      <c r="H17" s="140">
        <v>1239</v>
      </c>
      <c r="I17" s="115">
        <v>361</v>
      </c>
      <c r="J17" s="116">
        <v>29.136400322841002</v>
      </c>
    </row>
    <row r="18" spans="1:15" s="287" customFormat="1" ht="24.95" customHeight="1" x14ac:dyDescent="0.2">
      <c r="A18" s="201" t="s">
        <v>144</v>
      </c>
      <c r="B18" s="202" t="s">
        <v>145</v>
      </c>
      <c r="C18" s="113">
        <v>6.3933405062574327</v>
      </c>
      <c r="D18" s="115">
        <v>1129</v>
      </c>
      <c r="E18" s="114">
        <v>1185</v>
      </c>
      <c r="F18" s="114">
        <v>959</v>
      </c>
      <c r="G18" s="114">
        <v>713</v>
      </c>
      <c r="H18" s="140">
        <v>1177</v>
      </c>
      <c r="I18" s="115">
        <v>-48</v>
      </c>
      <c r="J18" s="116">
        <v>-4.0781648258283774</v>
      </c>
      <c r="K18" s="110"/>
      <c r="L18" s="110"/>
      <c r="M18" s="110"/>
      <c r="N18" s="110"/>
      <c r="O18" s="110"/>
    </row>
    <row r="19" spans="1:15" s="110" customFormat="1" ht="24.95" customHeight="1" x14ac:dyDescent="0.2">
      <c r="A19" s="193" t="s">
        <v>146</v>
      </c>
      <c r="B19" s="199" t="s">
        <v>147</v>
      </c>
      <c r="C19" s="113">
        <v>14.315646412594145</v>
      </c>
      <c r="D19" s="115">
        <v>2528</v>
      </c>
      <c r="E19" s="114">
        <v>2036</v>
      </c>
      <c r="F19" s="114">
        <v>2557</v>
      </c>
      <c r="G19" s="114">
        <v>1956</v>
      </c>
      <c r="H19" s="140">
        <v>2437</v>
      </c>
      <c r="I19" s="115">
        <v>91</v>
      </c>
      <c r="J19" s="116">
        <v>3.7340993024210096</v>
      </c>
    </row>
    <row r="20" spans="1:15" s="287" customFormat="1" ht="24.95" customHeight="1" x14ac:dyDescent="0.2">
      <c r="A20" s="193" t="s">
        <v>148</v>
      </c>
      <c r="B20" s="199" t="s">
        <v>149</v>
      </c>
      <c r="C20" s="113">
        <v>6.7331105951639394</v>
      </c>
      <c r="D20" s="115">
        <v>1189</v>
      </c>
      <c r="E20" s="114">
        <v>1087</v>
      </c>
      <c r="F20" s="114">
        <v>1238</v>
      </c>
      <c r="G20" s="114">
        <v>1046</v>
      </c>
      <c r="H20" s="140">
        <v>1231</v>
      </c>
      <c r="I20" s="115">
        <v>-42</v>
      </c>
      <c r="J20" s="116">
        <v>-3.4118602761982126</v>
      </c>
      <c r="K20" s="110"/>
      <c r="L20" s="110"/>
      <c r="M20" s="110"/>
      <c r="N20" s="110"/>
      <c r="O20" s="110"/>
    </row>
    <row r="21" spans="1:15" s="110" customFormat="1" ht="24.95" customHeight="1" x14ac:dyDescent="0.2">
      <c r="A21" s="201" t="s">
        <v>150</v>
      </c>
      <c r="B21" s="202" t="s">
        <v>151</v>
      </c>
      <c r="C21" s="113">
        <v>6.2914094795854805</v>
      </c>
      <c r="D21" s="115">
        <v>1111</v>
      </c>
      <c r="E21" s="114">
        <v>1087</v>
      </c>
      <c r="F21" s="114">
        <v>1243</v>
      </c>
      <c r="G21" s="114">
        <v>867</v>
      </c>
      <c r="H21" s="140">
        <v>1019</v>
      </c>
      <c r="I21" s="115">
        <v>92</v>
      </c>
      <c r="J21" s="116">
        <v>9.0284592737978411</v>
      </c>
    </row>
    <row r="22" spans="1:15" s="110" customFormat="1" ht="24.95" customHeight="1" x14ac:dyDescent="0.2">
      <c r="A22" s="201" t="s">
        <v>152</v>
      </c>
      <c r="B22" s="199" t="s">
        <v>153</v>
      </c>
      <c r="C22" s="113">
        <v>1.2514864941389661</v>
      </c>
      <c r="D22" s="115">
        <v>221</v>
      </c>
      <c r="E22" s="114">
        <v>188</v>
      </c>
      <c r="F22" s="114">
        <v>263</v>
      </c>
      <c r="G22" s="114">
        <v>178</v>
      </c>
      <c r="H22" s="140">
        <v>225</v>
      </c>
      <c r="I22" s="115">
        <v>-4</v>
      </c>
      <c r="J22" s="116">
        <v>-1.7777777777777777</v>
      </c>
    </row>
    <row r="23" spans="1:15" s="110" customFormat="1" ht="24.95" customHeight="1" x14ac:dyDescent="0.2">
      <c r="A23" s="193" t="s">
        <v>154</v>
      </c>
      <c r="B23" s="199" t="s">
        <v>155</v>
      </c>
      <c r="C23" s="113">
        <v>2.1858542386318591</v>
      </c>
      <c r="D23" s="115">
        <v>386</v>
      </c>
      <c r="E23" s="114">
        <v>474</v>
      </c>
      <c r="F23" s="114">
        <v>311</v>
      </c>
      <c r="G23" s="114">
        <v>212</v>
      </c>
      <c r="H23" s="140">
        <v>388</v>
      </c>
      <c r="I23" s="115">
        <v>-2</v>
      </c>
      <c r="J23" s="116">
        <v>-0.51546391752577314</v>
      </c>
    </row>
    <row r="24" spans="1:15" s="110" customFormat="1" ht="24.95" customHeight="1" x14ac:dyDescent="0.2">
      <c r="A24" s="193" t="s">
        <v>156</v>
      </c>
      <c r="B24" s="199" t="s">
        <v>221</v>
      </c>
      <c r="C24" s="113">
        <v>6.0195934084602749</v>
      </c>
      <c r="D24" s="115">
        <v>1063</v>
      </c>
      <c r="E24" s="114">
        <v>525</v>
      </c>
      <c r="F24" s="114">
        <v>800</v>
      </c>
      <c r="G24" s="114">
        <v>562</v>
      </c>
      <c r="H24" s="140">
        <v>756</v>
      </c>
      <c r="I24" s="115">
        <v>307</v>
      </c>
      <c r="J24" s="116">
        <v>40.608465608465607</v>
      </c>
    </row>
    <row r="25" spans="1:15" s="110" customFormat="1" ht="24.95" customHeight="1" x14ac:dyDescent="0.2">
      <c r="A25" s="193" t="s">
        <v>222</v>
      </c>
      <c r="B25" s="204" t="s">
        <v>159</v>
      </c>
      <c r="C25" s="113">
        <v>3.7714479868622233</v>
      </c>
      <c r="D25" s="115">
        <v>666</v>
      </c>
      <c r="E25" s="114">
        <v>792</v>
      </c>
      <c r="F25" s="114">
        <v>737</v>
      </c>
      <c r="G25" s="114">
        <v>552</v>
      </c>
      <c r="H25" s="140">
        <v>736</v>
      </c>
      <c r="I25" s="115">
        <v>-70</v>
      </c>
      <c r="J25" s="116">
        <v>-9.5108695652173907</v>
      </c>
    </row>
    <row r="26" spans="1:15" s="110" customFormat="1" ht="24.95" customHeight="1" x14ac:dyDescent="0.2">
      <c r="A26" s="201">
        <v>782.78300000000002</v>
      </c>
      <c r="B26" s="203" t="s">
        <v>160</v>
      </c>
      <c r="C26" s="113">
        <v>5.9233252166034314</v>
      </c>
      <c r="D26" s="115">
        <v>1046</v>
      </c>
      <c r="E26" s="114">
        <v>1149</v>
      </c>
      <c r="F26" s="114">
        <v>1154</v>
      </c>
      <c r="G26" s="114">
        <v>1053</v>
      </c>
      <c r="H26" s="140">
        <v>1126</v>
      </c>
      <c r="I26" s="115">
        <v>-80</v>
      </c>
      <c r="J26" s="116">
        <v>-7.1047957371225579</v>
      </c>
    </row>
    <row r="27" spans="1:15" s="110" customFormat="1" ht="24.95" customHeight="1" x14ac:dyDescent="0.2">
      <c r="A27" s="193" t="s">
        <v>161</v>
      </c>
      <c r="B27" s="199" t="s">
        <v>162</v>
      </c>
      <c r="C27" s="113">
        <v>1.6195707571210147</v>
      </c>
      <c r="D27" s="115">
        <v>286</v>
      </c>
      <c r="E27" s="114">
        <v>377</v>
      </c>
      <c r="F27" s="114">
        <v>379</v>
      </c>
      <c r="G27" s="114">
        <v>312</v>
      </c>
      <c r="H27" s="140">
        <v>314</v>
      </c>
      <c r="I27" s="115">
        <v>-28</v>
      </c>
      <c r="J27" s="116">
        <v>-8.9171974522292992</v>
      </c>
    </row>
    <row r="28" spans="1:15" s="110" customFormat="1" ht="24.95" customHeight="1" x14ac:dyDescent="0.2">
      <c r="A28" s="193" t="s">
        <v>163</v>
      </c>
      <c r="B28" s="199" t="s">
        <v>164</v>
      </c>
      <c r="C28" s="113">
        <v>3.0919078090492103</v>
      </c>
      <c r="D28" s="115">
        <v>546</v>
      </c>
      <c r="E28" s="114">
        <v>361</v>
      </c>
      <c r="F28" s="114">
        <v>1000</v>
      </c>
      <c r="G28" s="114">
        <v>280</v>
      </c>
      <c r="H28" s="140">
        <v>476</v>
      </c>
      <c r="I28" s="115">
        <v>70</v>
      </c>
      <c r="J28" s="116">
        <v>14.705882352941176</v>
      </c>
    </row>
    <row r="29" spans="1:15" s="110" customFormat="1" ht="24.95" customHeight="1" x14ac:dyDescent="0.2">
      <c r="A29" s="193">
        <v>86</v>
      </c>
      <c r="B29" s="199" t="s">
        <v>165</v>
      </c>
      <c r="C29" s="113">
        <v>5.3570417350925874</v>
      </c>
      <c r="D29" s="115">
        <v>946</v>
      </c>
      <c r="E29" s="114">
        <v>850</v>
      </c>
      <c r="F29" s="114">
        <v>1055</v>
      </c>
      <c r="G29" s="114">
        <v>839</v>
      </c>
      <c r="H29" s="140">
        <v>1878</v>
      </c>
      <c r="I29" s="115">
        <v>-932</v>
      </c>
      <c r="J29" s="116">
        <v>-49.627263045793399</v>
      </c>
    </row>
    <row r="30" spans="1:15" s="110" customFormat="1" ht="24.95" customHeight="1" x14ac:dyDescent="0.2">
      <c r="A30" s="193">
        <v>87.88</v>
      </c>
      <c r="B30" s="204" t="s">
        <v>166</v>
      </c>
      <c r="C30" s="113">
        <v>7.1238461974064213</v>
      </c>
      <c r="D30" s="115">
        <v>1258</v>
      </c>
      <c r="E30" s="114">
        <v>914</v>
      </c>
      <c r="F30" s="114">
        <v>1530</v>
      </c>
      <c r="G30" s="114">
        <v>824</v>
      </c>
      <c r="H30" s="140">
        <v>1005</v>
      </c>
      <c r="I30" s="115">
        <v>253</v>
      </c>
      <c r="J30" s="116">
        <v>25.17412935323383</v>
      </c>
    </row>
    <row r="31" spans="1:15" s="110" customFormat="1" ht="24.95" customHeight="1" x14ac:dyDescent="0.2">
      <c r="A31" s="193" t="s">
        <v>167</v>
      </c>
      <c r="B31" s="199" t="s">
        <v>168</v>
      </c>
      <c r="C31" s="113">
        <v>2.9163599297808482</v>
      </c>
      <c r="D31" s="115">
        <v>515</v>
      </c>
      <c r="E31" s="114">
        <v>514</v>
      </c>
      <c r="F31" s="114">
        <v>741</v>
      </c>
      <c r="G31" s="114">
        <v>447</v>
      </c>
      <c r="H31" s="140">
        <v>536</v>
      </c>
      <c r="I31" s="115">
        <v>-21</v>
      </c>
      <c r="J31" s="116">
        <v>-3.9179104477611939</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0.95701908375332689</v>
      </c>
      <c r="D34" s="115">
        <v>169</v>
      </c>
      <c r="E34" s="114">
        <v>251</v>
      </c>
      <c r="F34" s="114">
        <v>331</v>
      </c>
      <c r="G34" s="114">
        <v>119</v>
      </c>
      <c r="H34" s="140">
        <v>238</v>
      </c>
      <c r="I34" s="115">
        <v>-69</v>
      </c>
      <c r="J34" s="116">
        <v>-28.991596638655462</v>
      </c>
    </row>
    <row r="35" spans="1:10" s="110" customFormat="1" ht="24.95" customHeight="1" x14ac:dyDescent="0.2">
      <c r="A35" s="292" t="s">
        <v>171</v>
      </c>
      <c r="B35" s="293" t="s">
        <v>172</v>
      </c>
      <c r="C35" s="113">
        <v>32.442380655756274</v>
      </c>
      <c r="D35" s="115">
        <v>5729</v>
      </c>
      <c r="E35" s="114">
        <v>5094</v>
      </c>
      <c r="F35" s="114">
        <v>5025</v>
      </c>
      <c r="G35" s="114">
        <v>3606</v>
      </c>
      <c r="H35" s="140">
        <v>5316</v>
      </c>
      <c r="I35" s="115">
        <v>413</v>
      </c>
      <c r="J35" s="116">
        <v>7.768999247554552</v>
      </c>
    </row>
    <row r="36" spans="1:10" s="110" customFormat="1" ht="24.95" customHeight="1" x14ac:dyDescent="0.2">
      <c r="A36" s="294" t="s">
        <v>173</v>
      </c>
      <c r="B36" s="295" t="s">
        <v>174</v>
      </c>
      <c r="C36" s="125">
        <v>66.600600260490395</v>
      </c>
      <c r="D36" s="143">
        <v>11761</v>
      </c>
      <c r="E36" s="144">
        <v>10354</v>
      </c>
      <c r="F36" s="144">
        <v>13008</v>
      </c>
      <c r="G36" s="144">
        <v>9128</v>
      </c>
      <c r="H36" s="145">
        <v>12127</v>
      </c>
      <c r="I36" s="143">
        <v>-366</v>
      </c>
      <c r="J36" s="146">
        <v>-3.0180588768862866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17659</v>
      </c>
      <c r="F11" s="264">
        <v>15699</v>
      </c>
      <c r="G11" s="264">
        <v>18364</v>
      </c>
      <c r="H11" s="264">
        <v>12853</v>
      </c>
      <c r="I11" s="265">
        <v>17681</v>
      </c>
      <c r="J11" s="263">
        <v>-22</v>
      </c>
      <c r="K11" s="266">
        <v>-0.12442735139415191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23.89716291975763</v>
      </c>
      <c r="E13" s="115">
        <v>4220</v>
      </c>
      <c r="F13" s="114">
        <v>4386</v>
      </c>
      <c r="G13" s="114">
        <v>5053</v>
      </c>
      <c r="H13" s="114">
        <v>3695</v>
      </c>
      <c r="I13" s="140">
        <v>4330</v>
      </c>
      <c r="J13" s="115">
        <v>-110</v>
      </c>
      <c r="K13" s="116">
        <v>-2.5404157043879909</v>
      </c>
    </row>
    <row r="14" spans="1:17" ht="15.95" customHeight="1" x14ac:dyDescent="0.2">
      <c r="A14" s="306" t="s">
        <v>230</v>
      </c>
      <c r="B14" s="307"/>
      <c r="C14" s="308"/>
      <c r="D14" s="113">
        <v>60.031711874964607</v>
      </c>
      <c r="E14" s="115">
        <v>10601</v>
      </c>
      <c r="F14" s="114">
        <v>9086</v>
      </c>
      <c r="G14" s="114">
        <v>10495</v>
      </c>
      <c r="H14" s="114">
        <v>7283</v>
      </c>
      <c r="I14" s="140">
        <v>10533</v>
      </c>
      <c r="J14" s="115">
        <v>68</v>
      </c>
      <c r="K14" s="116">
        <v>0.64559005031804806</v>
      </c>
    </row>
    <row r="15" spans="1:17" ht="15.95" customHeight="1" x14ac:dyDescent="0.2">
      <c r="A15" s="306" t="s">
        <v>231</v>
      </c>
      <c r="B15" s="307"/>
      <c r="C15" s="308"/>
      <c r="D15" s="113">
        <v>7.8770032278158446</v>
      </c>
      <c r="E15" s="115">
        <v>1391</v>
      </c>
      <c r="F15" s="114">
        <v>1152</v>
      </c>
      <c r="G15" s="114">
        <v>1311</v>
      </c>
      <c r="H15" s="114">
        <v>956</v>
      </c>
      <c r="I15" s="140">
        <v>1381</v>
      </c>
      <c r="J15" s="115">
        <v>10</v>
      </c>
      <c r="K15" s="116">
        <v>0.724112961622013</v>
      </c>
    </row>
    <row r="16" spans="1:17" ht="15.95" customHeight="1" x14ac:dyDescent="0.2">
      <c r="A16" s="306" t="s">
        <v>232</v>
      </c>
      <c r="B16" s="307"/>
      <c r="C16" s="308"/>
      <c r="D16" s="113">
        <v>7.9279687411518207</v>
      </c>
      <c r="E16" s="115">
        <v>1400</v>
      </c>
      <c r="F16" s="114">
        <v>1018</v>
      </c>
      <c r="G16" s="114">
        <v>1438</v>
      </c>
      <c r="H16" s="114">
        <v>877</v>
      </c>
      <c r="I16" s="140">
        <v>1392</v>
      </c>
      <c r="J16" s="115">
        <v>8</v>
      </c>
      <c r="K16" s="116">
        <v>0.57471264367816088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0.74749419559431451</v>
      </c>
      <c r="E18" s="115">
        <v>132</v>
      </c>
      <c r="F18" s="114">
        <v>181</v>
      </c>
      <c r="G18" s="114">
        <v>277</v>
      </c>
      <c r="H18" s="114">
        <v>129</v>
      </c>
      <c r="I18" s="140">
        <v>207</v>
      </c>
      <c r="J18" s="115">
        <v>-75</v>
      </c>
      <c r="K18" s="116">
        <v>-36.231884057971016</v>
      </c>
    </row>
    <row r="19" spans="1:11" ht="14.1" customHeight="1" x14ac:dyDescent="0.2">
      <c r="A19" s="306" t="s">
        <v>235</v>
      </c>
      <c r="B19" s="307" t="s">
        <v>236</v>
      </c>
      <c r="C19" s="308"/>
      <c r="D19" s="113">
        <v>0.26615323631009685</v>
      </c>
      <c r="E19" s="115">
        <v>47</v>
      </c>
      <c r="F19" s="114">
        <v>144</v>
      </c>
      <c r="G19" s="114">
        <v>234</v>
      </c>
      <c r="H19" s="114">
        <v>95</v>
      </c>
      <c r="I19" s="140">
        <v>56</v>
      </c>
      <c r="J19" s="115">
        <v>-9</v>
      </c>
      <c r="K19" s="116">
        <v>-16.071428571428573</v>
      </c>
    </row>
    <row r="20" spans="1:11" ht="14.1" customHeight="1" x14ac:dyDescent="0.2">
      <c r="A20" s="306">
        <v>12</v>
      </c>
      <c r="B20" s="307" t="s">
        <v>237</v>
      </c>
      <c r="C20" s="308"/>
      <c r="D20" s="113">
        <v>0.76448270003963981</v>
      </c>
      <c r="E20" s="115">
        <v>135</v>
      </c>
      <c r="F20" s="114">
        <v>338</v>
      </c>
      <c r="G20" s="114">
        <v>189</v>
      </c>
      <c r="H20" s="114">
        <v>87</v>
      </c>
      <c r="I20" s="140">
        <v>159</v>
      </c>
      <c r="J20" s="115">
        <v>-24</v>
      </c>
      <c r="K20" s="116">
        <v>-15.09433962264151</v>
      </c>
    </row>
    <row r="21" spans="1:11" ht="14.1" customHeight="1" x14ac:dyDescent="0.2">
      <c r="A21" s="306">
        <v>21</v>
      </c>
      <c r="B21" s="307" t="s">
        <v>238</v>
      </c>
      <c r="C21" s="308"/>
      <c r="D21" s="113">
        <v>1.1042527889461464</v>
      </c>
      <c r="E21" s="115">
        <v>195</v>
      </c>
      <c r="F21" s="114">
        <v>239</v>
      </c>
      <c r="G21" s="114">
        <v>143</v>
      </c>
      <c r="H21" s="114">
        <v>109</v>
      </c>
      <c r="I21" s="140">
        <v>195</v>
      </c>
      <c r="J21" s="115">
        <v>0</v>
      </c>
      <c r="K21" s="116">
        <v>0</v>
      </c>
    </row>
    <row r="22" spans="1:11" ht="14.1" customHeight="1" x14ac:dyDescent="0.2">
      <c r="A22" s="306">
        <v>22</v>
      </c>
      <c r="B22" s="307" t="s">
        <v>239</v>
      </c>
      <c r="C22" s="308"/>
      <c r="D22" s="113">
        <v>2.7804518942182455</v>
      </c>
      <c r="E22" s="115">
        <v>491</v>
      </c>
      <c r="F22" s="114">
        <v>446</v>
      </c>
      <c r="G22" s="114">
        <v>604</v>
      </c>
      <c r="H22" s="114">
        <v>409</v>
      </c>
      <c r="I22" s="140">
        <v>473</v>
      </c>
      <c r="J22" s="115">
        <v>18</v>
      </c>
      <c r="K22" s="116">
        <v>3.8054968287526427</v>
      </c>
    </row>
    <row r="23" spans="1:11" ht="14.1" customHeight="1" x14ac:dyDescent="0.2">
      <c r="A23" s="306">
        <v>23</v>
      </c>
      <c r="B23" s="307" t="s">
        <v>240</v>
      </c>
      <c r="C23" s="308"/>
      <c r="D23" s="113">
        <v>0.92870490967778474</v>
      </c>
      <c r="E23" s="115">
        <v>164</v>
      </c>
      <c r="F23" s="114">
        <v>120</v>
      </c>
      <c r="G23" s="114">
        <v>199</v>
      </c>
      <c r="H23" s="114">
        <v>114</v>
      </c>
      <c r="I23" s="140">
        <v>132</v>
      </c>
      <c r="J23" s="115">
        <v>32</v>
      </c>
      <c r="K23" s="116">
        <v>24.242424242424242</v>
      </c>
    </row>
    <row r="24" spans="1:11" ht="14.1" customHeight="1" x14ac:dyDescent="0.2">
      <c r="A24" s="306">
        <v>24</v>
      </c>
      <c r="B24" s="307" t="s">
        <v>241</v>
      </c>
      <c r="C24" s="308"/>
      <c r="D24" s="113">
        <v>4.2697774505917661</v>
      </c>
      <c r="E24" s="115">
        <v>754</v>
      </c>
      <c r="F24" s="114">
        <v>654</v>
      </c>
      <c r="G24" s="114">
        <v>599</v>
      </c>
      <c r="H24" s="114">
        <v>485</v>
      </c>
      <c r="I24" s="140">
        <v>776</v>
      </c>
      <c r="J24" s="115">
        <v>-22</v>
      </c>
      <c r="K24" s="116">
        <v>-2.8350515463917527</v>
      </c>
    </row>
    <row r="25" spans="1:11" ht="14.1" customHeight="1" x14ac:dyDescent="0.2">
      <c r="A25" s="306">
        <v>25</v>
      </c>
      <c r="B25" s="307" t="s">
        <v>242</v>
      </c>
      <c r="C25" s="308"/>
      <c r="D25" s="113">
        <v>6.6028653944164448</v>
      </c>
      <c r="E25" s="115">
        <v>1166</v>
      </c>
      <c r="F25" s="114">
        <v>991</v>
      </c>
      <c r="G25" s="114">
        <v>810</v>
      </c>
      <c r="H25" s="114">
        <v>668</v>
      </c>
      <c r="I25" s="140">
        <v>975</v>
      </c>
      <c r="J25" s="115">
        <v>191</v>
      </c>
      <c r="K25" s="116">
        <v>19.589743589743591</v>
      </c>
    </row>
    <row r="26" spans="1:11" ht="14.1" customHeight="1" x14ac:dyDescent="0.2">
      <c r="A26" s="306">
        <v>26</v>
      </c>
      <c r="B26" s="307" t="s">
        <v>243</v>
      </c>
      <c r="C26" s="308"/>
      <c r="D26" s="113">
        <v>2.8880457557053059</v>
      </c>
      <c r="E26" s="115">
        <v>510</v>
      </c>
      <c r="F26" s="114">
        <v>404</v>
      </c>
      <c r="G26" s="114">
        <v>457</v>
      </c>
      <c r="H26" s="114">
        <v>296</v>
      </c>
      <c r="I26" s="140">
        <v>563</v>
      </c>
      <c r="J26" s="115">
        <v>-53</v>
      </c>
      <c r="K26" s="116">
        <v>-9.4138543516873892</v>
      </c>
    </row>
    <row r="27" spans="1:11" ht="14.1" customHeight="1" x14ac:dyDescent="0.2">
      <c r="A27" s="306">
        <v>27</v>
      </c>
      <c r="B27" s="307" t="s">
        <v>244</v>
      </c>
      <c r="C27" s="308"/>
      <c r="D27" s="113">
        <v>2.5822526756894502</v>
      </c>
      <c r="E27" s="115">
        <v>456</v>
      </c>
      <c r="F27" s="114">
        <v>435</v>
      </c>
      <c r="G27" s="114">
        <v>372</v>
      </c>
      <c r="H27" s="114">
        <v>285</v>
      </c>
      <c r="I27" s="140">
        <v>520</v>
      </c>
      <c r="J27" s="115">
        <v>-64</v>
      </c>
      <c r="K27" s="116">
        <v>-12.307692307692308</v>
      </c>
    </row>
    <row r="28" spans="1:11" ht="14.1" customHeight="1" x14ac:dyDescent="0.2">
      <c r="A28" s="306">
        <v>28</v>
      </c>
      <c r="B28" s="307" t="s">
        <v>245</v>
      </c>
      <c r="C28" s="308"/>
      <c r="D28" s="113">
        <v>0.73050569114898922</v>
      </c>
      <c r="E28" s="115">
        <v>129</v>
      </c>
      <c r="F28" s="114">
        <v>134</v>
      </c>
      <c r="G28" s="114">
        <v>246</v>
      </c>
      <c r="H28" s="114">
        <v>223</v>
      </c>
      <c r="I28" s="140">
        <v>187</v>
      </c>
      <c r="J28" s="115">
        <v>-58</v>
      </c>
      <c r="K28" s="116">
        <v>-31.016042780748663</v>
      </c>
    </row>
    <row r="29" spans="1:11" ht="14.1" customHeight="1" x14ac:dyDescent="0.2">
      <c r="A29" s="306">
        <v>29</v>
      </c>
      <c r="B29" s="307" t="s">
        <v>246</v>
      </c>
      <c r="C29" s="308"/>
      <c r="D29" s="113">
        <v>4.0602525624327539</v>
      </c>
      <c r="E29" s="115">
        <v>717</v>
      </c>
      <c r="F29" s="114">
        <v>649</v>
      </c>
      <c r="G29" s="114">
        <v>800</v>
      </c>
      <c r="H29" s="114">
        <v>567</v>
      </c>
      <c r="I29" s="140">
        <v>725</v>
      </c>
      <c r="J29" s="115">
        <v>-8</v>
      </c>
      <c r="K29" s="116">
        <v>-1.103448275862069</v>
      </c>
    </row>
    <row r="30" spans="1:11" ht="14.1" customHeight="1" x14ac:dyDescent="0.2">
      <c r="A30" s="306" t="s">
        <v>247</v>
      </c>
      <c r="B30" s="307" t="s">
        <v>248</v>
      </c>
      <c r="C30" s="308"/>
      <c r="D30" s="113">
        <v>1.1722068067274478</v>
      </c>
      <c r="E30" s="115">
        <v>207</v>
      </c>
      <c r="F30" s="114">
        <v>185</v>
      </c>
      <c r="G30" s="114">
        <v>221</v>
      </c>
      <c r="H30" s="114">
        <v>155</v>
      </c>
      <c r="I30" s="140">
        <v>216</v>
      </c>
      <c r="J30" s="115">
        <v>-9</v>
      </c>
      <c r="K30" s="116">
        <v>-4.166666666666667</v>
      </c>
    </row>
    <row r="31" spans="1:11" ht="14.1" customHeight="1" x14ac:dyDescent="0.2">
      <c r="A31" s="306" t="s">
        <v>249</v>
      </c>
      <c r="B31" s="307" t="s">
        <v>250</v>
      </c>
      <c r="C31" s="308"/>
      <c r="D31" s="113">
        <v>2.797440398663571</v>
      </c>
      <c r="E31" s="115">
        <v>494</v>
      </c>
      <c r="F31" s="114">
        <v>448</v>
      </c>
      <c r="G31" s="114">
        <v>535</v>
      </c>
      <c r="H31" s="114">
        <v>397</v>
      </c>
      <c r="I31" s="140">
        <v>489</v>
      </c>
      <c r="J31" s="115">
        <v>5</v>
      </c>
      <c r="K31" s="116">
        <v>1.0224948875255624</v>
      </c>
    </row>
    <row r="32" spans="1:11" ht="14.1" customHeight="1" x14ac:dyDescent="0.2">
      <c r="A32" s="306">
        <v>31</v>
      </c>
      <c r="B32" s="307" t="s">
        <v>251</v>
      </c>
      <c r="C32" s="308"/>
      <c r="D32" s="113">
        <v>0.37940993261226569</v>
      </c>
      <c r="E32" s="115">
        <v>67</v>
      </c>
      <c r="F32" s="114">
        <v>57</v>
      </c>
      <c r="G32" s="114">
        <v>53</v>
      </c>
      <c r="H32" s="114">
        <v>42</v>
      </c>
      <c r="I32" s="140">
        <v>74</v>
      </c>
      <c r="J32" s="115">
        <v>-7</v>
      </c>
      <c r="K32" s="116">
        <v>-9.4594594594594597</v>
      </c>
    </row>
    <row r="33" spans="1:11" ht="14.1" customHeight="1" x14ac:dyDescent="0.2">
      <c r="A33" s="306">
        <v>32</v>
      </c>
      <c r="B33" s="307" t="s">
        <v>252</v>
      </c>
      <c r="C33" s="308"/>
      <c r="D33" s="113">
        <v>2.1405515601109917</v>
      </c>
      <c r="E33" s="115">
        <v>378</v>
      </c>
      <c r="F33" s="114">
        <v>465</v>
      </c>
      <c r="G33" s="114">
        <v>380</v>
      </c>
      <c r="H33" s="114">
        <v>289</v>
      </c>
      <c r="I33" s="140">
        <v>381</v>
      </c>
      <c r="J33" s="115">
        <v>-3</v>
      </c>
      <c r="K33" s="116">
        <v>-0.78740157480314965</v>
      </c>
    </row>
    <row r="34" spans="1:11" ht="14.1" customHeight="1" x14ac:dyDescent="0.2">
      <c r="A34" s="306">
        <v>33</v>
      </c>
      <c r="B34" s="307" t="s">
        <v>253</v>
      </c>
      <c r="C34" s="308"/>
      <c r="D34" s="113">
        <v>1.7045132793476414</v>
      </c>
      <c r="E34" s="115">
        <v>301</v>
      </c>
      <c r="F34" s="114">
        <v>402</v>
      </c>
      <c r="G34" s="114">
        <v>248</v>
      </c>
      <c r="H34" s="114">
        <v>146</v>
      </c>
      <c r="I34" s="140">
        <v>287</v>
      </c>
      <c r="J34" s="115">
        <v>14</v>
      </c>
      <c r="K34" s="116">
        <v>4.8780487804878048</v>
      </c>
    </row>
    <row r="35" spans="1:11" ht="14.1" customHeight="1" x14ac:dyDescent="0.2">
      <c r="A35" s="306">
        <v>34</v>
      </c>
      <c r="B35" s="307" t="s">
        <v>254</v>
      </c>
      <c r="C35" s="308"/>
      <c r="D35" s="113">
        <v>1.7951186363893765</v>
      </c>
      <c r="E35" s="115">
        <v>317</v>
      </c>
      <c r="F35" s="114">
        <v>255</v>
      </c>
      <c r="G35" s="114">
        <v>239</v>
      </c>
      <c r="H35" s="114">
        <v>206</v>
      </c>
      <c r="I35" s="140">
        <v>421</v>
      </c>
      <c r="J35" s="115">
        <v>-104</v>
      </c>
      <c r="K35" s="116">
        <v>-24.703087885985749</v>
      </c>
    </row>
    <row r="36" spans="1:11" ht="14.1" customHeight="1" x14ac:dyDescent="0.2">
      <c r="A36" s="306">
        <v>41</v>
      </c>
      <c r="B36" s="307" t="s">
        <v>255</v>
      </c>
      <c r="C36" s="308"/>
      <c r="D36" s="113">
        <v>0.35109575853672348</v>
      </c>
      <c r="E36" s="115">
        <v>62</v>
      </c>
      <c r="F36" s="114">
        <v>30</v>
      </c>
      <c r="G36" s="114">
        <v>49</v>
      </c>
      <c r="H36" s="114">
        <v>39</v>
      </c>
      <c r="I36" s="140">
        <v>67</v>
      </c>
      <c r="J36" s="115">
        <v>-5</v>
      </c>
      <c r="K36" s="116">
        <v>-7.4626865671641793</v>
      </c>
    </row>
    <row r="37" spans="1:11" ht="14.1" customHeight="1" x14ac:dyDescent="0.2">
      <c r="A37" s="306">
        <v>42</v>
      </c>
      <c r="B37" s="307" t="s">
        <v>256</v>
      </c>
      <c r="C37" s="308"/>
      <c r="D37" s="113" t="s">
        <v>514</v>
      </c>
      <c r="E37" s="115" t="s">
        <v>514</v>
      </c>
      <c r="F37" s="114">
        <v>18</v>
      </c>
      <c r="G37" s="114">
        <v>12</v>
      </c>
      <c r="H37" s="114" t="s">
        <v>514</v>
      </c>
      <c r="I37" s="140">
        <v>18</v>
      </c>
      <c r="J37" s="115" t="s">
        <v>514</v>
      </c>
      <c r="K37" s="116" t="s">
        <v>514</v>
      </c>
    </row>
    <row r="38" spans="1:11" ht="14.1" customHeight="1" x14ac:dyDescent="0.2">
      <c r="A38" s="306">
        <v>43</v>
      </c>
      <c r="B38" s="307" t="s">
        <v>257</v>
      </c>
      <c r="C38" s="308"/>
      <c r="D38" s="113">
        <v>1.036298771164845</v>
      </c>
      <c r="E38" s="115">
        <v>183</v>
      </c>
      <c r="F38" s="114">
        <v>151</v>
      </c>
      <c r="G38" s="114">
        <v>258</v>
      </c>
      <c r="H38" s="114">
        <v>125</v>
      </c>
      <c r="I38" s="140">
        <v>162</v>
      </c>
      <c r="J38" s="115">
        <v>21</v>
      </c>
      <c r="K38" s="116">
        <v>12.962962962962964</v>
      </c>
    </row>
    <row r="39" spans="1:11" ht="14.1" customHeight="1" x14ac:dyDescent="0.2">
      <c r="A39" s="306">
        <v>51</v>
      </c>
      <c r="B39" s="307" t="s">
        <v>258</v>
      </c>
      <c r="C39" s="308"/>
      <c r="D39" s="113">
        <v>9.9609264397757524</v>
      </c>
      <c r="E39" s="115">
        <v>1759</v>
      </c>
      <c r="F39" s="114">
        <v>1595</v>
      </c>
      <c r="G39" s="114">
        <v>1941</v>
      </c>
      <c r="H39" s="114">
        <v>1411</v>
      </c>
      <c r="I39" s="140">
        <v>1593</v>
      </c>
      <c r="J39" s="115">
        <v>166</v>
      </c>
      <c r="K39" s="116">
        <v>10.420590081607031</v>
      </c>
    </row>
    <row r="40" spans="1:11" ht="14.1" customHeight="1" x14ac:dyDescent="0.2">
      <c r="A40" s="306" t="s">
        <v>259</v>
      </c>
      <c r="B40" s="307" t="s">
        <v>260</v>
      </c>
      <c r="C40" s="308"/>
      <c r="D40" s="113">
        <v>9.3833172886346912</v>
      </c>
      <c r="E40" s="115">
        <v>1657</v>
      </c>
      <c r="F40" s="114">
        <v>1541</v>
      </c>
      <c r="G40" s="114">
        <v>1843</v>
      </c>
      <c r="H40" s="114">
        <v>1328</v>
      </c>
      <c r="I40" s="140">
        <v>1491</v>
      </c>
      <c r="J40" s="115">
        <v>166</v>
      </c>
      <c r="K40" s="116">
        <v>11.13346747149564</v>
      </c>
    </row>
    <row r="41" spans="1:11" ht="14.1" customHeight="1" x14ac:dyDescent="0.2">
      <c r="A41" s="306"/>
      <c r="B41" s="307" t="s">
        <v>261</v>
      </c>
      <c r="C41" s="308"/>
      <c r="D41" s="113">
        <v>7.8317005492949772</v>
      </c>
      <c r="E41" s="115">
        <v>1383</v>
      </c>
      <c r="F41" s="114">
        <v>1283</v>
      </c>
      <c r="G41" s="114">
        <v>1486</v>
      </c>
      <c r="H41" s="114">
        <v>1101</v>
      </c>
      <c r="I41" s="140">
        <v>1208</v>
      </c>
      <c r="J41" s="115">
        <v>175</v>
      </c>
      <c r="K41" s="116">
        <v>14.486754966887418</v>
      </c>
    </row>
    <row r="42" spans="1:11" ht="14.1" customHeight="1" x14ac:dyDescent="0.2">
      <c r="A42" s="306">
        <v>52</v>
      </c>
      <c r="B42" s="307" t="s">
        <v>262</v>
      </c>
      <c r="C42" s="308"/>
      <c r="D42" s="113">
        <v>5.5099382751005157</v>
      </c>
      <c r="E42" s="115">
        <v>973</v>
      </c>
      <c r="F42" s="114">
        <v>869</v>
      </c>
      <c r="G42" s="114">
        <v>831</v>
      </c>
      <c r="H42" s="114">
        <v>752</v>
      </c>
      <c r="I42" s="140">
        <v>994</v>
      </c>
      <c r="J42" s="115">
        <v>-21</v>
      </c>
      <c r="K42" s="116">
        <v>-2.112676056338028</v>
      </c>
    </row>
    <row r="43" spans="1:11" ht="14.1" customHeight="1" x14ac:dyDescent="0.2">
      <c r="A43" s="306" t="s">
        <v>263</v>
      </c>
      <c r="B43" s="307" t="s">
        <v>264</v>
      </c>
      <c r="C43" s="308"/>
      <c r="D43" s="113">
        <v>4.7567812446910924</v>
      </c>
      <c r="E43" s="115">
        <v>840</v>
      </c>
      <c r="F43" s="114">
        <v>755</v>
      </c>
      <c r="G43" s="114">
        <v>745</v>
      </c>
      <c r="H43" s="114">
        <v>662</v>
      </c>
      <c r="I43" s="140">
        <v>882</v>
      </c>
      <c r="J43" s="115">
        <v>-42</v>
      </c>
      <c r="K43" s="116">
        <v>-4.7619047619047619</v>
      </c>
    </row>
    <row r="44" spans="1:11" ht="14.1" customHeight="1" x14ac:dyDescent="0.2">
      <c r="A44" s="306">
        <v>53</v>
      </c>
      <c r="B44" s="307" t="s">
        <v>265</v>
      </c>
      <c r="C44" s="308"/>
      <c r="D44" s="113">
        <v>0.48134095928421766</v>
      </c>
      <c r="E44" s="115">
        <v>85</v>
      </c>
      <c r="F44" s="114">
        <v>65</v>
      </c>
      <c r="G44" s="114">
        <v>97</v>
      </c>
      <c r="H44" s="114">
        <v>76</v>
      </c>
      <c r="I44" s="140">
        <v>108</v>
      </c>
      <c r="J44" s="115">
        <v>-23</v>
      </c>
      <c r="K44" s="116">
        <v>-21.296296296296298</v>
      </c>
    </row>
    <row r="45" spans="1:11" ht="14.1" customHeight="1" x14ac:dyDescent="0.2">
      <c r="A45" s="306" t="s">
        <v>266</v>
      </c>
      <c r="B45" s="307" t="s">
        <v>267</v>
      </c>
      <c r="C45" s="308"/>
      <c r="D45" s="113">
        <v>0.44170111557845859</v>
      </c>
      <c r="E45" s="115">
        <v>78</v>
      </c>
      <c r="F45" s="114">
        <v>62</v>
      </c>
      <c r="G45" s="114">
        <v>96</v>
      </c>
      <c r="H45" s="114">
        <v>75</v>
      </c>
      <c r="I45" s="140">
        <v>104</v>
      </c>
      <c r="J45" s="115">
        <v>-26</v>
      </c>
      <c r="K45" s="116">
        <v>-25</v>
      </c>
    </row>
    <row r="46" spans="1:11" ht="14.1" customHeight="1" x14ac:dyDescent="0.2">
      <c r="A46" s="306">
        <v>54</v>
      </c>
      <c r="B46" s="307" t="s">
        <v>268</v>
      </c>
      <c r="C46" s="308"/>
      <c r="D46" s="113">
        <v>2.6615323631009682</v>
      </c>
      <c r="E46" s="115">
        <v>470</v>
      </c>
      <c r="F46" s="114">
        <v>398</v>
      </c>
      <c r="G46" s="114">
        <v>483</v>
      </c>
      <c r="H46" s="114">
        <v>412</v>
      </c>
      <c r="I46" s="140">
        <v>544</v>
      </c>
      <c r="J46" s="115">
        <v>-74</v>
      </c>
      <c r="K46" s="116">
        <v>-13.602941176470589</v>
      </c>
    </row>
    <row r="47" spans="1:11" ht="14.1" customHeight="1" x14ac:dyDescent="0.2">
      <c r="A47" s="306">
        <v>61</v>
      </c>
      <c r="B47" s="307" t="s">
        <v>269</v>
      </c>
      <c r="C47" s="308"/>
      <c r="D47" s="113">
        <v>2.310436604564245</v>
      </c>
      <c r="E47" s="115">
        <v>408</v>
      </c>
      <c r="F47" s="114">
        <v>284</v>
      </c>
      <c r="G47" s="114">
        <v>407</v>
      </c>
      <c r="H47" s="114">
        <v>234</v>
      </c>
      <c r="I47" s="140">
        <v>343</v>
      </c>
      <c r="J47" s="115">
        <v>65</v>
      </c>
      <c r="K47" s="116">
        <v>18.950437317784257</v>
      </c>
    </row>
    <row r="48" spans="1:11" ht="14.1" customHeight="1" x14ac:dyDescent="0.2">
      <c r="A48" s="306">
        <v>62</v>
      </c>
      <c r="B48" s="307" t="s">
        <v>270</v>
      </c>
      <c r="C48" s="308"/>
      <c r="D48" s="113">
        <v>7.7014553485474826</v>
      </c>
      <c r="E48" s="115">
        <v>1360</v>
      </c>
      <c r="F48" s="114">
        <v>1167</v>
      </c>
      <c r="G48" s="114">
        <v>1467</v>
      </c>
      <c r="H48" s="114">
        <v>1223</v>
      </c>
      <c r="I48" s="140">
        <v>1203</v>
      </c>
      <c r="J48" s="115">
        <v>157</v>
      </c>
      <c r="K48" s="116">
        <v>13.050706566916043</v>
      </c>
    </row>
    <row r="49" spans="1:11" ht="14.1" customHeight="1" x14ac:dyDescent="0.2">
      <c r="A49" s="306">
        <v>63</v>
      </c>
      <c r="B49" s="307" t="s">
        <v>271</v>
      </c>
      <c r="C49" s="308"/>
      <c r="D49" s="113">
        <v>4.1338694150291637</v>
      </c>
      <c r="E49" s="115">
        <v>730</v>
      </c>
      <c r="F49" s="114">
        <v>774</v>
      </c>
      <c r="G49" s="114">
        <v>700</v>
      </c>
      <c r="H49" s="114">
        <v>534</v>
      </c>
      <c r="I49" s="140">
        <v>628</v>
      </c>
      <c r="J49" s="115">
        <v>102</v>
      </c>
      <c r="K49" s="116">
        <v>16.242038216560509</v>
      </c>
    </row>
    <row r="50" spans="1:11" ht="14.1" customHeight="1" x14ac:dyDescent="0.2">
      <c r="A50" s="306" t="s">
        <v>272</v>
      </c>
      <c r="B50" s="307" t="s">
        <v>273</v>
      </c>
      <c r="C50" s="308"/>
      <c r="D50" s="113">
        <v>0.8324367178209412</v>
      </c>
      <c r="E50" s="115">
        <v>147</v>
      </c>
      <c r="F50" s="114">
        <v>127</v>
      </c>
      <c r="G50" s="114">
        <v>146</v>
      </c>
      <c r="H50" s="114">
        <v>101</v>
      </c>
      <c r="I50" s="140">
        <v>152</v>
      </c>
      <c r="J50" s="115">
        <v>-5</v>
      </c>
      <c r="K50" s="116">
        <v>-3.2894736842105261</v>
      </c>
    </row>
    <row r="51" spans="1:11" ht="14.1" customHeight="1" x14ac:dyDescent="0.2">
      <c r="A51" s="306" t="s">
        <v>274</v>
      </c>
      <c r="B51" s="307" t="s">
        <v>275</v>
      </c>
      <c r="C51" s="308"/>
      <c r="D51" s="113">
        <v>2.9503369386714988</v>
      </c>
      <c r="E51" s="115">
        <v>521</v>
      </c>
      <c r="F51" s="114">
        <v>555</v>
      </c>
      <c r="G51" s="114">
        <v>479</v>
      </c>
      <c r="H51" s="114">
        <v>403</v>
      </c>
      <c r="I51" s="140">
        <v>433</v>
      </c>
      <c r="J51" s="115">
        <v>88</v>
      </c>
      <c r="K51" s="116">
        <v>20.323325635103927</v>
      </c>
    </row>
    <row r="52" spans="1:11" ht="14.1" customHeight="1" x14ac:dyDescent="0.2">
      <c r="A52" s="306">
        <v>71</v>
      </c>
      <c r="B52" s="307" t="s">
        <v>276</v>
      </c>
      <c r="C52" s="308"/>
      <c r="D52" s="113">
        <v>10.261056684976499</v>
      </c>
      <c r="E52" s="115">
        <v>1812</v>
      </c>
      <c r="F52" s="114">
        <v>1260</v>
      </c>
      <c r="G52" s="114">
        <v>1644</v>
      </c>
      <c r="H52" s="114">
        <v>1161</v>
      </c>
      <c r="I52" s="140">
        <v>1621</v>
      </c>
      <c r="J52" s="115">
        <v>191</v>
      </c>
      <c r="K52" s="116">
        <v>11.782850092535472</v>
      </c>
    </row>
    <row r="53" spans="1:11" ht="14.1" customHeight="1" x14ac:dyDescent="0.2">
      <c r="A53" s="306" t="s">
        <v>277</v>
      </c>
      <c r="B53" s="307" t="s">
        <v>278</v>
      </c>
      <c r="C53" s="308"/>
      <c r="D53" s="113">
        <v>4.1451950846593801</v>
      </c>
      <c r="E53" s="115">
        <v>732</v>
      </c>
      <c r="F53" s="114">
        <v>406</v>
      </c>
      <c r="G53" s="114">
        <v>544</v>
      </c>
      <c r="H53" s="114">
        <v>376</v>
      </c>
      <c r="I53" s="140">
        <v>569</v>
      </c>
      <c r="J53" s="115">
        <v>163</v>
      </c>
      <c r="K53" s="116">
        <v>28.646748681898067</v>
      </c>
    </row>
    <row r="54" spans="1:11" ht="14.1" customHeight="1" x14ac:dyDescent="0.2">
      <c r="A54" s="306" t="s">
        <v>279</v>
      </c>
      <c r="B54" s="307" t="s">
        <v>280</v>
      </c>
      <c r="C54" s="308"/>
      <c r="D54" s="113">
        <v>5.3683674047228038</v>
      </c>
      <c r="E54" s="115">
        <v>948</v>
      </c>
      <c r="F54" s="114">
        <v>769</v>
      </c>
      <c r="G54" s="114">
        <v>1010</v>
      </c>
      <c r="H54" s="114">
        <v>701</v>
      </c>
      <c r="I54" s="140">
        <v>936</v>
      </c>
      <c r="J54" s="115">
        <v>12</v>
      </c>
      <c r="K54" s="116">
        <v>1.2820512820512822</v>
      </c>
    </row>
    <row r="55" spans="1:11" ht="14.1" customHeight="1" x14ac:dyDescent="0.2">
      <c r="A55" s="306">
        <v>72</v>
      </c>
      <c r="B55" s="307" t="s">
        <v>281</v>
      </c>
      <c r="C55" s="308"/>
      <c r="D55" s="113">
        <v>3.131547652754969</v>
      </c>
      <c r="E55" s="115">
        <v>553</v>
      </c>
      <c r="F55" s="114">
        <v>561</v>
      </c>
      <c r="G55" s="114">
        <v>459</v>
      </c>
      <c r="H55" s="114">
        <v>328</v>
      </c>
      <c r="I55" s="140">
        <v>518</v>
      </c>
      <c r="J55" s="115">
        <v>35</v>
      </c>
      <c r="K55" s="116">
        <v>6.756756756756757</v>
      </c>
    </row>
    <row r="56" spans="1:11" ht="14.1" customHeight="1" x14ac:dyDescent="0.2">
      <c r="A56" s="306" t="s">
        <v>282</v>
      </c>
      <c r="B56" s="307" t="s">
        <v>283</v>
      </c>
      <c r="C56" s="308"/>
      <c r="D56" s="113">
        <v>1.9763293504728467</v>
      </c>
      <c r="E56" s="115">
        <v>349</v>
      </c>
      <c r="F56" s="114">
        <v>426</v>
      </c>
      <c r="G56" s="114">
        <v>268</v>
      </c>
      <c r="H56" s="114">
        <v>176</v>
      </c>
      <c r="I56" s="140">
        <v>349</v>
      </c>
      <c r="J56" s="115">
        <v>0</v>
      </c>
      <c r="K56" s="116">
        <v>0</v>
      </c>
    </row>
    <row r="57" spans="1:11" ht="14.1" customHeight="1" x14ac:dyDescent="0.2">
      <c r="A57" s="306" t="s">
        <v>284</v>
      </c>
      <c r="B57" s="307" t="s">
        <v>285</v>
      </c>
      <c r="C57" s="308"/>
      <c r="D57" s="113">
        <v>0.70219151707344696</v>
      </c>
      <c r="E57" s="115">
        <v>124</v>
      </c>
      <c r="F57" s="114">
        <v>97</v>
      </c>
      <c r="G57" s="114">
        <v>129</v>
      </c>
      <c r="H57" s="114">
        <v>119</v>
      </c>
      <c r="I57" s="140">
        <v>119</v>
      </c>
      <c r="J57" s="115">
        <v>5</v>
      </c>
      <c r="K57" s="116">
        <v>4.2016806722689077</v>
      </c>
    </row>
    <row r="58" spans="1:11" ht="14.1" customHeight="1" x14ac:dyDescent="0.2">
      <c r="A58" s="306">
        <v>73</v>
      </c>
      <c r="B58" s="307" t="s">
        <v>286</v>
      </c>
      <c r="C58" s="308"/>
      <c r="D58" s="113">
        <v>1.1212412933914717</v>
      </c>
      <c r="E58" s="115">
        <v>198</v>
      </c>
      <c r="F58" s="114">
        <v>257</v>
      </c>
      <c r="G58" s="114">
        <v>257</v>
      </c>
      <c r="H58" s="114">
        <v>263</v>
      </c>
      <c r="I58" s="140">
        <v>254</v>
      </c>
      <c r="J58" s="115">
        <v>-56</v>
      </c>
      <c r="K58" s="116">
        <v>-22.047244094488189</v>
      </c>
    </row>
    <row r="59" spans="1:11" ht="14.1" customHeight="1" x14ac:dyDescent="0.2">
      <c r="A59" s="306" t="s">
        <v>287</v>
      </c>
      <c r="B59" s="307" t="s">
        <v>288</v>
      </c>
      <c r="C59" s="308"/>
      <c r="D59" s="113">
        <v>0.84376238745115806</v>
      </c>
      <c r="E59" s="115">
        <v>149</v>
      </c>
      <c r="F59" s="114">
        <v>224</v>
      </c>
      <c r="G59" s="114">
        <v>193</v>
      </c>
      <c r="H59" s="114">
        <v>224</v>
      </c>
      <c r="I59" s="140">
        <v>199</v>
      </c>
      <c r="J59" s="115">
        <v>-50</v>
      </c>
      <c r="K59" s="116">
        <v>-25.125628140703519</v>
      </c>
    </row>
    <row r="60" spans="1:11" ht="14.1" customHeight="1" x14ac:dyDescent="0.2">
      <c r="A60" s="306">
        <v>81</v>
      </c>
      <c r="B60" s="307" t="s">
        <v>289</v>
      </c>
      <c r="C60" s="308"/>
      <c r="D60" s="113">
        <v>6.353700662551673</v>
      </c>
      <c r="E60" s="115">
        <v>1122</v>
      </c>
      <c r="F60" s="114">
        <v>910</v>
      </c>
      <c r="G60" s="114">
        <v>1122</v>
      </c>
      <c r="H60" s="114">
        <v>865</v>
      </c>
      <c r="I60" s="140">
        <v>1698</v>
      </c>
      <c r="J60" s="115">
        <v>-576</v>
      </c>
      <c r="K60" s="116">
        <v>-33.922261484098939</v>
      </c>
    </row>
    <row r="61" spans="1:11" ht="14.1" customHeight="1" x14ac:dyDescent="0.2">
      <c r="A61" s="306" t="s">
        <v>290</v>
      </c>
      <c r="B61" s="307" t="s">
        <v>291</v>
      </c>
      <c r="C61" s="308"/>
      <c r="D61" s="113">
        <v>1.7668044623138344</v>
      </c>
      <c r="E61" s="115">
        <v>312</v>
      </c>
      <c r="F61" s="114">
        <v>245</v>
      </c>
      <c r="G61" s="114">
        <v>440</v>
      </c>
      <c r="H61" s="114">
        <v>294</v>
      </c>
      <c r="I61" s="140">
        <v>418</v>
      </c>
      <c r="J61" s="115">
        <v>-106</v>
      </c>
      <c r="K61" s="116">
        <v>-25.358851674641148</v>
      </c>
    </row>
    <row r="62" spans="1:11" ht="14.1" customHeight="1" x14ac:dyDescent="0.2">
      <c r="A62" s="306" t="s">
        <v>292</v>
      </c>
      <c r="B62" s="307" t="s">
        <v>293</v>
      </c>
      <c r="C62" s="308"/>
      <c r="D62" s="113">
        <v>1.993317854918172</v>
      </c>
      <c r="E62" s="115">
        <v>352</v>
      </c>
      <c r="F62" s="114">
        <v>368</v>
      </c>
      <c r="G62" s="114">
        <v>361</v>
      </c>
      <c r="H62" s="114">
        <v>265</v>
      </c>
      <c r="I62" s="140">
        <v>753</v>
      </c>
      <c r="J62" s="115">
        <v>-401</v>
      </c>
      <c r="K62" s="116">
        <v>-53.253652058432934</v>
      </c>
    </row>
    <row r="63" spans="1:11" ht="14.1" customHeight="1" x14ac:dyDescent="0.2">
      <c r="A63" s="306"/>
      <c r="B63" s="307" t="s">
        <v>294</v>
      </c>
      <c r="C63" s="308"/>
      <c r="D63" s="113">
        <v>1.6082450874907979</v>
      </c>
      <c r="E63" s="115">
        <v>284</v>
      </c>
      <c r="F63" s="114">
        <v>284</v>
      </c>
      <c r="G63" s="114">
        <v>313</v>
      </c>
      <c r="H63" s="114">
        <v>234</v>
      </c>
      <c r="I63" s="140">
        <v>691</v>
      </c>
      <c r="J63" s="115">
        <v>-407</v>
      </c>
      <c r="K63" s="116">
        <v>-58.900144717800288</v>
      </c>
    </row>
    <row r="64" spans="1:11" ht="14.1" customHeight="1" x14ac:dyDescent="0.2">
      <c r="A64" s="306" t="s">
        <v>295</v>
      </c>
      <c r="B64" s="307" t="s">
        <v>296</v>
      </c>
      <c r="C64" s="308"/>
      <c r="D64" s="113">
        <v>0.90605357041735091</v>
      </c>
      <c r="E64" s="115">
        <v>160</v>
      </c>
      <c r="F64" s="114">
        <v>116</v>
      </c>
      <c r="G64" s="114">
        <v>130</v>
      </c>
      <c r="H64" s="114">
        <v>142</v>
      </c>
      <c r="I64" s="140">
        <v>244</v>
      </c>
      <c r="J64" s="115">
        <v>-84</v>
      </c>
      <c r="K64" s="116">
        <v>-34.42622950819672</v>
      </c>
    </row>
    <row r="65" spans="1:11" ht="14.1" customHeight="1" x14ac:dyDescent="0.2">
      <c r="A65" s="306" t="s">
        <v>297</v>
      </c>
      <c r="B65" s="307" t="s">
        <v>298</v>
      </c>
      <c r="C65" s="308"/>
      <c r="D65" s="113">
        <v>0.8324367178209412</v>
      </c>
      <c r="E65" s="115">
        <v>147</v>
      </c>
      <c r="F65" s="114">
        <v>87</v>
      </c>
      <c r="G65" s="114">
        <v>97</v>
      </c>
      <c r="H65" s="114">
        <v>95</v>
      </c>
      <c r="I65" s="140">
        <v>145</v>
      </c>
      <c r="J65" s="115">
        <v>2</v>
      </c>
      <c r="K65" s="116">
        <v>1.3793103448275863</v>
      </c>
    </row>
    <row r="66" spans="1:11" ht="14.1" customHeight="1" x14ac:dyDescent="0.2">
      <c r="A66" s="306">
        <v>82</v>
      </c>
      <c r="B66" s="307" t="s">
        <v>299</v>
      </c>
      <c r="C66" s="308"/>
      <c r="D66" s="113">
        <v>3.2901070275780055</v>
      </c>
      <c r="E66" s="115">
        <v>581</v>
      </c>
      <c r="F66" s="114">
        <v>464</v>
      </c>
      <c r="G66" s="114">
        <v>697</v>
      </c>
      <c r="H66" s="114">
        <v>461</v>
      </c>
      <c r="I66" s="140">
        <v>587</v>
      </c>
      <c r="J66" s="115">
        <v>-6</v>
      </c>
      <c r="K66" s="116">
        <v>-1.0221465076660987</v>
      </c>
    </row>
    <row r="67" spans="1:11" ht="14.1" customHeight="1" x14ac:dyDescent="0.2">
      <c r="A67" s="306" t="s">
        <v>300</v>
      </c>
      <c r="B67" s="307" t="s">
        <v>301</v>
      </c>
      <c r="C67" s="308"/>
      <c r="D67" s="113">
        <v>2.2198312475225097</v>
      </c>
      <c r="E67" s="115">
        <v>392</v>
      </c>
      <c r="F67" s="114">
        <v>332</v>
      </c>
      <c r="G67" s="114">
        <v>515</v>
      </c>
      <c r="H67" s="114">
        <v>338</v>
      </c>
      <c r="I67" s="140">
        <v>408</v>
      </c>
      <c r="J67" s="115">
        <v>-16</v>
      </c>
      <c r="K67" s="116">
        <v>-3.9215686274509802</v>
      </c>
    </row>
    <row r="68" spans="1:11" ht="14.1" customHeight="1" x14ac:dyDescent="0.2">
      <c r="A68" s="306" t="s">
        <v>302</v>
      </c>
      <c r="B68" s="307" t="s">
        <v>303</v>
      </c>
      <c r="C68" s="308"/>
      <c r="D68" s="113">
        <v>0.62857466447703725</v>
      </c>
      <c r="E68" s="115">
        <v>111</v>
      </c>
      <c r="F68" s="114">
        <v>79</v>
      </c>
      <c r="G68" s="114">
        <v>112</v>
      </c>
      <c r="H68" s="114">
        <v>84</v>
      </c>
      <c r="I68" s="140">
        <v>114</v>
      </c>
      <c r="J68" s="115">
        <v>-3</v>
      </c>
      <c r="K68" s="116">
        <v>-2.6315789473684212</v>
      </c>
    </row>
    <row r="69" spans="1:11" ht="14.1" customHeight="1" x14ac:dyDescent="0.2">
      <c r="A69" s="306">
        <v>83</v>
      </c>
      <c r="B69" s="307" t="s">
        <v>304</v>
      </c>
      <c r="C69" s="308"/>
      <c r="D69" s="113">
        <v>4.5132793476414292</v>
      </c>
      <c r="E69" s="115">
        <v>797</v>
      </c>
      <c r="F69" s="114">
        <v>506</v>
      </c>
      <c r="G69" s="114">
        <v>1341</v>
      </c>
      <c r="H69" s="114">
        <v>436</v>
      </c>
      <c r="I69" s="140">
        <v>625</v>
      </c>
      <c r="J69" s="115">
        <v>172</v>
      </c>
      <c r="K69" s="116">
        <v>27.52</v>
      </c>
    </row>
    <row r="70" spans="1:11" ht="14.1" customHeight="1" x14ac:dyDescent="0.2">
      <c r="A70" s="306" t="s">
        <v>305</v>
      </c>
      <c r="B70" s="307" t="s">
        <v>306</v>
      </c>
      <c r="C70" s="308"/>
      <c r="D70" s="113">
        <v>3.6242142816694036</v>
      </c>
      <c r="E70" s="115">
        <v>640</v>
      </c>
      <c r="F70" s="114">
        <v>329</v>
      </c>
      <c r="G70" s="114">
        <v>1179</v>
      </c>
      <c r="H70" s="114">
        <v>295</v>
      </c>
      <c r="I70" s="140">
        <v>487</v>
      </c>
      <c r="J70" s="115">
        <v>153</v>
      </c>
      <c r="K70" s="116">
        <v>31.416837782340863</v>
      </c>
    </row>
    <row r="71" spans="1:11" ht="14.1" customHeight="1" x14ac:dyDescent="0.2">
      <c r="A71" s="306"/>
      <c r="B71" s="307" t="s">
        <v>307</v>
      </c>
      <c r="C71" s="308"/>
      <c r="D71" s="113">
        <v>1.851746984540461</v>
      </c>
      <c r="E71" s="115">
        <v>327</v>
      </c>
      <c r="F71" s="114">
        <v>191</v>
      </c>
      <c r="G71" s="114">
        <v>808</v>
      </c>
      <c r="H71" s="114">
        <v>169</v>
      </c>
      <c r="I71" s="140">
        <v>299</v>
      </c>
      <c r="J71" s="115">
        <v>28</v>
      </c>
      <c r="K71" s="116">
        <v>9.3645484949832785</v>
      </c>
    </row>
    <row r="72" spans="1:11" ht="14.1" customHeight="1" x14ac:dyDescent="0.2">
      <c r="A72" s="306">
        <v>84</v>
      </c>
      <c r="B72" s="307" t="s">
        <v>308</v>
      </c>
      <c r="C72" s="308"/>
      <c r="D72" s="113">
        <v>1.5402910697094965</v>
      </c>
      <c r="E72" s="115">
        <v>272</v>
      </c>
      <c r="F72" s="114">
        <v>237</v>
      </c>
      <c r="G72" s="114">
        <v>494</v>
      </c>
      <c r="H72" s="114">
        <v>164</v>
      </c>
      <c r="I72" s="140">
        <v>266</v>
      </c>
      <c r="J72" s="115">
        <v>6</v>
      </c>
      <c r="K72" s="116">
        <v>2.255639097744361</v>
      </c>
    </row>
    <row r="73" spans="1:11" ht="14.1" customHeight="1" x14ac:dyDescent="0.2">
      <c r="A73" s="306" t="s">
        <v>309</v>
      </c>
      <c r="B73" s="307" t="s">
        <v>310</v>
      </c>
      <c r="C73" s="308"/>
      <c r="D73" s="113">
        <v>0.27747890594031371</v>
      </c>
      <c r="E73" s="115">
        <v>49</v>
      </c>
      <c r="F73" s="114">
        <v>21</v>
      </c>
      <c r="G73" s="114">
        <v>223</v>
      </c>
      <c r="H73" s="114">
        <v>11</v>
      </c>
      <c r="I73" s="140">
        <v>30</v>
      </c>
      <c r="J73" s="115">
        <v>19</v>
      </c>
      <c r="K73" s="116">
        <v>63.333333333333336</v>
      </c>
    </row>
    <row r="74" spans="1:11" ht="14.1" customHeight="1" x14ac:dyDescent="0.2">
      <c r="A74" s="306" t="s">
        <v>311</v>
      </c>
      <c r="B74" s="307" t="s">
        <v>312</v>
      </c>
      <c r="C74" s="308"/>
      <c r="D74" s="113">
        <v>0.21518772297412084</v>
      </c>
      <c r="E74" s="115">
        <v>38</v>
      </c>
      <c r="F74" s="114">
        <v>24</v>
      </c>
      <c r="G74" s="114">
        <v>49</v>
      </c>
      <c r="H74" s="114">
        <v>12</v>
      </c>
      <c r="I74" s="140">
        <v>38</v>
      </c>
      <c r="J74" s="115">
        <v>0</v>
      </c>
      <c r="K74" s="116">
        <v>0</v>
      </c>
    </row>
    <row r="75" spans="1:11" ht="14.1" customHeight="1" x14ac:dyDescent="0.2">
      <c r="A75" s="306" t="s">
        <v>313</v>
      </c>
      <c r="B75" s="307" t="s">
        <v>314</v>
      </c>
      <c r="C75" s="308"/>
      <c r="D75" s="113">
        <v>0.74183136077920608</v>
      </c>
      <c r="E75" s="115">
        <v>131</v>
      </c>
      <c r="F75" s="114">
        <v>132</v>
      </c>
      <c r="G75" s="114">
        <v>117</v>
      </c>
      <c r="H75" s="114">
        <v>94</v>
      </c>
      <c r="I75" s="140">
        <v>140</v>
      </c>
      <c r="J75" s="115">
        <v>-9</v>
      </c>
      <c r="K75" s="116">
        <v>-6.4285714285714288</v>
      </c>
    </row>
    <row r="76" spans="1:11" ht="14.1" customHeight="1" x14ac:dyDescent="0.2">
      <c r="A76" s="306">
        <v>91</v>
      </c>
      <c r="B76" s="307" t="s">
        <v>315</v>
      </c>
      <c r="C76" s="308"/>
      <c r="D76" s="113">
        <v>0.20386205334390395</v>
      </c>
      <c r="E76" s="115">
        <v>36</v>
      </c>
      <c r="F76" s="114">
        <v>22</v>
      </c>
      <c r="G76" s="114">
        <v>33</v>
      </c>
      <c r="H76" s="114">
        <v>13</v>
      </c>
      <c r="I76" s="140">
        <v>25</v>
      </c>
      <c r="J76" s="115">
        <v>11</v>
      </c>
      <c r="K76" s="116">
        <v>44</v>
      </c>
    </row>
    <row r="77" spans="1:11" ht="14.1" customHeight="1" x14ac:dyDescent="0.2">
      <c r="A77" s="306">
        <v>92</v>
      </c>
      <c r="B77" s="307" t="s">
        <v>316</v>
      </c>
      <c r="C77" s="308"/>
      <c r="D77" s="113">
        <v>0.99665892745908602</v>
      </c>
      <c r="E77" s="115">
        <v>176</v>
      </c>
      <c r="F77" s="114">
        <v>189</v>
      </c>
      <c r="G77" s="114">
        <v>183</v>
      </c>
      <c r="H77" s="114">
        <v>141</v>
      </c>
      <c r="I77" s="140">
        <v>182</v>
      </c>
      <c r="J77" s="115">
        <v>-6</v>
      </c>
      <c r="K77" s="116">
        <v>-3.2967032967032965</v>
      </c>
    </row>
    <row r="78" spans="1:11" ht="14.1" customHeight="1" x14ac:dyDescent="0.2">
      <c r="A78" s="306">
        <v>93</v>
      </c>
      <c r="B78" s="307" t="s">
        <v>317</v>
      </c>
      <c r="C78" s="308"/>
      <c r="D78" s="113">
        <v>0.23217622741944619</v>
      </c>
      <c r="E78" s="115">
        <v>41</v>
      </c>
      <c r="F78" s="114">
        <v>42</v>
      </c>
      <c r="G78" s="114">
        <v>60</v>
      </c>
      <c r="H78" s="114">
        <v>30</v>
      </c>
      <c r="I78" s="140">
        <v>46</v>
      </c>
      <c r="J78" s="115">
        <v>-5</v>
      </c>
      <c r="K78" s="116">
        <v>-10.869565217391305</v>
      </c>
    </row>
    <row r="79" spans="1:11" ht="14.1" customHeight="1" x14ac:dyDescent="0.2">
      <c r="A79" s="306">
        <v>94</v>
      </c>
      <c r="B79" s="307" t="s">
        <v>318</v>
      </c>
      <c r="C79" s="308"/>
      <c r="D79" s="113">
        <v>0.31145591483096435</v>
      </c>
      <c r="E79" s="115">
        <v>55</v>
      </c>
      <c r="F79" s="114">
        <v>73</v>
      </c>
      <c r="G79" s="114">
        <v>146</v>
      </c>
      <c r="H79" s="114">
        <v>73</v>
      </c>
      <c r="I79" s="140">
        <v>75</v>
      </c>
      <c r="J79" s="115">
        <v>-20</v>
      </c>
      <c r="K79" s="116">
        <v>-26.666666666666668</v>
      </c>
    </row>
    <row r="80" spans="1:11" ht="14.1" customHeight="1" x14ac:dyDescent="0.2">
      <c r="A80" s="306" t="s">
        <v>319</v>
      </c>
      <c r="B80" s="307" t="s">
        <v>320</v>
      </c>
      <c r="C80" s="308"/>
      <c r="D80" s="113" t="s">
        <v>514</v>
      </c>
      <c r="E80" s="115" t="s">
        <v>514</v>
      </c>
      <c r="F80" s="114">
        <v>0</v>
      </c>
      <c r="G80" s="114">
        <v>0</v>
      </c>
      <c r="H80" s="114" t="s">
        <v>514</v>
      </c>
      <c r="I80" s="140">
        <v>4</v>
      </c>
      <c r="J80" s="115" t="s">
        <v>514</v>
      </c>
      <c r="K80" s="116" t="s">
        <v>514</v>
      </c>
    </row>
    <row r="81" spans="1:11" ht="14.1" customHeight="1" x14ac:dyDescent="0.2">
      <c r="A81" s="310" t="s">
        <v>321</v>
      </c>
      <c r="B81" s="311" t="s">
        <v>334</v>
      </c>
      <c r="C81" s="312"/>
      <c r="D81" s="125">
        <v>0.26615323631009685</v>
      </c>
      <c r="E81" s="143">
        <v>47</v>
      </c>
      <c r="F81" s="144">
        <v>57</v>
      </c>
      <c r="G81" s="144">
        <v>67</v>
      </c>
      <c r="H81" s="144">
        <v>42</v>
      </c>
      <c r="I81" s="145">
        <v>45</v>
      </c>
      <c r="J81" s="143">
        <v>2</v>
      </c>
      <c r="K81" s="146">
        <v>4.4444444444444446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206894</v>
      </c>
      <c r="C10" s="114">
        <v>111345</v>
      </c>
      <c r="D10" s="114">
        <v>95549</v>
      </c>
      <c r="E10" s="114">
        <v>158262</v>
      </c>
      <c r="F10" s="114">
        <v>46360</v>
      </c>
      <c r="G10" s="114">
        <v>28265</v>
      </c>
      <c r="H10" s="114">
        <v>51747</v>
      </c>
      <c r="I10" s="115">
        <v>48561</v>
      </c>
      <c r="J10" s="114">
        <v>34177</v>
      </c>
      <c r="K10" s="114">
        <v>14384</v>
      </c>
      <c r="L10" s="423">
        <v>14274</v>
      </c>
      <c r="M10" s="424">
        <v>15198</v>
      </c>
    </row>
    <row r="11" spans="1:13" ht="11.1" customHeight="1" x14ac:dyDescent="0.2">
      <c r="A11" s="422" t="s">
        <v>388</v>
      </c>
      <c r="B11" s="115">
        <v>210267</v>
      </c>
      <c r="C11" s="114">
        <v>114053</v>
      </c>
      <c r="D11" s="114">
        <v>96214</v>
      </c>
      <c r="E11" s="114">
        <v>161223</v>
      </c>
      <c r="F11" s="114">
        <v>46789</v>
      </c>
      <c r="G11" s="114">
        <v>28038</v>
      </c>
      <c r="H11" s="114">
        <v>53452</v>
      </c>
      <c r="I11" s="115">
        <v>49797</v>
      </c>
      <c r="J11" s="114">
        <v>34595</v>
      </c>
      <c r="K11" s="114">
        <v>15202</v>
      </c>
      <c r="L11" s="423">
        <v>14065</v>
      </c>
      <c r="M11" s="424">
        <v>10943</v>
      </c>
    </row>
    <row r="12" spans="1:13" ht="11.1" customHeight="1" x14ac:dyDescent="0.2">
      <c r="A12" s="422" t="s">
        <v>389</v>
      </c>
      <c r="B12" s="115">
        <v>213889</v>
      </c>
      <c r="C12" s="114">
        <v>116248</v>
      </c>
      <c r="D12" s="114">
        <v>97641</v>
      </c>
      <c r="E12" s="114">
        <v>164352</v>
      </c>
      <c r="F12" s="114">
        <v>47214</v>
      </c>
      <c r="G12" s="114">
        <v>30160</v>
      </c>
      <c r="H12" s="114">
        <v>54466</v>
      </c>
      <c r="I12" s="115">
        <v>49621</v>
      </c>
      <c r="J12" s="114">
        <v>34001</v>
      </c>
      <c r="K12" s="114">
        <v>15620</v>
      </c>
      <c r="L12" s="423">
        <v>19459</v>
      </c>
      <c r="M12" s="424">
        <v>16364</v>
      </c>
    </row>
    <row r="13" spans="1:13" s="110" customFormat="1" ht="11.1" customHeight="1" x14ac:dyDescent="0.2">
      <c r="A13" s="422" t="s">
        <v>390</v>
      </c>
      <c r="B13" s="115">
        <v>212596</v>
      </c>
      <c r="C13" s="114">
        <v>114482</v>
      </c>
      <c r="D13" s="114">
        <v>98114</v>
      </c>
      <c r="E13" s="114">
        <v>162404</v>
      </c>
      <c r="F13" s="114">
        <v>47876</v>
      </c>
      <c r="G13" s="114">
        <v>29301</v>
      </c>
      <c r="H13" s="114">
        <v>54982</v>
      </c>
      <c r="I13" s="115">
        <v>49793</v>
      </c>
      <c r="J13" s="114">
        <v>34238</v>
      </c>
      <c r="K13" s="114">
        <v>15555</v>
      </c>
      <c r="L13" s="423">
        <v>11702</v>
      </c>
      <c r="M13" s="424">
        <v>13544</v>
      </c>
    </row>
    <row r="14" spans="1:13" ht="15" customHeight="1" x14ac:dyDescent="0.2">
      <c r="A14" s="422" t="s">
        <v>391</v>
      </c>
      <c r="B14" s="115">
        <v>213734</v>
      </c>
      <c r="C14" s="114">
        <v>115475</v>
      </c>
      <c r="D14" s="114">
        <v>98259</v>
      </c>
      <c r="E14" s="114">
        <v>159138</v>
      </c>
      <c r="F14" s="114">
        <v>52527</v>
      </c>
      <c r="G14" s="114">
        <v>28673</v>
      </c>
      <c r="H14" s="114">
        <v>56253</v>
      </c>
      <c r="I14" s="115">
        <v>49227</v>
      </c>
      <c r="J14" s="114">
        <v>33698</v>
      </c>
      <c r="K14" s="114">
        <v>15529</v>
      </c>
      <c r="L14" s="423">
        <v>16973</v>
      </c>
      <c r="M14" s="424">
        <v>16130</v>
      </c>
    </row>
    <row r="15" spans="1:13" ht="11.1" customHeight="1" x14ac:dyDescent="0.2">
      <c r="A15" s="422" t="s">
        <v>388</v>
      </c>
      <c r="B15" s="115">
        <v>216797</v>
      </c>
      <c r="C15" s="114">
        <v>117656</v>
      </c>
      <c r="D15" s="114">
        <v>99141</v>
      </c>
      <c r="E15" s="114">
        <v>160960</v>
      </c>
      <c r="F15" s="114">
        <v>53827</v>
      </c>
      <c r="G15" s="114">
        <v>28477</v>
      </c>
      <c r="H15" s="114">
        <v>57880</v>
      </c>
      <c r="I15" s="115">
        <v>50013</v>
      </c>
      <c r="J15" s="114">
        <v>34065</v>
      </c>
      <c r="K15" s="114">
        <v>15948</v>
      </c>
      <c r="L15" s="423">
        <v>14357</v>
      </c>
      <c r="M15" s="424">
        <v>11590</v>
      </c>
    </row>
    <row r="16" spans="1:13" ht="11.1" customHeight="1" x14ac:dyDescent="0.2">
      <c r="A16" s="422" t="s">
        <v>389</v>
      </c>
      <c r="B16" s="115">
        <v>220742</v>
      </c>
      <c r="C16" s="114">
        <v>119903</v>
      </c>
      <c r="D16" s="114">
        <v>100839</v>
      </c>
      <c r="E16" s="114">
        <v>165396</v>
      </c>
      <c r="F16" s="114">
        <v>54283</v>
      </c>
      <c r="G16" s="114">
        <v>30840</v>
      </c>
      <c r="H16" s="114">
        <v>59045</v>
      </c>
      <c r="I16" s="115">
        <v>50044</v>
      </c>
      <c r="J16" s="114">
        <v>33535</v>
      </c>
      <c r="K16" s="114">
        <v>16509</v>
      </c>
      <c r="L16" s="423">
        <v>20711</v>
      </c>
      <c r="M16" s="424">
        <v>17205</v>
      </c>
    </row>
    <row r="17" spans="1:13" s="110" customFormat="1" ht="11.1" customHeight="1" x14ac:dyDescent="0.2">
      <c r="A17" s="422" t="s">
        <v>390</v>
      </c>
      <c r="B17" s="115">
        <v>219240</v>
      </c>
      <c r="C17" s="114">
        <v>118053</v>
      </c>
      <c r="D17" s="114">
        <v>101187</v>
      </c>
      <c r="E17" s="114">
        <v>164618</v>
      </c>
      <c r="F17" s="114">
        <v>54487</v>
      </c>
      <c r="G17" s="114">
        <v>29837</v>
      </c>
      <c r="H17" s="114">
        <v>59501</v>
      </c>
      <c r="I17" s="115">
        <v>50622</v>
      </c>
      <c r="J17" s="114">
        <v>34187</v>
      </c>
      <c r="K17" s="114">
        <v>16435</v>
      </c>
      <c r="L17" s="423">
        <v>11292</v>
      </c>
      <c r="M17" s="424">
        <v>13509</v>
      </c>
    </row>
    <row r="18" spans="1:13" ht="15" customHeight="1" x14ac:dyDescent="0.2">
      <c r="A18" s="422" t="s">
        <v>392</v>
      </c>
      <c r="B18" s="115">
        <v>219294</v>
      </c>
      <c r="C18" s="114">
        <v>118338</v>
      </c>
      <c r="D18" s="114">
        <v>100956</v>
      </c>
      <c r="E18" s="114">
        <v>163440</v>
      </c>
      <c r="F18" s="114">
        <v>55695</v>
      </c>
      <c r="G18" s="114">
        <v>29062</v>
      </c>
      <c r="H18" s="114">
        <v>60436</v>
      </c>
      <c r="I18" s="115">
        <v>49648</v>
      </c>
      <c r="J18" s="114">
        <v>33487</v>
      </c>
      <c r="K18" s="114">
        <v>16161</v>
      </c>
      <c r="L18" s="423">
        <v>16198</v>
      </c>
      <c r="M18" s="424">
        <v>16241</v>
      </c>
    </row>
    <row r="19" spans="1:13" ht="11.1" customHeight="1" x14ac:dyDescent="0.2">
      <c r="A19" s="422" t="s">
        <v>388</v>
      </c>
      <c r="B19" s="115">
        <v>221105</v>
      </c>
      <c r="C19" s="114">
        <v>119737</v>
      </c>
      <c r="D19" s="114">
        <v>101368</v>
      </c>
      <c r="E19" s="114">
        <v>164422</v>
      </c>
      <c r="F19" s="114">
        <v>56525</v>
      </c>
      <c r="G19" s="114">
        <v>28460</v>
      </c>
      <c r="H19" s="114">
        <v>61926</v>
      </c>
      <c r="I19" s="115">
        <v>51164</v>
      </c>
      <c r="J19" s="114">
        <v>34296</v>
      </c>
      <c r="K19" s="114">
        <v>16868</v>
      </c>
      <c r="L19" s="423">
        <v>12657</v>
      </c>
      <c r="M19" s="424">
        <v>11230</v>
      </c>
    </row>
    <row r="20" spans="1:13" ht="11.1" customHeight="1" x14ac:dyDescent="0.2">
      <c r="A20" s="422" t="s">
        <v>389</v>
      </c>
      <c r="B20" s="115">
        <v>224198</v>
      </c>
      <c r="C20" s="114">
        <v>121602</v>
      </c>
      <c r="D20" s="114">
        <v>102596</v>
      </c>
      <c r="E20" s="114">
        <v>167256</v>
      </c>
      <c r="F20" s="114">
        <v>56800</v>
      </c>
      <c r="G20" s="114">
        <v>30435</v>
      </c>
      <c r="H20" s="114">
        <v>62921</v>
      </c>
      <c r="I20" s="115">
        <v>52015</v>
      </c>
      <c r="J20" s="114">
        <v>33941</v>
      </c>
      <c r="K20" s="114">
        <v>18074</v>
      </c>
      <c r="L20" s="423">
        <v>24149</v>
      </c>
      <c r="M20" s="424">
        <v>21927</v>
      </c>
    </row>
    <row r="21" spans="1:13" s="110" customFormat="1" ht="11.1" customHeight="1" x14ac:dyDescent="0.2">
      <c r="A21" s="422" t="s">
        <v>390</v>
      </c>
      <c r="B21" s="115">
        <v>221668</v>
      </c>
      <c r="C21" s="114">
        <v>118831</v>
      </c>
      <c r="D21" s="114">
        <v>102837</v>
      </c>
      <c r="E21" s="114">
        <v>164974</v>
      </c>
      <c r="F21" s="114">
        <v>56624</v>
      </c>
      <c r="G21" s="114">
        <v>29358</v>
      </c>
      <c r="H21" s="114">
        <v>63075</v>
      </c>
      <c r="I21" s="115">
        <v>52036</v>
      </c>
      <c r="J21" s="114">
        <v>34470</v>
      </c>
      <c r="K21" s="114">
        <v>17566</v>
      </c>
      <c r="L21" s="423">
        <v>10551</v>
      </c>
      <c r="M21" s="424">
        <v>13409</v>
      </c>
    </row>
    <row r="22" spans="1:13" ht="15" customHeight="1" x14ac:dyDescent="0.2">
      <c r="A22" s="422" t="s">
        <v>393</v>
      </c>
      <c r="B22" s="115">
        <v>220725</v>
      </c>
      <c r="C22" s="114">
        <v>118478</v>
      </c>
      <c r="D22" s="114">
        <v>102247</v>
      </c>
      <c r="E22" s="114">
        <v>163900</v>
      </c>
      <c r="F22" s="114">
        <v>56499</v>
      </c>
      <c r="G22" s="114">
        <v>28204</v>
      </c>
      <c r="H22" s="114">
        <v>63842</v>
      </c>
      <c r="I22" s="115">
        <v>51396</v>
      </c>
      <c r="J22" s="114">
        <v>34119</v>
      </c>
      <c r="K22" s="114">
        <v>17277</v>
      </c>
      <c r="L22" s="423">
        <v>13432</v>
      </c>
      <c r="M22" s="424">
        <v>14822</v>
      </c>
    </row>
    <row r="23" spans="1:13" ht="11.1" customHeight="1" x14ac:dyDescent="0.2">
      <c r="A23" s="422" t="s">
        <v>388</v>
      </c>
      <c r="B23" s="115">
        <v>222612</v>
      </c>
      <c r="C23" s="114">
        <v>120326</v>
      </c>
      <c r="D23" s="114">
        <v>102286</v>
      </c>
      <c r="E23" s="114">
        <v>165266</v>
      </c>
      <c r="F23" s="114">
        <v>56963</v>
      </c>
      <c r="G23" s="114">
        <v>27635</v>
      </c>
      <c r="H23" s="114">
        <v>65448</v>
      </c>
      <c r="I23" s="115">
        <v>52549</v>
      </c>
      <c r="J23" s="114">
        <v>34760</v>
      </c>
      <c r="K23" s="114">
        <v>17789</v>
      </c>
      <c r="L23" s="423">
        <v>12843</v>
      </c>
      <c r="M23" s="424">
        <v>11128</v>
      </c>
    </row>
    <row r="24" spans="1:13" ht="11.1" customHeight="1" x14ac:dyDescent="0.2">
      <c r="A24" s="422" t="s">
        <v>389</v>
      </c>
      <c r="B24" s="115">
        <v>226347</v>
      </c>
      <c r="C24" s="114">
        <v>122487</v>
      </c>
      <c r="D24" s="114">
        <v>103860</v>
      </c>
      <c r="E24" s="114">
        <v>166256</v>
      </c>
      <c r="F24" s="114">
        <v>57769</v>
      </c>
      <c r="G24" s="114">
        <v>29571</v>
      </c>
      <c r="H24" s="114">
        <v>66601</v>
      </c>
      <c r="I24" s="115">
        <v>52228</v>
      </c>
      <c r="J24" s="114">
        <v>33997</v>
      </c>
      <c r="K24" s="114">
        <v>18231</v>
      </c>
      <c r="L24" s="423">
        <v>18831</v>
      </c>
      <c r="M24" s="424">
        <v>16075</v>
      </c>
    </row>
    <row r="25" spans="1:13" s="110" customFormat="1" ht="11.1" customHeight="1" x14ac:dyDescent="0.2">
      <c r="A25" s="422" t="s">
        <v>390</v>
      </c>
      <c r="B25" s="115">
        <v>223798</v>
      </c>
      <c r="C25" s="114">
        <v>120103</v>
      </c>
      <c r="D25" s="114">
        <v>103695</v>
      </c>
      <c r="E25" s="114">
        <v>163713</v>
      </c>
      <c r="F25" s="114">
        <v>57768</v>
      </c>
      <c r="G25" s="114">
        <v>28576</v>
      </c>
      <c r="H25" s="114">
        <v>66758</v>
      </c>
      <c r="I25" s="115">
        <v>52412</v>
      </c>
      <c r="J25" s="114">
        <v>34335</v>
      </c>
      <c r="K25" s="114">
        <v>18077</v>
      </c>
      <c r="L25" s="423">
        <v>11520</v>
      </c>
      <c r="M25" s="424">
        <v>14225</v>
      </c>
    </row>
    <row r="26" spans="1:13" ht="15" customHeight="1" x14ac:dyDescent="0.2">
      <c r="A26" s="422" t="s">
        <v>394</v>
      </c>
      <c r="B26" s="115">
        <v>224808</v>
      </c>
      <c r="C26" s="114">
        <v>120829</v>
      </c>
      <c r="D26" s="114">
        <v>103979</v>
      </c>
      <c r="E26" s="114">
        <v>164325</v>
      </c>
      <c r="F26" s="114">
        <v>58166</v>
      </c>
      <c r="G26" s="114">
        <v>27743</v>
      </c>
      <c r="H26" s="114">
        <v>68056</v>
      </c>
      <c r="I26" s="115">
        <v>52485</v>
      </c>
      <c r="J26" s="114">
        <v>34497</v>
      </c>
      <c r="K26" s="114">
        <v>17988</v>
      </c>
      <c r="L26" s="423">
        <v>15209</v>
      </c>
      <c r="M26" s="424">
        <v>14878</v>
      </c>
    </row>
    <row r="27" spans="1:13" ht="11.1" customHeight="1" x14ac:dyDescent="0.2">
      <c r="A27" s="422" t="s">
        <v>388</v>
      </c>
      <c r="B27" s="115">
        <v>226665</v>
      </c>
      <c r="C27" s="114">
        <v>122264</v>
      </c>
      <c r="D27" s="114">
        <v>104401</v>
      </c>
      <c r="E27" s="114">
        <v>165493</v>
      </c>
      <c r="F27" s="114">
        <v>58885</v>
      </c>
      <c r="G27" s="114">
        <v>27306</v>
      </c>
      <c r="H27" s="114">
        <v>69775</v>
      </c>
      <c r="I27" s="115">
        <v>53925</v>
      </c>
      <c r="J27" s="114">
        <v>35288</v>
      </c>
      <c r="K27" s="114">
        <v>18637</v>
      </c>
      <c r="L27" s="423">
        <v>15858</v>
      </c>
      <c r="M27" s="424">
        <v>14152</v>
      </c>
    </row>
    <row r="28" spans="1:13" ht="11.1" customHeight="1" x14ac:dyDescent="0.2">
      <c r="A28" s="422" t="s">
        <v>389</v>
      </c>
      <c r="B28" s="115">
        <v>229820</v>
      </c>
      <c r="C28" s="114">
        <v>123680</v>
      </c>
      <c r="D28" s="114">
        <v>106140</v>
      </c>
      <c r="E28" s="114">
        <v>169120</v>
      </c>
      <c r="F28" s="114">
        <v>60133</v>
      </c>
      <c r="G28" s="114">
        <v>29050</v>
      </c>
      <c r="H28" s="114">
        <v>70628</v>
      </c>
      <c r="I28" s="115">
        <v>56589</v>
      </c>
      <c r="J28" s="114">
        <v>37072</v>
      </c>
      <c r="K28" s="114">
        <v>19517</v>
      </c>
      <c r="L28" s="423">
        <v>19487</v>
      </c>
      <c r="M28" s="424">
        <v>17674</v>
      </c>
    </row>
    <row r="29" spans="1:13" s="110" customFormat="1" ht="11.1" customHeight="1" x14ac:dyDescent="0.2">
      <c r="A29" s="422" t="s">
        <v>390</v>
      </c>
      <c r="B29" s="115">
        <v>227361</v>
      </c>
      <c r="C29" s="114">
        <v>121198</v>
      </c>
      <c r="D29" s="114">
        <v>106163</v>
      </c>
      <c r="E29" s="114">
        <v>166568</v>
      </c>
      <c r="F29" s="114">
        <v>60734</v>
      </c>
      <c r="G29" s="114">
        <v>28040</v>
      </c>
      <c r="H29" s="114">
        <v>70652</v>
      </c>
      <c r="I29" s="115">
        <v>56796</v>
      </c>
      <c r="J29" s="114">
        <v>37505</v>
      </c>
      <c r="K29" s="114">
        <v>19291</v>
      </c>
      <c r="L29" s="423">
        <v>11461</v>
      </c>
      <c r="M29" s="424">
        <v>14007</v>
      </c>
    </row>
    <row r="30" spans="1:13" ht="15" customHeight="1" x14ac:dyDescent="0.2">
      <c r="A30" s="422" t="s">
        <v>395</v>
      </c>
      <c r="B30" s="115">
        <v>228516</v>
      </c>
      <c r="C30" s="114">
        <v>121910</v>
      </c>
      <c r="D30" s="114">
        <v>106606</v>
      </c>
      <c r="E30" s="114">
        <v>166793</v>
      </c>
      <c r="F30" s="114">
        <v>61679</v>
      </c>
      <c r="G30" s="114">
        <v>27181</v>
      </c>
      <c r="H30" s="114">
        <v>71790</v>
      </c>
      <c r="I30" s="115">
        <v>54851</v>
      </c>
      <c r="J30" s="114">
        <v>35856</v>
      </c>
      <c r="K30" s="114">
        <v>18995</v>
      </c>
      <c r="L30" s="423">
        <v>18760</v>
      </c>
      <c r="M30" s="424">
        <v>17768</v>
      </c>
    </row>
    <row r="31" spans="1:13" ht="11.1" customHeight="1" x14ac:dyDescent="0.2">
      <c r="A31" s="422" t="s">
        <v>388</v>
      </c>
      <c r="B31" s="115">
        <v>230813</v>
      </c>
      <c r="C31" s="114">
        <v>123603</v>
      </c>
      <c r="D31" s="114">
        <v>107210</v>
      </c>
      <c r="E31" s="114">
        <v>168135</v>
      </c>
      <c r="F31" s="114">
        <v>62643</v>
      </c>
      <c r="G31" s="114">
        <v>26750</v>
      </c>
      <c r="H31" s="114">
        <v>73163</v>
      </c>
      <c r="I31" s="115">
        <v>56454</v>
      </c>
      <c r="J31" s="114">
        <v>36729</v>
      </c>
      <c r="K31" s="114">
        <v>19725</v>
      </c>
      <c r="L31" s="423">
        <v>17002</v>
      </c>
      <c r="M31" s="424">
        <v>14859</v>
      </c>
    </row>
    <row r="32" spans="1:13" ht="11.1" customHeight="1" x14ac:dyDescent="0.2">
      <c r="A32" s="422" t="s">
        <v>389</v>
      </c>
      <c r="B32" s="115">
        <v>234076</v>
      </c>
      <c r="C32" s="114">
        <v>125487</v>
      </c>
      <c r="D32" s="114">
        <v>108589</v>
      </c>
      <c r="E32" s="114">
        <v>170512</v>
      </c>
      <c r="F32" s="114">
        <v>63541</v>
      </c>
      <c r="G32" s="114">
        <v>28683</v>
      </c>
      <c r="H32" s="114">
        <v>74018</v>
      </c>
      <c r="I32" s="115">
        <v>56086</v>
      </c>
      <c r="J32" s="114">
        <v>35981</v>
      </c>
      <c r="K32" s="114">
        <v>20105</v>
      </c>
      <c r="L32" s="423">
        <v>20077</v>
      </c>
      <c r="M32" s="424">
        <v>17411</v>
      </c>
    </row>
    <row r="33" spans="1:13" s="110" customFormat="1" ht="11.1" customHeight="1" x14ac:dyDescent="0.2">
      <c r="A33" s="422" t="s">
        <v>390</v>
      </c>
      <c r="B33" s="115">
        <v>231763</v>
      </c>
      <c r="C33" s="114">
        <v>123324</v>
      </c>
      <c r="D33" s="114">
        <v>108439</v>
      </c>
      <c r="E33" s="114">
        <v>167892</v>
      </c>
      <c r="F33" s="114">
        <v>63852</v>
      </c>
      <c r="G33" s="114">
        <v>27633</v>
      </c>
      <c r="H33" s="114">
        <v>73929</v>
      </c>
      <c r="I33" s="115">
        <v>56397</v>
      </c>
      <c r="J33" s="114">
        <v>36464</v>
      </c>
      <c r="K33" s="114">
        <v>19933</v>
      </c>
      <c r="L33" s="423">
        <v>11789</v>
      </c>
      <c r="M33" s="424">
        <v>14052</v>
      </c>
    </row>
    <row r="34" spans="1:13" ht="15" customHeight="1" x14ac:dyDescent="0.2">
      <c r="A34" s="422" t="s">
        <v>396</v>
      </c>
      <c r="B34" s="115">
        <v>231813</v>
      </c>
      <c r="C34" s="114">
        <v>123681</v>
      </c>
      <c r="D34" s="114">
        <v>108132</v>
      </c>
      <c r="E34" s="114">
        <v>167778</v>
      </c>
      <c r="F34" s="114">
        <v>64026</v>
      </c>
      <c r="G34" s="114">
        <v>26648</v>
      </c>
      <c r="H34" s="114">
        <v>74966</v>
      </c>
      <c r="I34" s="115">
        <v>55821</v>
      </c>
      <c r="J34" s="114">
        <v>35894</v>
      </c>
      <c r="K34" s="114">
        <v>19927</v>
      </c>
      <c r="L34" s="423">
        <v>15761</v>
      </c>
      <c r="M34" s="424">
        <v>15664</v>
      </c>
    </row>
    <row r="35" spans="1:13" ht="11.1" customHeight="1" x14ac:dyDescent="0.2">
      <c r="A35" s="422" t="s">
        <v>388</v>
      </c>
      <c r="B35" s="115">
        <v>233541</v>
      </c>
      <c r="C35" s="114">
        <v>125161</v>
      </c>
      <c r="D35" s="114">
        <v>108380</v>
      </c>
      <c r="E35" s="114">
        <v>168744</v>
      </c>
      <c r="F35" s="114">
        <v>64792</v>
      </c>
      <c r="G35" s="114">
        <v>26139</v>
      </c>
      <c r="H35" s="114">
        <v>76311</v>
      </c>
      <c r="I35" s="115">
        <v>57073</v>
      </c>
      <c r="J35" s="114">
        <v>36419</v>
      </c>
      <c r="K35" s="114">
        <v>20654</v>
      </c>
      <c r="L35" s="423">
        <v>13471</v>
      </c>
      <c r="M35" s="424">
        <v>11877</v>
      </c>
    </row>
    <row r="36" spans="1:13" ht="11.1" customHeight="1" x14ac:dyDescent="0.2">
      <c r="A36" s="422" t="s">
        <v>389</v>
      </c>
      <c r="B36" s="115">
        <v>237451</v>
      </c>
      <c r="C36" s="114">
        <v>127186</v>
      </c>
      <c r="D36" s="114">
        <v>110265</v>
      </c>
      <c r="E36" s="114">
        <v>171607</v>
      </c>
      <c r="F36" s="114">
        <v>65841</v>
      </c>
      <c r="G36" s="114">
        <v>28437</v>
      </c>
      <c r="H36" s="114">
        <v>77176</v>
      </c>
      <c r="I36" s="115">
        <v>56835</v>
      </c>
      <c r="J36" s="114">
        <v>35692</v>
      </c>
      <c r="K36" s="114">
        <v>21143</v>
      </c>
      <c r="L36" s="423">
        <v>21885</v>
      </c>
      <c r="M36" s="424">
        <v>18691</v>
      </c>
    </row>
    <row r="37" spans="1:13" s="110" customFormat="1" ht="11.1" customHeight="1" x14ac:dyDescent="0.2">
      <c r="A37" s="422" t="s">
        <v>390</v>
      </c>
      <c r="B37" s="115">
        <v>235783</v>
      </c>
      <c r="C37" s="114">
        <v>125551</v>
      </c>
      <c r="D37" s="114">
        <v>110232</v>
      </c>
      <c r="E37" s="114">
        <v>169666</v>
      </c>
      <c r="F37" s="114">
        <v>66116</v>
      </c>
      <c r="G37" s="114">
        <v>27518</v>
      </c>
      <c r="H37" s="114">
        <v>77319</v>
      </c>
      <c r="I37" s="115">
        <v>57029</v>
      </c>
      <c r="J37" s="114">
        <v>36078</v>
      </c>
      <c r="K37" s="114">
        <v>20951</v>
      </c>
      <c r="L37" s="423">
        <v>12233</v>
      </c>
      <c r="M37" s="424">
        <v>13934</v>
      </c>
    </row>
    <row r="38" spans="1:13" ht="15" customHeight="1" x14ac:dyDescent="0.2">
      <c r="A38" s="425" t="s">
        <v>397</v>
      </c>
      <c r="B38" s="115">
        <v>237163</v>
      </c>
      <c r="C38" s="114">
        <v>126665</v>
      </c>
      <c r="D38" s="114">
        <v>110498</v>
      </c>
      <c r="E38" s="114">
        <v>170558</v>
      </c>
      <c r="F38" s="114">
        <v>66605</v>
      </c>
      <c r="G38" s="114">
        <v>26788</v>
      </c>
      <c r="H38" s="114">
        <v>78529</v>
      </c>
      <c r="I38" s="115">
        <v>55900</v>
      </c>
      <c r="J38" s="114">
        <v>35166</v>
      </c>
      <c r="K38" s="114">
        <v>20734</v>
      </c>
      <c r="L38" s="423">
        <v>17952</v>
      </c>
      <c r="M38" s="424">
        <v>17378</v>
      </c>
    </row>
    <row r="39" spans="1:13" ht="11.1" customHeight="1" x14ac:dyDescent="0.2">
      <c r="A39" s="422" t="s">
        <v>388</v>
      </c>
      <c r="B39" s="115">
        <v>238640</v>
      </c>
      <c r="C39" s="114">
        <v>127862</v>
      </c>
      <c r="D39" s="114">
        <v>110778</v>
      </c>
      <c r="E39" s="114">
        <v>171318</v>
      </c>
      <c r="F39" s="114">
        <v>67322</v>
      </c>
      <c r="G39" s="114">
        <v>26347</v>
      </c>
      <c r="H39" s="114">
        <v>79846</v>
      </c>
      <c r="I39" s="115">
        <v>57344</v>
      </c>
      <c r="J39" s="114">
        <v>35859</v>
      </c>
      <c r="K39" s="114">
        <v>21485</v>
      </c>
      <c r="L39" s="423">
        <v>14331</v>
      </c>
      <c r="M39" s="424">
        <v>12995</v>
      </c>
    </row>
    <row r="40" spans="1:13" ht="11.1" customHeight="1" x14ac:dyDescent="0.2">
      <c r="A40" s="425" t="s">
        <v>389</v>
      </c>
      <c r="B40" s="115">
        <v>242333</v>
      </c>
      <c r="C40" s="114">
        <v>129991</v>
      </c>
      <c r="D40" s="114">
        <v>112342</v>
      </c>
      <c r="E40" s="114">
        <v>174397</v>
      </c>
      <c r="F40" s="114">
        <v>67936</v>
      </c>
      <c r="G40" s="114">
        <v>28499</v>
      </c>
      <c r="H40" s="114">
        <v>80824</v>
      </c>
      <c r="I40" s="115">
        <v>57246</v>
      </c>
      <c r="J40" s="114">
        <v>35174</v>
      </c>
      <c r="K40" s="114">
        <v>22072</v>
      </c>
      <c r="L40" s="423">
        <v>21892</v>
      </c>
      <c r="M40" s="424">
        <v>18915</v>
      </c>
    </row>
    <row r="41" spans="1:13" s="110" customFormat="1" ht="11.1" customHeight="1" x14ac:dyDescent="0.2">
      <c r="A41" s="422" t="s">
        <v>390</v>
      </c>
      <c r="B41" s="115">
        <v>240802</v>
      </c>
      <c r="C41" s="114">
        <v>128429</v>
      </c>
      <c r="D41" s="114">
        <v>112373</v>
      </c>
      <c r="E41" s="114">
        <v>172544</v>
      </c>
      <c r="F41" s="114">
        <v>68258</v>
      </c>
      <c r="G41" s="114">
        <v>27719</v>
      </c>
      <c r="H41" s="114">
        <v>80946</v>
      </c>
      <c r="I41" s="115">
        <v>57774</v>
      </c>
      <c r="J41" s="114">
        <v>35605</v>
      </c>
      <c r="K41" s="114">
        <v>22169</v>
      </c>
      <c r="L41" s="423">
        <v>13124</v>
      </c>
      <c r="M41" s="424">
        <v>14732</v>
      </c>
    </row>
    <row r="42" spans="1:13" ht="15" customHeight="1" x14ac:dyDescent="0.2">
      <c r="A42" s="422" t="s">
        <v>398</v>
      </c>
      <c r="B42" s="115">
        <v>241364</v>
      </c>
      <c r="C42" s="114">
        <v>129205</v>
      </c>
      <c r="D42" s="114">
        <v>112159</v>
      </c>
      <c r="E42" s="114">
        <v>173038</v>
      </c>
      <c r="F42" s="114">
        <v>68326</v>
      </c>
      <c r="G42" s="114">
        <v>26866</v>
      </c>
      <c r="H42" s="114">
        <v>81762</v>
      </c>
      <c r="I42" s="115">
        <v>57033</v>
      </c>
      <c r="J42" s="114">
        <v>35041</v>
      </c>
      <c r="K42" s="114">
        <v>21992</v>
      </c>
      <c r="L42" s="423">
        <v>18227</v>
      </c>
      <c r="M42" s="424">
        <v>17873</v>
      </c>
    </row>
    <row r="43" spans="1:13" ht="11.1" customHeight="1" x14ac:dyDescent="0.2">
      <c r="A43" s="422" t="s">
        <v>388</v>
      </c>
      <c r="B43" s="115">
        <v>243075</v>
      </c>
      <c r="C43" s="114">
        <v>130643</v>
      </c>
      <c r="D43" s="114">
        <v>112432</v>
      </c>
      <c r="E43" s="114">
        <v>174144</v>
      </c>
      <c r="F43" s="114">
        <v>68931</v>
      </c>
      <c r="G43" s="114">
        <v>26493</v>
      </c>
      <c r="H43" s="114">
        <v>83160</v>
      </c>
      <c r="I43" s="115">
        <v>58374</v>
      </c>
      <c r="J43" s="114">
        <v>35592</v>
      </c>
      <c r="K43" s="114">
        <v>22782</v>
      </c>
      <c r="L43" s="423">
        <v>14376</v>
      </c>
      <c r="M43" s="424">
        <v>12745</v>
      </c>
    </row>
    <row r="44" spans="1:13" ht="11.1" customHeight="1" x14ac:dyDescent="0.2">
      <c r="A44" s="422" t="s">
        <v>389</v>
      </c>
      <c r="B44" s="115">
        <v>245293</v>
      </c>
      <c r="C44" s="114">
        <v>131915</v>
      </c>
      <c r="D44" s="114">
        <v>113378</v>
      </c>
      <c r="E44" s="114">
        <v>176519</v>
      </c>
      <c r="F44" s="114">
        <v>68774</v>
      </c>
      <c r="G44" s="114">
        <v>28368</v>
      </c>
      <c r="H44" s="114">
        <v>83771</v>
      </c>
      <c r="I44" s="115">
        <v>55263</v>
      </c>
      <c r="J44" s="114">
        <v>32574</v>
      </c>
      <c r="K44" s="114">
        <v>22689</v>
      </c>
      <c r="L44" s="423">
        <v>22178</v>
      </c>
      <c r="M44" s="424">
        <v>20544</v>
      </c>
    </row>
    <row r="45" spans="1:13" s="110" customFormat="1" ht="11.1" customHeight="1" x14ac:dyDescent="0.2">
      <c r="A45" s="422" t="s">
        <v>390</v>
      </c>
      <c r="B45" s="115">
        <v>243712</v>
      </c>
      <c r="C45" s="114">
        <v>130386</v>
      </c>
      <c r="D45" s="114">
        <v>113326</v>
      </c>
      <c r="E45" s="114">
        <v>174591</v>
      </c>
      <c r="F45" s="114">
        <v>69121</v>
      </c>
      <c r="G45" s="114">
        <v>27722</v>
      </c>
      <c r="H45" s="114">
        <v>83545</v>
      </c>
      <c r="I45" s="115">
        <v>55646</v>
      </c>
      <c r="J45" s="114">
        <v>32993</v>
      </c>
      <c r="K45" s="114">
        <v>22653</v>
      </c>
      <c r="L45" s="423">
        <v>13327</v>
      </c>
      <c r="M45" s="424">
        <v>15109</v>
      </c>
    </row>
    <row r="46" spans="1:13" ht="15" customHeight="1" x14ac:dyDescent="0.2">
      <c r="A46" s="422" t="s">
        <v>399</v>
      </c>
      <c r="B46" s="115">
        <v>243934</v>
      </c>
      <c r="C46" s="114">
        <v>130630</v>
      </c>
      <c r="D46" s="114">
        <v>113304</v>
      </c>
      <c r="E46" s="114">
        <v>174485</v>
      </c>
      <c r="F46" s="114">
        <v>69449</v>
      </c>
      <c r="G46" s="114">
        <v>26892</v>
      </c>
      <c r="H46" s="114">
        <v>84308</v>
      </c>
      <c r="I46" s="115">
        <v>54953</v>
      </c>
      <c r="J46" s="114">
        <v>32364</v>
      </c>
      <c r="K46" s="114">
        <v>22589</v>
      </c>
      <c r="L46" s="423">
        <v>17597</v>
      </c>
      <c r="M46" s="424">
        <v>17681</v>
      </c>
    </row>
    <row r="47" spans="1:13" ht="11.1" customHeight="1" x14ac:dyDescent="0.2">
      <c r="A47" s="422" t="s">
        <v>388</v>
      </c>
      <c r="B47" s="115">
        <v>245111</v>
      </c>
      <c r="C47" s="114">
        <v>131571</v>
      </c>
      <c r="D47" s="114">
        <v>113540</v>
      </c>
      <c r="E47" s="114">
        <v>175017</v>
      </c>
      <c r="F47" s="114">
        <v>70094</v>
      </c>
      <c r="G47" s="114">
        <v>26344</v>
      </c>
      <c r="H47" s="114">
        <v>85410</v>
      </c>
      <c r="I47" s="115">
        <v>56169</v>
      </c>
      <c r="J47" s="114">
        <v>33078</v>
      </c>
      <c r="K47" s="114">
        <v>23091</v>
      </c>
      <c r="L47" s="423">
        <v>13815</v>
      </c>
      <c r="M47" s="424">
        <v>12853</v>
      </c>
    </row>
    <row r="48" spans="1:13" ht="11.1" customHeight="1" x14ac:dyDescent="0.2">
      <c r="A48" s="422" t="s">
        <v>389</v>
      </c>
      <c r="B48" s="115">
        <v>248341</v>
      </c>
      <c r="C48" s="114">
        <v>133167</v>
      </c>
      <c r="D48" s="114">
        <v>115174</v>
      </c>
      <c r="E48" s="114">
        <v>177329</v>
      </c>
      <c r="F48" s="114">
        <v>71012</v>
      </c>
      <c r="G48" s="114">
        <v>28369</v>
      </c>
      <c r="H48" s="114">
        <v>86363</v>
      </c>
      <c r="I48" s="115">
        <v>55686</v>
      </c>
      <c r="J48" s="114">
        <v>32150</v>
      </c>
      <c r="K48" s="114">
        <v>23536</v>
      </c>
      <c r="L48" s="423">
        <v>20514</v>
      </c>
      <c r="M48" s="424">
        <v>18364</v>
      </c>
    </row>
    <row r="49" spans="1:17" s="110" customFormat="1" ht="11.1" customHeight="1" x14ac:dyDescent="0.2">
      <c r="A49" s="422" t="s">
        <v>390</v>
      </c>
      <c r="B49" s="115">
        <v>245771</v>
      </c>
      <c r="C49" s="114">
        <v>130923</v>
      </c>
      <c r="D49" s="114">
        <v>114848</v>
      </c>
      <c r="E49" s="114">
        <v>174502</v>
      </c>
      <c r="F49" s="114">
        <v>71269</v>
      </c>
      <c r="G49" s="114">
        <v>27618</v>
      </c>
      <c r="H49" s="114">
        <v>85875</v>
      </c>
      <c r="I49" s="115">
        <v>55723</v>
      </c>
      <c r="J49" s="114">
        <v>32270</v>
      </c>
      <c r="K49" s="114">
        <v>23453</v>
      </c>
      <c r="L49" s="423">
        <v>12817</v>
      </c>
      <c r="M49" s="424">
        <v>15699</v>
      </c>
    </row>
    <row r="50" spans="1:17" ht="15" customHeight="1" x14ac:dyDescent="0.2">
      <c r="A50" s="422" t="s">
        <v>400</v>
      </c>
      <c r="B50" s="143">
        <v>245235</v>
      </c>
      <c r="C50" s="144">
        <v>130769</v>
      </c>
      <c r="D50" s="144">
        <v>114466</v>
      </c>
      <c r="E50" s="144">
        <v>173848</v>
      </c>
      <c r="F50" s="144">
        <v>71387</v>
      </c>
      <c r="G50" s="144">
        <v>26724</v>
      </c>
      <c r="H50" s="144">
        <v>86228</v>
      </c>
      <c r="I50" s="143">
        <v>53306</v>
      </c>
      <c r="J50" s="144">
        <v>30937</v>
      </c>
      <c r="K50" s="144">
        <v>22369</v>
      </c>
      <c r="L50" s="426">
        <v>16784</v>
      </c>
      <c r="M50" s="427">
        <v>17659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0.53334098567645349</v>
      </c>
      <c r="C6" s="480">
        <f>'Tabelle 3.3'!J11</f>
        <v>-2.9971066183829818</v>
      </c>
      <c r="D6" s="481">
        <f t="shared" ref="D6:E9" si="0">IF(OR(AND(B6&gt;=-50,B6&lt;=50),ISNUMBER(B6)=FALSE),B6,"")</f>
        <v>0.53334098567645349</v>
      </c>
      <c r="E6" s="481">
        <f t="shared" si="0"/>
        <v>-2.9971066183829818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0.53334098567645349</v>
      </c>
      <c r="C14" s="480">
        <f>'Tabelle 3.3'!J11</f>
        <v>-2.9971066183829818</v>
      </c>
      <c r="D14" s="481">
        <f>IF(OR(AND(B14&gt;=-50,B14&lt;=50),ISNUMBER(B14)=FALSE),B14,"")</f>
        <v>0.53334098567645349</v>
      </c>
      <c r="E14" s="481">
        <f>IF(OR(AND(C14&gt;=-50,C14&lt;=50),ISNUMBER(C14)=FALSE),C14,"")</f>
        <v>-2.9971066183829818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-0.48465266558966075</v>
      </c>
      <c r="C15" s="480">
        <f>'Tabelle 3.3'!J12</f>
        <v>3.1855955678670358</v>
      </c>
      <c r="D15" s="481">
        <f t="shared" ref="D15:E45" si="3">IF(OR(AND(B15&gt;=-50,B15&lt;=50),ISNUMBER(B15)=FALSE),B15,"")</f>
        <v>-0.48465266558966075</v>
      </c>
      <c r="E15" s="481">
        <f t="shared" si="3"/>
        <v>3.1855955678670358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2.9581993569131835</v>
      </c>
      <c r="C16" s="480">
        <f>'Tabelle 3.3'!J13</f>
        <v>-2.0833333333333335</v>
      </c>
      <c r="D16" s="481">
        <f t="shared" si="3"/>
        <v>2.9581993569131835</v>
      </c>
      <c r="E16" s="481">
        <f t="shared" si="3"/>
        <v>-2.0833333333333335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-2.6498185305220736</v>
      </c>
      <c r="C17" s="480">
        <f>'Tabelle 3.3'!J14</f>
        <v>-6.5282892534315371</v>
      </c>
      <c r="D17" s="481">
        <f t="shared" si="3"/>
        <v>-2.6498185305220736</v>
      </c>
      <c r="E17" s="481">
        <f t="shared" si="3"/>
        <v>-6.5282892534315371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4.7543054724383271</v>
      </c>
      <c r="C18" s="480">
        <f>'Tabelle 3.3'!J15</f>
        <v>-6.3866120218579239</v>
      </c>
      <c r="D18" s="481">
        <f t="shared" si="3"/>
        <v>4.7543054724383271</v>
      </c>
      <c r="E18" s="481">
        <f t="shared" si="3"/>
        <v>-6.3866120218579239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-5.2251144649821946</v>
      </c>
      <c r="C19" s="480">
        <f>'Tabelle 3.3'!J16</f>
        <v>-8.8108108108108105</v>
      </c>
      <c r="D19" s="481">
        <f t="shared" si="3"/>
        <v>-5.2251144649821946</v>
      </c>
      <c r="E19" s="481">
        <f t="shared" si="3"/>
        <v>-8.8108108108108105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-2.1469654898849662</v>
      </c>
      <c r="C20" s="480">
        <f>'Tabelle 3.3'!J17</f>
        <v>-3.3444816053511706</v>
      </c>
      <c r="D20" s="481">
        <f t="shared" si="3"/>
        <v>-2.1469654898849662</v>
      </c>
      <c r="E20" s="481">
        <f t="shared" si="3"/>
        <v>-3.3444816053511706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2.0367352984743001</v>
      </c>
      <c r="C21" s="480">
        <f>'Tabelle 3.3'!J18</f>
        <v>4.06871609403255</v>
      </c>
      <c r="D21" s="481">
        <f t="shared" si="3"/>
        <v>2.0367352984743001</v>
      </c>
      <c r="E21" s="481">
        <f t="shared" si="3"/>
        <v>4.06871609403255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2.4634542501353547</v>
      </c>
      <c r="C22" s="480">
        <f>'Tabelle 3.3'!J19</f>
        <v>2.6254102203469292</v>
      </c>
      <c r="D22" s="481">
        <f t="shared" si="3"/>
        <v>2.4634542501353547</v>
      </c>
      <c r="E22" s="481">
        <f t="shared" si="3"/>
        <v>2.6254102203469292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2.9833466916021019</v>
      </c>
      <c r="C23" s="480">
        <f>'Tabelle 3.3'!J20</f>
        <v>-6.4672106376548806</v>
      </c>
      <c r="D23" s="481">
        <f t="shared" si="3"/>
        <v>2.9833466916021019</v>
      </c>
      <c r="E23" s="481">
        <f t="shared" si="3"/>
        <v>-6.4672106376548806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-3.7141957821844507</v>
      </c>
      <c r="C24" s="480">
        <f>'Tabelle 3.3'!J21</f>
        <v>-9.3543694752153961</v>
      </c>
      <c r="D24" s="481">
        <f t="shared" si="3"/>
        <v>-3.7141957821844507</v>
      </c>
      <c r="E24" s="481">
        <f t="shared" si="3"/>
        <v>-9.3543694752153961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6.6647179187372112</v>
      </c>
      <c r="C25" s="480">
        <f>'Tabelle 3.3'!J22</f>
        <v>-4.5931103344982525</v>
      </c>
      <c r="D25" s="481">
        <f t="shared" si="3"/>
        <v>6.6647179187372112</v>
      </c>
      <c r="E25" s="481">
        <f t="shared" si="3"/>
        <v>-4.5931103344982525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0.32333030211175101</v>
      </c>
      <c r="C26" s="480">
        <f>'Tabelle 3.3'!J23</f>
        <v>-0.32362459546925565</v>
      </c>
      <c r="D26" s="481">
        <f t="shared" si="3"/>
        <v>0.32333030211175101</v>
      </c>
      <c r="E26" s="481">
        <f t="shared" si="3"/>
        <v>-0.32362459546925565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6.689755741888443</v>
      </c>
      <c r="C27" s="480">
        <f>'Tabelle 3.3'!J24</f>
        <v>-0.98191214470284238</v>
      </c>
      <c r="D27" s="481">
        <f t="shared" si="3"/>
        <v>6.689755741888443</v>
      </c>
      <c r="E27" s="481">
        <f t="shared" si="3"/>
        <v>-0.98191214470284238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-1.738387004844685</v>
      </c>
      <c r="C28" s="480">
        <f>'Tabelle 3.3'!J25</f>
        <v>-6.2876604663348177</v>
      </c>
      <c r="D28" s="481">
        <f t="shared" si="3"/>
        <v>-1.738387004844685</v>
      </c>
      <c r="E28" s="481">
        <f t="shared" si="3"/>
        <v>-6.2876604663348177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-13.426626323751892</v>
      </c>
      <c r="C29" s="480">
        <f>'Tabelle 3.3'!J26</f>
        <v>-20.253164556962027</v>
      </c>
      <c r="D29" s="481">
        <f t="shared" si="3"/>
        <v>-13.426626323751892</v>
      </c>
      <c r="E29" s="481">
        <f t="shared" si="3"/>
        <v>-20.253164556962027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4.1425913230829501</v>
      </c>
      <c r="C30" s="480">
        <f>'Tabelle 3.3'!J27</f>
        <v>-2.2354694485842028</v>
      </c>
      <c r="D30" s="481">
        <f t="shared" si="3"/>
        <v>4.1425913230829501</v>
      </c>
      <c r="E30" s="481">
        <f t="shared" si="3"/>
        <v>-2.2354694485842028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5.6729264475743353</v>
      </c>
      <c r="C31" s="480">
        <f>'Tabelle 3.3'!J28</f>
        <v>-2.2282241728561782</v>
      </c>
      <c r="D31" s="481">
        <f t="shared" si="3"/>
        <v>5.6729264475743353</v>
      </c>
      <c r="E31" s="481">
        <f t="shared" si="3"/>
        <v>-2.2282241728561782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2.2755717373990216</v>
      </c>
      <c r="C32" s="480">
        <f>'Tabelle 3.3'!J29</f>
        <v>0.59430716296527997</v>
      </c>
      <c r="D32" s="481">
        <f t="shared" si="3"/>
        <v>2.2755717373990216</v>
      </c>
      <c r="E32" s="481">
        <f t="shared" si="3"/>
        <v>0.59430716296527997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1.9844641339968443</v>
      </c>
      <c r="C33" s="480">
        <f>'Tabelle 3.3'!J30</f>
        <v>3.5052578868302455</v>
      </c>
      <c r="D33" s="481">
        <f t="shared" si="3"/>
        <v>1.9844641339968443</v>
      </c>
      <c r="E33" s="481">
        <f t="shared" si="3"/>
        <v>3.5052578868302455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1.4602720114531138</v>
      </c>
      <c r="C34" s="480">
        <f>'Tabelle 3.3'!J31</f>
        <v>-2.4630541871921183</v>
      </c>
      <c r="D34" s="481">
        <f t="shared" si="3"/>
        <v>1.4602720114531138</v>
      </c>
      <c r="E34" s="481">
        <f t="shared" si="3"/>
        <v>-2.4630541871921183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-0.48465266558966075</v>
      </c>
      <c r="C37" s="480">
        <f>'Tabelle 3.3'!J34</f>
        <v>3.1855955678670358</v>
      </c>
      <c r="D37" s="481">
        <f t="shared" si="3"/>
        <v>-0.48465266558966075</v>
      </c>
      <c r="E37" s="481">
        <f t="shared" si="3"/>
        <v>3.1855955678670358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-1.8344360826304358</v>
      </c>
      <c r="C38" s="480">
        <f>'Tabelle 3.3'!J35</f>
        <v>-3.6110455510974746</v>
      </c>
      <c r="D38" s="481">
        <f t="shared" si="3"/>
        <v>-1.8344360826304358</v>
      </c>
      <c r="E38" s="481">
        <f t="shared" si="3"/>
        <v>-3.6110455510974746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2.172566648805506</v>
      </c>
      <c r="C39" s="480">
        <f>'Tabelle 3.3'!J36</f>
        <v>-2.9809646611447427</v>
      </c>
      <c r="D39" s="481">
        <f t="shared" si="3"/>
        <v>2.172566648805506</v>
      </c>
      <c r="E39" s="481">
        <f t="shared" si="3"/>
        <v>-2.9809646611447427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2.172566648805506</v>
      </c>
      <c r="C45" s="480">
        <f>'Tabelle 3.3'!J36</f>
        <v>-2.9809646611447427</v>
      </c>
      <c r="D45" s="481">
        <f t="shared" si="3"/>
        <v>2.172566648805506</v>
      </c>
      <c r="E45" s="481">
        <f t="shared" si="3"/>
        <v>-2.9809646611447427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224808</v>
      </c>
      <c r="C51" s="487">
        <v>34497</v>
      </c>
      <c r="D51" s="487">
        <v>17988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226665</v>
      </c>
      <c r="C52" s="487">
        <v>35288</v>
      </c>
      <c r="D52" s="487">
        <v>18637</v>
      </c>
      <c r="E52" s="488">
        <f t="shared" ref="E52:G70" si="11">IF($A$51=37802,IF(COUNTBLANK(B$51:B$70)&gt;0,#N/A,B52/B$51*100),IF(COUNTBLANK(B$51:B$75)&gt;0,#N/A,B52/B$51*100))</f>
        <v>100.82603821928045</v>
      </c>
      <c r="F52" s="488">
        <f t="shared" si="11"/>
        <v>102.29295301040671</v>
      </c>
      <c r="G52" s="488">
        <f t="shared" si="11"/>
        <v>103.60796086279743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229820</v>
      </c>
      <c r="C53" s="487">
        <v>37072</v>
      </c>
      <c r="D53" s="487">
        <v>19517</v>
      </c>
      <c r="E53" s="488">
        <f t="shared" si="11"/>
        <v>102.22945802640476</v>
      </c>
      <c r="F53" s="488">
        <f t="shared" si="11"/>
        <v>107.46441719569818</v>
      </c>
      <c r="G53" s="488">
        <f t="shared" si="11"/>
        <v>108.50011118523459</v>
      </c>
      <c r="H53" s="489">
        <f>IF(ISERROR(L53)=TRUE,IF(MONTH(A53)=MONTH(MAX(A$51:A$75)),A53,""),"")</f>
        <v>41883</v>
      </c>
      <c r="I53" s="488">
        <f t="shared" si="12"/>
        <v>102.22945802640476</v>
      </c>
      <c r="J53" s="488">
        <f t="shared" si="10"/>
        <v>107.46441719569818</v>
      </c>
      <c r="K53" s="488">
        <f t="shared" si="10"/>
        <v>108.50011118523459</v>
      </c>
      <c r="L53" s="488" t="e">
        <f t="shared" si="13"/>
        <v>#N/A</v>
      </c>
    </row>
    <row r="54" spans="1:14" ht="15" customHeight="1" x14ac:dyDescent="0.2">
      <c r="A54" s="490" t="s">
        <v>463</v>
      </c>
      <c r="B54" s="487">
        <v>227361</v>
      </c>
      <c r="C54" s="487">
        <v>37505</v>
      </c>
      <c r="D54" s="487">
        <v>19291</v>
      </c>
      <c r="E54" s="488">
        <f t="shared" si="11"/>
        <v>101.13563574250026</v>
      </c>
      <c r="F54" s="488">
        <f t="shared" si="11"/>
        <v>108.71959880569324</v>
      </c>
      <c r="G54" s="488">
        <f t="shared" si="11"/>
        <v>107.24371803424506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228516</v>
      </c>
      <c r="C55" s="487">
        <v>35856</v>
      </c>
      <c r="D55" s="487">
        <v>18995</v>
      </c>
      <c r="E55" s="488">
        <f t="shared" si="11"/>
        <v>101.64940749439522</v>
      </c>
      <c r="F55" s="488">
        <f t="shared" si="11"/>
        <v>103.93947299765196</v>
      </c>
      <c r="G55" s="488">
        <f t="shared" si="11"/>
        <v>105.59817656215256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230813</v>
      </c>
      <c r="C56" s="487">
        <v>36729</v>
      </c>
      <c r="D56" s="487">
        <v>19725</v>
      </c>
      <c r="E56" s="488">
        <f t="shared" si="11"/>
        <v>102.67116828582613</v>
      </c>
      <c r="F56" s="488">
        <f t="shared" si="11"/>
        <v>106.47012783720325</v>
      </c>
      <c r="G56" s="488">
        <f t="shared" si="11"/>
        <v>109.65643762508338</v>
      </c>
      <c r="H56" s="489" t="str">
        <f t="shared" si="14"/>
        <v/>
      </c>
      <c r="I56" s="488" t="str">
        <f t="shared" si="12"/>
        <v/>
      </c>
      <c r="J56" s="488" t="str">
        <f t="shared" si="10"/>
        <v/>
      </c>
      <c r="K56" s="488" t="str">
        <f t="shared" si="10"/>
        <v/>
      </c>
      <c r="L56" s="488" t="e">
        <f t="shared" si="13"/>
        <v>#N/A</v>
      </c>
    </row>
    <row r="57" spans="1:14" ht="15" customHeight="1" x14ac:dyDescent="0.2">
      <c r="A57" s="490">
        <v>42248</v>
      </c>
      <c r="B57" s="487">
        <v>234076</v>
      </c>
      <c r="C57" s="487">
        <v>35981</v>
      </c>
      <c r="D57" s="487">
        <v>20105</v>
      </c>
      <c r="E57" s="488">
        <f t="shared" si="11"/>
        <v>104.12262908793282</v>
      </c>
      <c r="F57" s="488">
        <f t="shared" si="11"/>
        <v>104.3018233469577</v>
      </c>
      <c r="G57" s="488">
        <f t="shared" si="11"/>
        <v>111.76895708249945</v>
      </c>
      <c r="H57" s="489">
        <f t="shared" si="14"/>
        <v>42248</v>
      </c>
      <c r="I57" s="488">
        <f t="shared" si="12"/>
        <v>104.12262908793282</v>
      </c>
      <c r="J57" s="488">
        <f t="shared" si="10"/>
        <v>104.3018233469577</v>
      </c>
      <c r="K57" s="488">
        <f t="shared" si="10"/>
        <v>111.76895708249945</v>
      </c>
      <c r="L57" s="488" t="e">
        <f t="shared" si="13"/>
        <v>#N/A</v>
      </c>
    </row>
    <row r="58" spans="1:14" ht="15" customHeight="1" x14ac:dyDescent="0.2">
      <c r="A58" s="490" t="s">
        <v>466</v>
      </c>
      <c r="B58" s="487">
        <v>231763</v>
      </c>
      <c r="C58" s="487">
        <v>36464</v>
      </c>
      <c r="D58" s="487">
        <v>19933</v>
      </c>
      <c r="E58" s="488">
        <f t="shared" si="11"/>
        <v>103.09375111206008</v>
      </c>
      <c r="F58" s="488">
        <f t="shared" si="11"/>
        <v>105.70194509667508</v>
      </c>
      <c r="G58" s="488">
        <f t="shared" si="11"/>
        <v>110.81276406493217</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231813</v>
      </c>
      <c r="C59" s="487">
        <v>35894</v>
      </c>
      <c r="D59" s="487">
        <v>19927</v>
      </c>
      <c r="E59" s="488">
        <f t="shared" si="11"/>
        <v>103.1159923134408</v>
      </c>
      <c r="F59" s="488">
        <f t="shared" si="11"/>
        <v>104.04962750384092</v>
      </c>
      <c r="G59" s="488">
        <f t="shared" si="11"/>
        <v>110.77940849455192</v>
      </c>
      <c r="H59" s="489" t="str">
        <f t="shared" si="14"/>
        <v/>
      </c>
      <c r="I59" s="488" t="str">
        <f t="shared" si="12"/>
        <v/>
      </c>
      <c r="J59" s="488" t="str">
        <f t="shared" si="10"/>
        <v/>
      </c>
      <c r="K59" s="488" t="str">
        <f t="shared" si="10"/>
        <v/>
      </c>
      <c r="L59" s="488" t="e">
        <f t="shared" si="13"/>
        <v>#N/A</v>
      </c>
    </row>
    <row r="60" spans="1:14" ht="15" customHeight="1" x14ac:dyDescent="0.2">
      <c r="A60" s="490" t="s">
        <v>468</v>
      </c>
      <c r="B60" s="487">
        <v>233541</v>
      </c>
      <c r="C60" s="487">
        <v>36419</v>
      </c>
      <c r="D60" s="487">
        <v>20654</v>
      </c>
      <c r="E60" s="488">
        <f t="shared" si="11"/>
        <v>103.88464823315897</v>
      </c>
      <c r="F60" s="488">
        <f t="shared" si="11"/>
        <v>105.57149897092502</v>
      </c>
      <c r="G60" s="488">
        <f t="shared" si="11"/>
        <v>114.82099177229263</v>
      </c>
      <c r="H60" s="489" t="str">
        <f t="shared" si="14"/>
        <v/>
      </c>
      <c r="I60" s="488" t="str">
        <f t="shared" si="12"/>
        <v/>
      </c>
      <c r="J60" s="488" t="str">
        <f t="shared" si="10"/>
        <v/>
      </c>
      <c r="K60" s="488" t="str">
        <f t="shared" si="10"/>
        <v/>
      </c>
      <c r="L60" s="488" t="e">
        <f t="shared" si="13"/>
        <v>#N/A</v>
      </c>
    </row>
    <row r="61" spans="1:14" ht="15" customHeight="1" x14ac:dyDescent="0.2">
      <c r="A61" s="490">
        <v>42614</v>
      </c>
      <c r="B61" s="487">
        <v>237451</v>
      </c>
      <c r="C61" s="487">
        <v>35692</v>
      </c>
      <c r="D61" s="487">
        <v>21143</v>
      </c>
      <c r="E61" s="488">
        <f t="shared" si="11"/>
        <v>105.62391018113235</v>
      </c>
      <c r="F61" s="488">
        <f t="shared" si="11"/>
        <v>103.46406933936285</v>
      </c>
      <c r="G61" s="488">
        <f t="shared" si="11"/>
        <v>117.5394707582833</v>
      </c>
      <c r="H61" s="489">
        <f t="shared" si="14"/>
        <v>42614</v>
      </c>
      <c r="I61" s="488">
        <f t="shared" si="12"/>
        <v>105.62391018113235</v>
      </c>
      <c r="J61" s="488">
        <f t="shared" si="10"/>
        <v>103.46406933936285</v>
      </c>
      <c r="K61" s="488">
        <f t="shared" si="10"/>
        <v>117.5394707582833</v>
      </c>
      <c r="L61" s="488" t="e">
        <f t="shared" si="13"/>
        <v>#N/A</v>
      </c>
    </row>
    <row r="62" spans="1:14" ht="15" customHeight="1" x14ac:dyDescent="0.2">
      <c r="A62" s="490" t="s">
        <v>469</v>
      </c>
      <c r="B62" s="487">
        <v>235783</v>
      </c>
      <c r="C62" s="487">
        <v>36078</v>
      </c>
      <c r="D62" s="487">
        <v>20951</v>
      </c>
      <c r="E62" s="488">
        <f t="shared" si="11"/>
        <v>104.88194370307107</v>
      </c>
      <c r="F62" s="488">
        <f t="shared" si="11"/>
        <v>104.58300721801896</v>
      </c>
      <c r="G62" s="488">
        <f t="shared" si="11"/>
        <v>116.47209250611519</v>
      </c>
      <c r="H62" s="489" t="str">
        <f t="shared" si="14"/>
        <v/>
      </c>
      <c r="I62" s="488" t="str">
        <f t="shared" si="12"/>
        <v/>
      </c>
      <c r="J62" s="488" t="str">
        <f t="shared" si="10"/>
        <v/>
      </c>
      <c r="K62" s="488" t="str">
        <f t="shared" si="10"/>
        <v/>
      </c>
      <c r="L62" s="488" t="e">
        <f t="shared" si="13"/>
        <v>#N/A</v>
      </c>
    </row>
    <row r="63" spans="1:14" ht="15" customHeight="1" x14ac:dyDescent="0.2">
      <c r="A63" s="490" t="s">
        <v>470</v>
      </c>
      <c r="B63" s="487">
        <v>237163</v>
      </c>
      <c r="C63" s="487">
        <v>35166</v>
      </c>
      <c r="D63" s="487">
        <v>20734</v>
      </c>
      <c r="E63" s="488">
        <f t="shared" si="11"/>
        <v>105.4958008611793</v>
      </c>
      <c r="F63" s="488">
        <f t="shared" si="11"/>
        <v>101.93929906948431</v>
      </c>
      <c r="G63" s="488">
        <f t="shared" si="11"/>
        <v>115.26573271069603</v>
      </c>
      <c r="H63" s="489" t="str">
        <f t="shared" si="14"/>
        <v/>
      </c>
      <c r="I63" s="488" t="str">
        <f t="shared" si="12"/>
        <v/>
      </c>
      <c r="J63" s="488" t="str">
        <f t="shared" si="10"/>
        <v/>
      </c>
      <c r="K63" s="488" t="str">
        <f t="shared" si="10"/>
        <v/>
      </c>
      <c r="L63" s="488" t="e">
        <f t="shared" si="13"/>
        <v>#N/A</v>
      </c>
    </row>
    <row r="64" spans="1:14" ht="15" customHeight="1" x14ac:dyDescent="0.2">
      <c r="A64" s="490" t="s">
        <v>471</v>
      </c>
      <c r="B64" s="487">
        <v>238640</v>
      </c>
      <c r="C64" s="487">
        <v>35859</v>
      </c>
      <c r="D64" s="487">
        <v>21485</v>
      </c>
      <c r="E64" s="488">
        <f t="shared" si="11"/>
        <v>106.15280594996619</v>
      </c>
      <c r="F64" s="488">
        <f t="shared" si="11"/>
        <v>103.9481694060353</v>
      </c>
      <c r="G64" s="488">
        <f t="shared" si="11"/>
        <v>119.44073826995776</v>
      </c>
      <c r="H64" s="489" t="str">
        <f t="shared" si="14"/>
        <v/>
      </c>
      <c r="I64" s="488" t="str">
        <f t="shared" si="12"/>
        <v/>
      </c>
      <c r="J64" s="488" t="str">
        <f t="shared" si="10"/>
        <v/>
      </c>
      <c r="K64" s="488" t="str">
        <f t="shared" si="10"/>
        <v/>
      </c>
      <c r="L64" s="488" t="e">
        <f t="shared" si="13"/>
        <v>#N/A</v>
      </c>
    </row>
    <row r="65" spans="1:12" ht="15" customHeight="1" x14ac:dyDescent="0.2">
      <c r="A65" s="490">
        <v>42979</v>
      </c>
      <c r="B65" s="487">
        <v>242333</v>
      </c>
      <c r="C65" s="487">
        <v>35174</v>
      </c>
      <c r="D65" s="487">
        <v>22072</v>
      </c>
      <c r="E65" s="488">
        <f t="shared" si="11"/>
        <v>107.7955410839472</v>
      </c>
      <c r="F65" s="488">
        <f t="shared" si="11"/>
        <v>101.96248949183988</v>
      </c>
      <c r="G65" s="488">
        <f t="shared" si="11"/>
        <v>122.70402490549255</v>
      </c>
      <c r="H65" s="489">
        <f t="shared" si="14"/>
        <v>42979</v>
      </c>
      <c r="I65" s="488">
        <f t="shared" si="12"/>
        <v>107.7955410839472</v>
      </c>
      <c r="J65" s="488">
        <f t="shared" si="10"/>
        <v>101.96248949183988</v>
      </c>
      <c r="K65" s="488">
        <f t="shared" si="10"/>
        <v>122.70402490549255</v>
      </c>
      <c r="L65" s="488" t="e">
        <f t="shared" si="13"/>
        <v>#N/A</v>
      </c>
    </row>
    <row r="66" spans="1:12" ht="15" customHeight="1" x14ac:dyDescent="0.2">
      <c r="A66" s="490" t="s">
        <v>472</v>
      </c>
      <c r="B66" s="487">
        <v>240802</v>
      </c>
      <c r="C66" s="487">
        <v>35605</v>
      </c>
      <c r="D66" s="487">
        <v>22169</v>
      </c>
      <c r="E66" s="488">
        <f t="shared" si="11"/>
        <v>107.11451549766913</v>
      </c>
      <c r="F66" s="488">
        <f t="shared" si="11"/>
        <v>103.21187349624606</v>
      </c>
      <c r="G66" s="488">
        <f t="shared" si="11"/>
        <v>123.24327329330664</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241364</v>
      </c>
      <c r="C67" s="487">
        <v>35041</v>
      </c>
      <c r="D67" s="487">
        <v>21992</v>
      </c>
      <c r="E67" s="488">
        <f t="shared" si="11"/>
        <v>107.36450660118857</v>
      </c>
      <c r="F67" s="488">
        <f t="shared" si="11"/>
        <v>101.57694872017858</v>
      </c>
      <c r="G67" s="488">
        <f t="shared" si="11"/>
        <v>122.25928396708916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243075</v>
      </c>
      <c r="C68" s="487">
        <v>35592</v>
      </c>
      <c r="D68" s="487">
        <v>22782</v>
      </c>
      <c r="E68" s="488">
        <f t="shared" si="11"/>
        <v>108.12560051243727</v>
      </c>
      <c r="F68" s="488">
        <f t="shared" si="11"/>
        <v>103.17418905991826</v>
      </c>
      <c r="G68" s="488">
        <f t="shared" si="11"/>
        <v>126.65110073382255</v>
      </c>
      <c r="H68" s="489" t="str">
        <f t="shared" si="14"/>
        <v/>
      </c>
      <c r="I68" s="488" t="str">
        <f t="shared" si="12"/>
        <v/>
      </c>
      <c r="J68" s="488" t="str">
        <f t="shared" si="12"/>
        <v/>
      </c>
      <c r="K68" s="488" t="str">
        <f t="shared" si="12"/>
        <v/>
      </c>
      <c r="L68" s="488" t="e">
        <f t="shared" si="13"/>
        <v>#N/A</v>
      </c>
    </row>
    <row r="69" spans="1:12" ht="15" customHeight="1" x14ac:dyDescent="0.2">
      <c r="A69" s="490">
        <v>43344</v>
      </c>
      <c r="B69" s="487">
        <v>245293</v>
      </c>
      <c r="C69" s="487">
        <v>32574</v>
      </c>
      <c r="D69" s="487">
        <v>22689</v>
      </c>
      <c r="E69" s="488">
        <f t="shared" si="11"/>
        <v>109.11222020568663</v>
      </c>
      <c r="F69" s="488">
        <f t="shared" si="11"/>
        <v>94.425602226280546</v>
      </c>
      <c r="G69" s="488">
        <f t="shared" si="11"/>
        <v>126.13408939292863</v>
      </c>
      <c r="H69" s="489">
        <f t="shared" si="14"/>
        <v>43344</v>
      </c>
      <c r="I69" s="488">
        <f t="shared" si="12"/>
        <v>109.11222020568663</v>
      </c>
      <c r="J69" s="488">
        <f t="shared" si="12"/>
        <v>94.425602226280546</v>
      </c>
      <c r="K69" s="488">
        <f t="shared" si="12"/>
        <v>126.13408939292863</v>
      </c>
      <c r="L69" s="488" t="e">
        <f t="shared" si="13"/>
        <v>#N/A</v>
      </c>
    </row>
    <row r="70" spans="1:12" ht="15" customHeight="1" x14ac:dyDescent="0.2">
      <c r="A70" s="490" t="s">
        <v>475</v>
      </c>
      <c r="B70" s="487">
        <v>243712</v>
      </c>
      <c r="C70" s="487">
        <v>32993</v>
      </c>
      <c r="D70" s="487">
        <v>22653</v>
      </c>
      <c r="E70" s="488">
        <f t="shared" si="11"/>
        <v>108.40895341802783</v>
      </c>
      <c r="F70" s="488">
        <f t="shared" si="11"/>
        <v>95.640200597153381</v>
      </c>
      <c r="G70" s="488">
        <f t="shared" si="11"/>
        <v>125.93395597064709</v>
      </c>
      <c r="H70" s="489" t="str">
        <f t="shared" si="14"/>
        <v/>
      </c>
      <c r="I70" s="488" t="str">
        <f t="shared" si="12"/>
        <v/>
      </c>
      <c r="J70" s="488" t="str">
        <f t="shared" si="12"/>
        <v/>
      </c>
      <c r="K70" s="488" t="str">
        <f t="shared" si="12"/>
        <v/>
      </c>
      <c r="L70" s="488" t="e">
        <f t="shared" si="13"/>
        <v>#N/A</v>
      </c>
    </row>
    <row r="71" spans="1:12" ht="15" customHeight="1" x14ac:dyDescent="0.2">
      <c r="A71" s="490" t="s">
        <v>476</v>
      </c>
      <c r="B71" s="487">
        <v>243934</v>
      </c>
      <c r="C71" s="487">
        <v>32364</v>
      </c>
      <c r="D71" s="487">
        <v>22589</v>
      </c>
      <c r="E71" s="491">
        <f t="shared" ref="E71:G75" si="15">IF($A$51=37802,IF(COUNTBLANK(B$51:B$70)&gt;0,#N/A,IF(ISBLANK(B71)=FALSE,B71/B$51*100,#N/A)),IF(COUNTBLANK(B$51:B$75)&gt;0,#N/A,B71/B$51*100))</f>
        <v>108.50770435215829</v>
      </c>
      <c r="F71" s="491">
        <f t="shared" si="15"/>
        <v>93.816853639446904</v>
      </c>
      <c r="G71" s="491">
        <f t="shared" si="15"/>
        <v>125.57816321992439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245111</v>
      </c>
      <c r="C72" s="487">
        <v>33078</v>
      </c>
      <c r="D72" s="487">
        <v>23091</v>
      </c>
      <c r="E72" s="491">
        <f t="shared" si="15"/>
        <v>109.03126223266075</v>
      </c>
      <c r="F72" s="491">
        <f t="shared" si="15"/>
        <v>95.88659883468128</v>
      </c>
      <c r="G72" s="491">
        <f t="shared" si="15"/>
        <v>128.36891260840559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248341</v>
      </c>
      <c r="C73" s="487">
        <v>32150</v>
      </c>
      <c r="D73" s="487">
        <v>23536</v>
      </c>
      <c r="E73" s="491">
        <f t="shared" si="15"/>
        <v>110.46804384185616</v>
      </c>
      <c r="F73" s="491">
        <f t="shared" si="15"/>
        <v>93.196509841435486</v>
      </c>
      <c r="G73" s="491">
        <f t="shared" si="15"/>
        <v>130.84278407827441</v>
      </c>
      <c r="H73" s="492">
        <f>IF(A$51=37802,IF(ISERROR(L73)=TRUE,IF(ISBLANK(A73)=FALSE,IF(MONTH(A73)=MONTH(MAX(A$51:A$75)),A73,""),""),""),IF(ISERROR(L73)=TRUE,IF(MONTH(A73)=MONTH(MAX(A$51:A$75)),A73,""),""))</f>
        <v>43709</v>
      </c>
      <c r="I73" s="488">
        <f t="shared" si="12"/>
        <v>110.46804384185616</v>
      </c>
      <c r="J73" s="488">
        <f t="shared" si="12"/>
        <v>93.196509841435486</v>
      </c>
      <c r="K73" s="488">
        <f t="shared" si="12"/>
        <v>130.84278407827441</v>
      </c>
      <c r="L73" s="488" t="e">
        <f t="shared" si="13"/>
        <v>#N/A</v>
      </c>
    </row>
    <row r="74" spans="1:12" ht="15" customHeight="1" x14ac:dyDescent="0.2">
      <c r="A74" s="490" t="s">
        <v>478</v>
      </c>
      <c r="B74" s="487">
        <v>245771</v>
      </c>
      <c r="C74" s="487">
        <v>32270</v>
      </c>
      <c r="D74" s="487">
        <v>23453</v>
      </c>
      <c r="E74" s="491">
        <f t="shared" si="15"/>
        <v>109.32484609088644</v>
      </c>
      <c r="F74" s="491">
        <f t="shared" si="15"/>
        <v>93.544366176768989</v>
      </c>
      <c r="G74" s="491">
        <f t="shared" si="15"/>
        <v>130.3813653546809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245235</v>
      </c>
      <c r="C75" s="493">
        <v>30937</v>
      </c>
      <c r="D75" s="493">
        <v>22369</v>
      </c>
      <c r="E75" s="491">
        <f t="shared" si="15"/>
        <v>109.08642041208498</v>
      </c>
      <c r="F75" s="491">
        <f t="shared" si="15"/>
        <v>89.680262051772615</v>
      </c>
      <c r="G75" s="491">
        <f t="shared" si="15"/>
        <v>124.3551256393151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110.46804384185616</v>
      </c>
      <c r="J77" s="488">
        <f>IF(J75&lt;&gt;"",J75,IF(J74&lt;&gt;"",J74,IF(J73&lt;&gt;"",J73,IF(J72&lt;&gt;"",J72,IF(J71&lt;&gt;"",J71,IF(J70&lt;&gt;"",J70,""))))))</f>
        <v>93.196509841435486</v>
      </c>
      <c r="K77" s="488">
        <f>IF(K75&lt;&gt;"",K75,IF(K74&lt;&gt;"",K74,IF(K73&lt;&gt;"",K73,IF(K72&lt;&gt;"",K72,IF(K71&lt;&gt;"",K71,IF(K70&lt;&gt;"",K70,""))))))</f>
        <v>130.84278407827441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+10,5%</v>
      </c>
      <c r="J79" s="488" t="str">
        <f>"GeB - ausschließlich: "&amp;IF(J77&gt;100,"+","")&amp;TEXT(J77-100,"0,0")&amp;"%"</f>
        <v>GeB - ausschließlich: -6,8%</v>
      </c>
      <c r="K79" s="488" t="str">
        <f>"GeB - im Nebenjob: "&amp;IF(K77&gt;100,"+","")&amp;TEXT(K77-100,"0,0")&amp;"%"</f>
        <v>GeB - im Nebenjob: +30,8%</v>
      </c>
    </row>
    <row r="81" spans="9:9" ht="15" customHeight="1" x14ac:dyDescent="0.2">
      <c r="I81" s="488" t="str">
        <f>IF(ISERROR(HLOOKUP(1,I$78:K$79,2,FALSE)),"",HLOOKUP(1,I$78:K$79,2,FALSE))</f>
        <v>GeB - im Nebenjob: +30,8%</v>
      </c>
    </row>
    <row r="82" spans="9:9" ht="15" customHeight="1" x14ac:dyDescent="0.2">
      <c r="I82" s="488" t="str">
        <f>IF(ISERROR(HLOOKUP(2,I$78:K$79,2,FALSE)),"",HLOOKUP(2,I$78:K$79,2,FALSE))</f>
        <v>SvB: +10,5%</v>
      </c>
    </row>
    <row r="83" spans="9:9" ht="15" customHeight="1" x14ac:dyDescent="0.2">
      <c r="I83" s="488" t="str">
        <f>IF(ISERROR(HLOOKUP(3,I$78:K$79,2,FALSE)),"",HLOOKUP(3,I$78:K$79,2,FALSE))</f>
        <v>GeB - ausschließlich: -6,8%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245235</v>
      </c>
      <c r="E12" s="114">
        <v>245771</v>
      </c>
      <c r="F12" s="114">
        <v>248341</v>
      </c>
      <c r="G12" s="114">
        <v>245111</v>
      </c>
      <c r="H12" s="114">
        <v>243934</v>
      </c>
      <c r="I12" s="115">
        <v>1301</v>
      </c>
      <c r="J12" s="116">
        <v>0.53334098567645349</v>
      </c>
      <c r="N12" s="117"/>
    </row>
    <row r="13" spans="1:15" s="110" customFormat="1" ht="13.5" customHeight="1" x14ac:dyDescent="0.2">
      <c r="A13" s="118" t="s">
        <v>105</v>
      </c>
      <c r="B13" s="119" t="s">
        <v>106</v>
      </c>
      <c r="C13" s="113">
        <v>53.323954574183944</v>
      </c>
      <c r="D13" s="114">
        <v>130769</v>
      </c>
      <c r="E13" s="114">
        <v>130923</v>
      </c>
      <c r="F13" s="114">
        <v>133167</v>
      </c>
      <c r="G13" s="114">
        <v>131571</v>
      </c>
      <c r="H13" s="114">
        <v>130630</v>
      </c>
      <c r="I13" s="115">
        <v>139</v>
      </c>
      <c r="J13" s="116">
        <v>0.10640741024267014</v>
      </c>
    </row>
    <row r="14" spans="1:15" s="110" customFormat="1" ht="13.5" customHeight="1" x14ac:dyDescent="0.2">
      <c r="A14" s="120"/>
      <c r="B14" s="119" t="s">
        <v>107</v>
      </c>
      <c r="C14" s="113">
        <v>46.676045425816056</v>
      </c>
      <c r="D14" s="114">
        <v>114466</v>
      </c>
      <c r="E14" s="114">
        <v>114848</v>
      </c>
      <c r="F14" s="114">
        <v>115174</v>
      </c>
      <c r="G14" s="114">
        <v>113540</v>
      </c>
      <c r="H14" s="114">
        <v>113304</v>
      </c>
      <c r="I14" s="115">
        <v>1162</v>
      </c>
      <c r="J14" s="116">
        <v>1.0255595565911177</v>
      </c>
    </row>
    <row r="15" spans="1:15" s="110" customFormat="1" ht="13.5" customHeight="1" x14ac:dyDescent="0.2">
      <c r="A15" s="118" t="s">
        <v>105</v>
      </c>
      <c r="B15" s="121" t="s">
        <v>108</v>
      </c>
      <c r="C15" s="113">
        <v>10.89730258731421</v>
      </c>
      <c r="D15" s="114">
        <v>26724</v>
      </c>
      <c r="E15" s="114">
        <v>27618</v>
      </c>
      <c r="F15" s="114">
        <v>28369</v>
      </c>
      <c r="G15" s="114">
        <v>26344</v>
      </c>
      <c r="H15" s="114">
        <v>26892</v>
      </c>
      <c r="I15" s="115">
        <v>-168</v>
      </c>
      <c r="J15" s="116">
        <v>-0.62472110664881753</v>
      </c>
    </row>
    <row r="16" spans="1:15" s="110" customFormat="1" ht="13.5" customHeight="1" x14ac:dyDescent="0.2">
      <c r="A16" s="118"/>
      <c r="B16" s="121" t="s">
        <v>109</v>
      </c>
      <c r="C16" s="113">
        <v>66.849348584011253</v>
      </c>
      <c r="D16" s="114">
        <v>163938</v>
      </c>
      <c r="E16" s="114">
        <v>164185</v>
      </c>
      <c r="F16" s="114">
        <v>166063</v>
      </c>
      <c r="G16" s="114">
        <v>165987</v>
      </c>
      <c r="H16" s="114">
        <v>165501</v>
      </c>
      <c r="I16" s="115">
        <v>-1563</v>
      </c>
      <c r="J16" s="116">
        <v>-0.94440516975728239</v>
      </c>
    </row>
    <row r="17" spans="1:10" s="110" customFormat="1" ht="13.5" customHeight="1" x14ac:dyDescent="0.2">
      <c r="A17" s="118"/>
      <c r="B17" s="121" t="s">
        <v>110</v>
      </c>
      <c r="C17" s="113">
        <v>21.406813872408097</v>
      </c>
      <c r="D17" s="114">
        <v>52497</v>
      </c>
      <c r="E17" s="114">
        <v>51909</v>
      </c>
      <c r="F17" s="114">
        <v>51871</v>
      </c>
      <c r="G17" s="114">
        <v>50825</v>
      </c>
      <c r="H17" s="114">
        <v>49687</v>
      </c>
      <c r="I17" s="115">
        <v>2810</v>
      </c>
      <c r="J17" s="116">
        <v>5.6554028216636141</v>
      </c>
    </row>
    <row r="18" spans="1:10" s="110" customFormat="1" ht="13.5" customHeight="1" x14ac:dyDescent="0.2">
      <c r="A18" s="120"/>
      <c r="B18" s="121" t="s">
        <v>111</v>
      </c>
      <c r="C18" s="113">
        <v>0.84653495626643827</v>
      </c>
      <c r="D18" s="114">
        <v>2076</v>
      </c>
      <c r="E18" s="114">
        <v>2059</v>
      </c>
      <c r="F18" s="114">
        <v>2038</v>
      </c>
      <c r="G18" s="114">
        <v>1955</v>
      </c>
      <c r="H18" s="114">
        <v>1854</v>
      </c>
      <c r="I18" s="115">
        <v>222</v>
      </c>
      <c r="J18" s="116">
        <v>11.974110032362459</v>
      </c>
    </row>
    <row r="19" spans="1:10" s="110" customFormat="1" ht="13.5" customHeight="1" x14ac:dyDescent="0.2">
      <c r="A19" s="120"/>
      <c r="B19" s="121" t="s">
        <v>112</v>
      </c>
      <c r="C19" s="113">
        <v>0.22957571309152447</v>
      </c>
      <c r="D19" s="114">
        <v>563</v>
      </c>
      <c r="E19" s="114">
        <v>535</v>
      </c>
      <c r="F19" s="114">
        <v>572</v>
      </c>
      <c r="G19" s="114">
        <v>507</v>
      </c>
      <c r="H19" s="114">
        <v>453</v>
      </c>
      <c r="I19" s="115">
        <v>110</v>
      </c>
      <c r="J19" s="116">
        <v>24.282560706401767</v>
      </c>
    </row>
    <row r="20" spans="1:10" s="110" customFormat="1" ht="13.5" customHeight="1" x14ac:dyDescent="0.2">
      <c r="A20" s="118" t="s">
        <v>113</v>
      </c>
      <c r="B20" s="122" t="s">
        <v>114</v>
      </c>
      <c r="C20" s="113">
        <v>70.890370460986404</v>
      </c>
      <c r="D20" s="114">
        <v>173848</v>
      </c>
      <c r="E20" s="114">
        <v>174502</v>
      </c>
      <c r="F20" s="114">
        <v>177329</v>
      </c>
      <c r="G20" s="114">
        <v>175017</v>
      </c>
      <c r="H20" s="114">
        <v>174485</v>
      </c>
      <c r="I20" s="115">
        <v>-637</v>
      </c>
      <c r="J20" s="116">
        <v>-0.36507436169298219</v>
      </c>
    </row>
    <row r="21" spans="1:10" s="110" customFormat="1" ht="13.5" customHeight="1" x14ac:dyDescent="0.2">
      <c r="A21" s="120"/>
      <c r="B21" s="122" t="s">
        <v>115</v>
      </c>
      <c r="C21" s="113">
        <v>29.1096295390136</v>
      </c>
      <c r="D21" s="114">
        <v>71387</v>
      </c>
      <c r="E21" s="114">
        <v>71269</v>
      </c>
      <c r="F21" s="114">
        <v>71012</v>
      </c>
      <c r="G21" s="114">
        <v>70094</v>
      </c>
      <c r="H21" s="114">
        <v>69449</v>
      </c>
      <c r="I21" s="115">
        <v>1938</v>
      </c>
      <c r="J21" s="116">
        <v>2.7905369407766849</v>
      </c>
    </row>
    <row r="22" spans="1:10" s="110" customFormat="1" ht="13.5" customHeight="1" x14ac:dyDescent="0.2">
      <c r="A22" s="118" t="s">
        <v>113</v>
      </c>
      <c r="B22" s="122" t="s">
        <v>116</v>
      </c>
      <c r="C22" s="113">
        <v>92.126735580157813</v>
      </c>
      <c r="D22" s="114">
        <v>225927</v>
      </c>
      <c r="E22" s="114">
        <v>226875</v>
      </c>
      <c r="F22" s="114">
        <v>229288</v>
      </c>
      <c r="G22" s="114">
        <v>226730</v>
      </c>
      <c r="H22" s="114">
        <v>226366</v>
      </c>
      <c r="I22" s="115">
        <v>-439</v>
      </c>
      <c r="J22" s="116">
        <v>-0.19393371796117792</v>
      </c>
    </row>
    <row r="23" spans="1:10" s="110" customFormat="1" ht="13.5" customHeight="1" x14ac:dyDescent="0.2">
      <c r="A23" s="123"/>
      <c r="B23" s="124" t="s">
        <v>117</v>
      </c>
      <c r="C23" s="125">
        <v>7.8512447244479784</v>
      </c>
      <c r="D23" s="114">
        <v>19254</v>
      </c>
      <c r="E23" s="114">
        <v>18844</v>
      </c>
      <c r="F23" s="114">
        <v>19007</v>
      </c>
      <c r="G23" s="114">
        <v>18325</v>
      </c>
      <c r="H23" s="114">
        <v>17521</v>
      </c>
      <c r="I23" s="115">
        <v>1733</v>
      </c>
      <c r="J23" s="116">
        <v>9.8909879573083721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53306</v>
      </c>
      <c r="E26" s="114">
        <v>55723</v>
      </c>
      <c r="F26" s="114">
        <v>55686</v>
      </c>
      <c r="G26" s="114">
        <v>56169</v>
      </c>
      <c r="H26" s="140">
        <v>54953</v>
      </c>
      <c r="I26" s="115">
        <v>-1647</v>
      </c>
      <c r="J26" s="116">
        <v>-2.9971066183829818</v>
      </c>
    </row>
    <row r="27" spans="1:10" s="110" customFormat="1" ht="13.5" customHeight="1" x14ac:dyDescent="0.2">
      <c r="A27" s="118" t="s">
        <v>105</v>
      </c>
      <c r="B27" s="119" t="s">
        <v>106</v>
      </c>
      <c r="C27" s="113">
        <v>38.76111507147413</v>
      </c>
      <c r="D27" s="115">
        <v>20662</v>
      </c>
      <c r="E27" s="114">
        <v>21527</v>
      </c>
      <c r="F27" s="114">
        <v>21529</v>
      </c>
      <c r="G27" s="114">
        <v>21495</v>
      </c>
      <c r="H27" s="140">
        <v>20959</v>
      </c>
      <c r="I27" s="115">
        <v>-297</v>
      </c>
      <c r="J27" s="116">
        <v>-1.4170523402834105</v>
      </c>
    </row>
    <row r="28" spans="1:10" s="110" customFormat="1" ht="13.5" customHeight="1" x14ac:dyDescent="0.2">
      <c r="A28" s="120"/>
      <c r="B28" s="119" t="s">
        <v>107</v>
      </c>
      <c r="C28" s="113">
        <v>61.23888492852587</v>
      </c>
      <c r="D28" s="115">
        <v>32644</v>
      </c>
      <c r="E28" s="114">
        <v>34196</v>
      </c>
      <c r="F28" s="114">
        <v>34157</v>
      </c>
      <c r="G28" s="114">
        <v>34674</v>
      </c>
      <c r="H28" s="140">
        <v>33994</v>
      </c>
      <c r="I28" s="115">
        <v>-1350</v>
      </c>
      <c r="J28" s="116">
        <v>-3.9712890510090015</v>
      </c>
    </row>
    <row r="29" spans="1:10" s="110" customFormat="1" ht="13.5" customHeight="1" x14ac:dyDescent="0.2">
      <c r="A29" s="118" t="s">
        <v>105</v>
      </c>
      <c r="B29" s="121" t="s">
        <v>108</v>
      </c>
      <c r="C29" s="113">
        <v>15.82561062544554</v>
      </c>
      <c r="D29" s="115">
        <v>8436</v>
      </c>
      <c r="E29" s="114">
        <v>9222</v>
      </c>
      <c r="F29" s="114">
        <v>9146</v>
      </c>
      <c r="G29" s="114">
        <v>9569</v>
      </c>
      <c r="H29" s="140">
        <v>8885</v>
      </c>
      <c r="I29" s="115">
        <v>-449</v>
      </c>
      <c r="J29" s="116">
        <v>-5.0534608891389983</v>
      </c>
    </row>
    <row r="30" spans="1:10" s="110" customFormat="1" ht="13.5" customHeight="1" x14ac:dyDescent="0.2">
      <c r="A30" s="118"/>
      <c r="B30" s="121" t="s">
        <v>109</v>
      </c>
      <c r="C30" s="113">
        <v>47.013469403069074</v>
      </c>
      <c r="D30" s="115">
        <v>25061</v>
      </c>
      <c r="E30" s="114">
        <v>26210</v>
      </c>
      <c r="F30" s="114">
        <v>26196</v>
      </c>
      <c r="G30" s="114">
        <v>26438</v>
      </c>
      <c r="H30" s="140">
        <v>26328</v>
      </c>
      <c r="I30" s="115">
        <v>-1267</v>
      </c>
      <c r="J30" s="116">
        <v>-4.8123670616833794</v>
      </c>
    </row>
    <row r="31" spans="1:10" s="110" customFormat="1" ht="13.5" customHeight="1" x14ac:dyDescent="0.2">
      <c r="A31" s="118"/>
      <c r="B31" s="121" t="s">
        <v>110</v>
      </c>
      <c r="C31" s="113">
        <v>20.219112295051215</v>
      </c>
      <c r="D31" s="115">
        <v>10778</v>
      </c>
      <c r="E31" s="114">
        <v>11045</v>
      </c>
      <c r="F31" s="114">
        <v>11091</v>
      </c>
      <c r="G31" s="114">
        <v>11048</v>
      </c>
      <c r="H31" s="140">
        <v>10898</v>
      </c>
      <c r="I31" s="115">
        <v>-120</v>
      </c>
      <c r="J31" s="116">
        <v>-1.1011194714626538</v>
      </c>
    </row>
    <row r="32" spans="1:10" s="110" customFormat="1" ht="13.5" customHeight="1" x14ac:dyDescent="0.2">
      <c r="A32" s="120"/>
      <c r="B32" s="121" t="s">
        <v>111</v>
      </c>
      <c r="C32" s="113">
        <v>16.941807676434173</v>
      </c>
      <c r="D32" s="115">
        <v>9031</v>
      </c>
      <c r="E32" s="114">
        <v>9246</v>
      </c>
      <c r="F32" s="114">
        <v>9253</v>
      </c>
      <c r="G32" s="114">
        <v>9114</v>
      </c>
      <c r="H32" s="140">
        <v>8842</v>
      </c>
      <c r="I32" s="115">
        <v>189</v>
      </c>
      <c r="J32" s="116">
        <v>2.1375254467315088</v>
      </c>
    </row>
    <row r="33" spans="1:10" s="110" customFormat="1" ht="13.5" customHeight="1" x14ac:dyDescent="0.2">
      <c r="A33" s="120"/>
      <c r="B33" s="121" t="s">
        <v>112</v>
      </c>
      <c r="C33" s="113">
        <v>1.663977788616666</v>
      </c>
      <c r="D33" s="115">
        <v>887</v>
      </c>
      <c r="E33" s="114">
        <v>908</v>
      </c>
      <c r="F33" s="114">
        <v>992</v>
      </c>
      <c r="G33" s="114">
        <v>860</v>
      </c>
      <c r="H33" s="140">
        <v>804</v>
      </c>
      <c r="I33" s="115">
        <v>83</v>
      </c>
      <c r="J33" s="116">
        <v>10.323383084577115</v>
      </c>
    </row>
    <row r="34" spans="1:10" s="110" customFormat="1" ht="13.5" customHeight="1" x14ac:dyDescent="0.2">
      <c r="A34" s="118" t="s">
        <v>113</v>
      </c>
      <c r="B34" s="122" t="s">
        <v>116</v>
      </c>
      <c r="C34" s="113">
        <v>93.71365324728923</v>
      </c>
      <c r="D34" s="115">
        <v>49955</v>
      </c>
      <c r="E34" s="114">
        <v>52243</v>
      </c>
      <c r="F34" s="114">
        <v>52255</v>
      </c>
      <c r="G34" s="114">
        <v>52702</v>
      </c>
      <c r="H34" s="140">
        <v>51619</v>
      </c>
      <c r="I34" s="115">
        <v>-1664</v>
      </c>
      <c r="J34" s="116">
        <v>-3.223619209980821</v>
      </c>
    </row>
    <row r="35" spans="1:10" s="110" customFormat="1" ht="13.5" customHeight="1" x14ac:dyDescent="0.2">
      <c r="A35" s="118"/>
      <c r="B35" s="119" t="s">
        <v>117</v>
      </c>
      <c r="C35" s="113">
        <v>6.1456496454432896</v>
      </c>
      <c r="D35" s="115">
        <v>3276</v>
      </c>
      <c r="E35" s="114">
        <v>3404</v>
      </c>
      <c r="F35" s="114">
        <v>3360</v>
      </c>
      <c r="G35" s="114">
        <v>3393</v>
      </c>
      <c r="H35" s="140">
        <v>3268</v>
      </c>
      <c r="I35" s="115">
        <v>8</v>
      </c>
      <c r="J35" s="116">
        <v>0.24479804161566707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30937</v>
      </c>
      <c r="E37" s="114">
        <v>32270</v>
      </c>
      <c r="F37" s="114">
        <v>32150</v>
      </c>
      <c r="G37" s="114">
        <v>33078</v>
      </c>
      <c r="H37" s="140">
        <v>32364</v>
      </c>
      <c r="I37" s="115">
        <v>-1427</v>
      </c>
      <c r="J37" s="116">
        <v>-4.4092201211222344</v>
      </c>
    </row>
    <row r="38" spans="1:10" s="110" customFormat="1" ht="13.5" customHeight="1" x14ac:dyDescent="0.2">
      <c r="A38" s="118" t="s">
        <v>105</v>
      </c>
      <c r="B38" s="119" t="s">
        <v>106</v>
      </c>
      <c r="C38" s="113">
        <v>36.574328473995543</v>
      </c>
      <c r="D38" s="115">
        <v>11315</v>
      </c>
      <c r="E38" s="114">
        <v>11702</v>
      </c>
      <c r="F38" s="114">
        <v>11637</v>
      </c>
      <c r="G38" s="114">
        <v>11905</v>
      </c>
      <c r="H38" s="140">
        <v>11606</v>
      </c>
      <c r="I38" s="115">
        <v>-291</v>
      </c>
      <c r="J38" s="116">
        <v>-2.507323798035499</v>
      </c>
    </row>
    <row r="39" spans="1:10" s="110" customFormat="1" ht="13.5" customHeight="1" x14ac:dyDescent="0.2">
      <c r="A39" s="120"/>
      <c r="B39" s="119" t="s">
        <v>107</v>
      </c>
      <c r="C39" s="113">
        <v>63.425671526004457</v>
      </c>
      <c r="D39" s="115">
        <v>19622</v>
      </c>
      <c r="E39" s="114">
        <v>20568</v>
      </c>
      <c r="F39" s="114">
        <v>20513</v>
      </c>
      <c r="G39" s="114">
        <v>21173</v>
      </c>
      <c r="H39" s="140">
        <v>20758</v>
      </c>
      <c r="I39" s="115">
        <v>-1136</v>
      </c>
      <c r="J39" s="116">
        <v>-5.4725888813951249</v>
      </c>
    </row>
    <row r="40" spans="1:10" s="110" customFormat="1" ht="13.5" customHeight="1" x14ac:dyDescent="0.2">
      <c r="A40" s="118" t="s">
        <v>105</v>
      </c>
      <c r="B40" s="121" t="s">
        <v>108</v>
      </c>
      <c r="C40" s="113">
        <v>19.355464330736659</v>
      </c>
      <c r="D40" s="115">
        <v>5988</v>
      </c>
      <c r="E40" s="114">
        <v>6454</v>
      </c>
      <c r="F40" s="114">
        <v>6278</v>
      </c>
      <c r="G40" s="114">
        <v>6916</v>
      </c>
      <c r="H40" s="140">
        <v>6303</v>
      </c>
      <c r="I40" s="115">
        <v>-315</v>
      </c>
      <c r="J40" s="116">
        <v>-4.9976201808662539</v>
      </c>
    </row>
    <row r="41" spans="1:10" s="110" customFormat="1" ht="13.5" customHeight="1" x14ac:dyDescent="0.2">
      <c r="A41" s="118"/>
      <c r="B41" s="121" t="s">
        <v>109</v>
      </c>
      <c r="C41" s="113">
        <v>30.481300707890227</v>
      </c>
      <c r="D41" s="115">
        <v>9430</v>
      </c>
      <c r="E41" s="114">
        <v>9889</v>
      </c>
      <c r="F41" s="114">
        <v>9871</v>
      </c>
      <c r="G41" s="114">
        <v>10242</v>
      </c>
      <c r="H41" s="140">
        <v>10382</v>
      </c>
      <c r="I41" s="115">
        <v>-952</v>
      </c>
      <c r="J41" s="116">
        <v>-9.1697168175688688</v>
      </c>
    </row>
    <row r="42" spans="1:10" s="110" customFormat="1" ht="13.5" customHeight="1" x14ac:dyDescent="0.2">
      <c r="A42" s="118"/>
      <c r="B42" s="121" t="s">
        <v>110</v>
      </c>
      <c r="C42" s="113">
        <v>21.634289039014771</v>
      </c>
      <c r="D42" s="115">
        <v>6693</v>
      </c>
      <c r="E42" s="114">
        <v>6896</v>
      </c>
      <c r="F42" s="114">
        <v>6971</v>
      </c>
      <c r="G42" s="114">
        <v>7031</v>
      </c>
      <c r="H42" s="140">
        <v>7035</v>
      </c>
      <c r="I42" s="115">
        <v>-342</v>
      </c>
      <c r="J42" s="116">
        <v>-4.8614072494669509</v>
      </c>
    </row>
    <row r="43" spans="1:10" s="110" customFormat="1" ht="13.5" customHeight="1" x14ac:dyDescent="0.2">
      <c r="A43" s="120"/>
      <c r="B43" s="121" t="s">
        <v>111</v>
      </c>
      <c r="C43" s="113">
        <v>28.528945922358343</v>
      </c>
      <c r="D43" s="115">
        <v>8826</v>
      </c>
      <c r="E43" s="114">
        <v>9031</v>
      </c>
      <c r="F43" s="114">
        <v>9030</v>
      </c>
      <c r="G43" s="114">
        <v>8889</v>
      </c>
      <c r="H43" s="140">
        <v>8644</v>
      </c>
      <c r="I43" s="115">
        <v>182</v>
      </c>
      <c r="J43" s="116">
        <v>2.1055067098565479</v>
      </c>
    </row>
    <row r="44" spans="1:10" s="110" customFormat="1" ht="13.5" customHeight="1" x14ac:dyDescent="0.2">
      <c r="A44" s="120"/>
      <c r="B44" s="121" t="s">
        <v>112</v>
      </c>
      <c r="C44" s="113">
        <v>2.7539839027701456</v>
      </c>
      <c r="D44" s="115">
        <v>852</v>
      </c>
      <c r="E44" s="114">
        <v>860</v>
      </c>
      <c r="F44" s="114">
        <v>935</v>
      </c>
      <c r="G44" s="114">
        <v>803</v>
      </c>
      <c r="H44" s="140">
        <v>760</v>
      </c>
      <c r="I44" s="115">
        <v>92</v>
      </c>
      <c r="J44" s="116">
        <v>12.105263157894736</v>
      </c>
    </row>
    <row r="45" spans="1:10" s="110" customFormat="1" ht="13.5" customHeight="1" x14ac:dyDescent="0.2">
      <c r="A45" s="118" t="s">
        <v>113</v>
      </c>
      <c r="B45" s="122" t="s">
        <v>116</v>
      </c>
      <c r="C45" s="113">
        <v>93.810000969712647</v>
      </c>
      <c r="D45" s="115">
        <v>29022</v>
      </c>
      <c r="E45" s="114">
        <v>30254</v>
      </c>
      <c r="F45" s="114">
        <v>30183</v>
      </c>
      <c r="G45" s="114">
        <v>31025</v>
      </c>
      <c r="H45" s="140">
        <v>30400</v>
      </c>
      <c r="I45" s="115">
        <v>-1378</v>
      </c>
      <c r="J45" s="116">
        <v>-4.5328947368421053</v>
      </c>
    </row>
    <row r="46" spans="1:10" s="110" customFormat="1" ht="13.5" customHeight="1" x14ac:dyDescent="0.2">
      <c r="A46" s="118"/>
      <c r="B46" s="119" t="s">
        <v>117</v>
      </c>
      <c r="C46" s="113">
        <v>5.9540356207777094</v>
      </c>
      <c r="D46" s="115">
        <v>1842</v>
      </c>
      <c r="E46" s="114">
        <v>1941</v>
      </c>
      <c r="F46" s="114">
        <v>1896</v>
      </c>
      <c r="G46" s="114">
        <v>1979</v>
      </c>
      <c r="H46" s="140">
        <v>1898</v>
      </c>
      <c r="I46" s="115">
        <v>-56</v>
      </c>
      <c r="J46" s="116">
        <v>-2.9504741833508956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22369</v>
      </c>
      <c r="E48" s="114">
        <v>23453</v>
      </c>
      <c r="F48" s="114">
        <v>23536</v>
      </c>
      <c r="G48" s="114">
        <v>23091</v>
      </c>
      <c r="H48" s="140">
        <v>22589</v>
      </c>
      <c r="I48" s="115">
        <v>-220</v>
      </c>
      <c r="J48" s="116">
        <v>-0.97392536190181067</v>
      </c>
    </row>
    <row r="49" spans="1:12" s="110" customFormat="1" ht="13.5" customHeight="1" x14ac:dyDescent="0.2">
      <c r="A49" s="118" t="s">
        <v>105</v>
      </c>
      <c r="B49" s="119" t="s">
        <v>106</v>
      </c>
      <c r="C49" s="113">
        <v>41.785506728061158</v>
      </c>
      <c r="D49" s="115">
        <v>9347</v>
      </c>
      <c r="E49" s="114">
        <v>9825</v>
      </c>
      <c r="F49" s="114">
        <v>9892</v>
      </c>
      <c r="G49" s="114">
        <v>9590</v>
      </c>
      <c r="H49" s="140">
        <v>9353</v>
      </c>
      <c r="I49" s="115">
        <v>-6</v>
      </c>
      <c r="J49" s="116">
        <v>-6.4150539933711115E-2</v>
      </c>
    </row>
    <row r="50" spans="1:12" s="110" customFormat="1" ht="13.5" customHeight="1" x14ac:dyDescent="0.2">
      <c r="A50" s="120"/>
      <c r="B50" s="119" t="s">
        <v>107</v>
      </c>
      <c r="C50" s="113">
        <v>58.214493271938842</v>
      </c>
      <c r="D50" s="115">
        <v>13022</v>
      </c>
      <c r="E50" s="114">
        <v>13628</v>
      </c>
      <c r="F50" s="114">
        <v>13644</v>
      </c>
      <c r="G50" s="114">
        <v>13501</v>
      </c>
      <c r="H50" s="140">
        <v>13236</v>
      </c>
      <c r="I50" s="115">
        <v>-214</v>
      </c>
      <c r="J50" s="116">
        <v>-1.6168026594137201</v>
      </c>
    </row>
    <row r="51" spans="1:12" s="110" customFormat="1" ht="13.5" customHeight="1" x14ac:dyDescent="0.2">
      <c r="A51" s="118" t="s">
        <v>105</v>
      </c>
      <c r="B51" s="121" t="s">
        <v>108</v>
      </c>
      <c r="C51" s="113">
        <v>10.943716750860567</v>
      </c>
      <c r="D51" s="115">
        <v>2448</v>
      </c>
      <c r="E51" s="114">
        <v>2768</v>
      </c>
      <c r="F51" s="114">
        <v>2868</v>
      </c>
      <c r="G51" s="114">
        <v>2653</v>
      </c>
      <c r="H51" s="140">
        <v>2582</v>
      </c>
      <c r="I51" s="115">
        <v>-134</v>
      </c>
      <c r="J51" s="116">
        <v>-5.1897753679318361</v>
      </c>
    </row>
    <row r="52" spans="1:12" s="110" customFormat="1" ht="13.5" customHeight="1" x14ac:dyDescent="0.2">
      <c r="A52" s="118"/>
      <c r="B52" s="121" t="s">
        <v>109</v>
      </c>
      <c r="C52" s="113">
        <v>69.877956099959761</v>
      </c>
      <c r="D52" s="115">
        <v>15631</v>
      </c>
      <c r="E52" s="114">
        <v>16321</v>
      </c>
      <c r="F52" s="114">
        <v>16325</v>
      </c>
      <c r="G52" s="114">
        <v>16196</v>
      </c>
      <c r="H52" s="140">
        <v>15946</v>
      </c>
      <c r="I52" s="115">
        <v>-315</v>
      </c>
      <c r="J52" s="116">
        <v>-1.9754170324846356</v>
      </c>
    </row>
    <row r="53" spans="1:12" s="110" customFormat="1" ht="13.5" customHeight="1" x14ac:dyDescent="0.2">
      <c r="A53" s="118"/>
      <c r="B53" s="121" t="s">
        <v>110</v>
      </c>
      <c r="C53" s="113">
        <v>18.261880280745675</v>
      </c>
      <c r="D53" s="115">
        <v>4085</v>
      </c>
      <c r="E53" s="114">
        <v>4149</v>
      </c>
      <c r="F53" s="114">
        <v>4120</v>
      </c>
      <c r="G53" s="114">
        <v>4017</v>
      </c>
      <c r="H53" s="140">
        <v>3863</v>
      </c>
      <c r="I53" s="115">
        <v>222</v>
      </c>
      <c r="J53" s="116">
        <v>5.7468288894641466</v>
      </c>
    </row>
    <row r="54" spans="1:12" s="110" customFormat="1" ht="13.5" customHeight="1" x14ac:dyDescent="0.2">
      <c r="A54" s="120"/>
      <c r="B54" s="121" t="s">
        <v>111</v>
      </c>
      <c r="C54" s="113">
        <v>0.91644686843399348</v>
      </c>
      <c r="D54" s="115">
        <v>205</v>
      </c>
      <c r="E54" s="114">
        <v>215</v>
      </c>
      <c r="F54" s="114">
        <v>223</v>
      </c>
      <c r="G54" s="114">
        <v>225</v>
      </c>
      <c r="H54" s="140">
        <v>198</v>
      </c>
      <c r="I54" s="115">
        <v>7</v>
      </c>
      <c r="J54" s="116">
        <v>3.5353535353535355</v>
      </c>
    </row>
    <row r="55" spans="1:12" s="110" customFormat="1" ht="13.5" customHeight="1" x14ac:dyDescent="0.2">
      <c r="A55" s="120"/>
      <c r="B55" s="121" t="s">
        <v>112</v>
      </c>
      <c r="C55" s="113">
        <v>0.15646653851312084</v>
      </c>
      <c r="D55" s="115">
        <v>35</v>
      </c>
      <c r="E55" s="114">
        <v>48</v>
      </c>
      <c r="F55" s="114">
        <v>57</v>
      </c>
      <c r="G55" s="114">
        <v>57</v>
      </c>
      <c r="H55" s="140">
        <v>44</v>
      </c>
      <c r="I55" s="115">
        <v>-9</v>
      </c>
      <c r="J55" s="116">
        <v>-20.454545454545453</v>
      </c>
    </row>
    <row r="56" spans="1:12" s="110" customFormat="1" ht="13.5" customHeight="1" x14ac:dyDescent="0.2">
      <c r="A56" s="118" t="s">
        <v>113</v>
      </c>
      <c r="B56" s="122" t="s">
        <v>116</v>
      </c>
      <c r="C56" s="113">
        <v>93.580401448433093</v>
      </c>
      <c r="D56" s="115">
        <v>20933</v>
      </c>
      <c r="E56" s="114">
        <v>21989</v>
      </c>
      <c r="F56" s="114">
        <v>22072</v>
      </c>
      <c r="G56" s="114">
        <v>21677</v>
      </c>
      <c r="H56" s="140">
        <v>21219</v>
      </c>
      <c r="I56" s="115">
        <v>-286</v>
      </c>
      <c r="J56" s="116">
        <v>-1.3478486262312079</v>
      </c>
    </row>
    <row r="57" spans="1:12" s="110" customFormat="1" ht="13.5" customHeight="1" x14ac:dyDescent="0.2">
      <c r="A57" s="142"/>
      <c r="B57" s="124" t="s">
        <v>117</v>
      </c>
      <c r="C57" s="125">
        <v>6.410657606509008</v>
      </c>
      <c r="D57" s="143">
        <v>1434</v>
      </c>
      <c r="E57" s="144">
        <v>1463</v>
      </c>
      <c r="F57" s="144">
        <v>1464</v>
      </c>
      <c r="G57" s="144">
        <v>1414</v>
      </c>
      <c r="H57" s="145">
        <v>1370</v>
      </c>
      <c r="I57" s="143">
        <v>64</v>
      </c>
      <c r="J57" s="146">
        <v>4.6715328467153281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245235</v>
      </c>
      <c r="E12" s="236">
        <v>245771</v>
      </c>
      <c r="F12" s="114">
        <v>248341</v>
      </c>
      <c r="G12" s="114">
        <v>245111</v>
      </c>
      <c r="H12" s="140">
        <v>243934</v>
      </c>
      <c r="I12" s="115">
        <v>1301</v>
      </c>
      <c r="J12" s="116">
        <v>0.53334098567645349</v>
      </c>
    </row>
    <row r="13" spans="1:15" s="110" customFormat="1" ht="12" customHeight="1" x14ac:dyDescent="0.2">
      <c r="A13" s="118" t="s">
        <v>105</v>
      </c>
      <c r="B13" s="119" t="s">
        <v>106</v>
      </c>
      <c r="C13" s="113">
        <v>53.323954574183944</v>
      </c>
      <c r="D13" s="115">
        <v>130769</v>
      </c>
      <c r="E13" s="114">
        <v>130923</v>
      </c>
      <c r="F13" s="114">
        <v>133167</v>
      </c>
      <c r="G13" s="114">
        <v>131571</v>
      </c>
      <c r="H13" s="140">
        <v>130630</v>
      </c>
      <c r="I13" s="115">
        <v>139</v>
      </c>
      <c r="J13" s="116">
        <v>0.10640741024267014</v>
      </c>
    </row>
    <row r="14" spans="1:15" s="110" customFormat="1" ht="12" customHeight="1" x14ac:dyDescent="0.2">
      <c r="A14" s="118"/>
      <c r="B14" s="119" t="s">
        <v>107</v>
      </c>
      <c r="C14" s="113">
        <v>46.676045425816056</v>
      </c>
      <c r="D14" s="115">
        <v>114466</v>
      </c>
      <c r="E14" s="114">
        <v>114848</v>
      </c>
      <c r="F14" s="114">
        <v>115174</v>
      </c>
      <c r="G14" s="114">
        <v>113540</v>
      </c>
      <c r="H14" s="140">
        <v>113304</v>
      </c>
      <c r="I14" s="115">
        <v>1162</v>
      </c>
      <c r="J14" s="116">
        <v>1.0255595565911177</v>
      </c>
    </row>
    <row r="15" spans="1:15" s="110" customFormat="1" ht="12" customHeight="1" x14ac:dyDescent="0.2">
      <c r="A15" s="118" t="s">
        <v>105</v>
      </c>
      <c r="B15" s="121" t="s">
        <v>108</v>
      </c>
      <c r="C15" s="113">
        <v>10.89730258731421</v>
      </c>
      <c r="D15" s="115">
        <v>26724</v>
      </c>
      <c r="E15" s="114">
        <v>27618</v>
      </c>
      <c r="F15" s="114">
        <v>28369</v>
      </c>
      <c r="G15" s="114">
        <v>26344</v>
      </c>
      <c r="H15" s="140">
        <v>26892</v>
      </c>
      <c r="I15" s="115">
        <v>-168</v>
      </c>
      <c r="J15" s="116">
        <v>-0.62472110664881753</v>
      </c>
    </row>
    <row r="16" spans="1:15" s="110" customFormat="1" ht="12" customHeight="1" x14ac:dyDescent="0.2">
      <c r="A16" s="118"/>
      <c r="B16" s="121" t="s">
        <v>109</v>
      </c>
      <c r="C16" s="113">
        <v>66.849348584011253</v>
      </c>
      <c r="D16" s="115">
        <v>163938</v>
      </c>
      <c r="E16" s="114">
        <v>164185</v>
      </c>
      <c r="F16" s="114">
        <v>166063</v>
      </c>
      <c r="G16" s="114">
        <v>165987</v>
      </c>
      <c r="H16" s="140">
        <v>165501</v>
      </c>
      <c r="I16" s="115">
        <v>-1563</v>
      </c>
      <c r="J16" s="116">
        <v>-0.94440516975728239</v>
      </c>
    </row>
    <row r="17" spans="1:10" s="110" customFormat="1" ht="12" customHeight="1" x14ac:dyDescent="0.2">
      <c r="A17" s="118"/>
      <c r="B17" s="121" t="s">
        <v>110</v>
      </c>
      <c r="C17" s="113">
        <v>21.406813872408097</v>
      </c>
      <c r="D17" s="115">
        <v>52497</v>
      </c>
      <c r="E17" s="114">
        <v>51909</v>
      </c>
      <c r="F17" s="114">
        <v>51871</v>
      </c>
      <c r="G17" s="114">
        <v>50825</v>
      </c>
      <c r="H17" s="140">
        <v>49687</v>
      </c>
      <c r="I17" s="115">
        <v>2810</v>
      </c>
      <c r="J17" s="116">
        <v>5.6554028216636141</v>
      </c>
    </row>
    <row r="18" spans="1:10" s="110" customFormat="1" ht="12" customHeight="1" x14ac:dyDescent="0.2">
      <c r="A18" s="120"/>
      <c r="B18" s="121" t="s">
        <v>111</v>
      </c>
      <c r="C18" s="113">
        <v>0.84653495626643827</v>
      </c>
      <c r="D18" s="115">
        <v>2076</v>
      </c>
      <c r="E18" s="114">
        <v>2059</v>
      </c>
      <c r="F18" s="114">
        <v>2038</v>
      </c>
      <c r="G18" s="114">
        <v>1955</v>
      </c>
      <c r="H18" s="140">
        <v>1854</v>
      </c>
      <c r="I18" s="115">
        <v>222</v>
      </c>
      <c r="J18" s="116">
        <v>11.974110032362459</v>
      </c>
    </row>
    <row r="19" spans="1:10" s="110" customFormat="1" ht="12" customHeight="1" x14ac:dyDescent="0.2">
      <c r="A19" s="120"/>
      <c r="B19" s="121" t="s">
        <v>112</v>
      </c>
      <c r="C19" s="113">
        <v>0.22957571309152447</v>
      </c>
      <c r="D19" s="115">
        <v>563</v>
      </c>
      <c r="E19" s="114">
        <v>535</v>
      </c>
      <c r="F19" s="114">
        <v>572</v>
      </c>
      <c r="G19" s="114">
        <v>507</v>
      </c>
      <c r="H19" s="140">
        <v>453</v>
      </c>
      <c r="I19" s="115">
        <v>110</v>
      </c>
      <c r="J19" s="116">
        <v>24.282560706401767</v>
      </c>
    </row>
    <row r="20" spans="1:10" s="110" customFormat="1" ht="12" customHeight="1" x14ac:dyDescent="0.2">
      <c r="A20" s="118" t="s">
        <v>113</v>
      </c>
      <c r="B20" s="119" t="s">
        <v>181</v>
      </c>
      <c r="C20" s="113">
        <v>70.890370460986404</v>
      </c>
      <c r="D20" s="115">
        <v>173848</v>
      </c>
      <c r="E20" s="114">
        <v>174502</v>
      </c>
      <c r="F20" s="114">
        <v>177329</v>
      </c>
      <c r="G20" s="114">
        <v>175017</v>
      </c>
      <c r="H20" s="140">
        <v>174485</v>
      </c>
      <c r="I20" s="115">
        <v>-637</v>
      </c>
      <c r="J20" s="116">
        <v>-0.36507436169298219</v>
      </c>
    </row>
    <row r="21" spans="1:10" s="110" customFormat="1" ht="12" customHeight="1" x14ac:dyDescent="0.2">
      <c r="A21" s="118"/>
      <c r="B21" s="119" t="s">
        <v>182</v>
      </c>
      <c r="C21" s="113">
        <v>29.1096295390136</v>
      </c>
      <c r="D21" s="115">
        <v>71387</v>
      </c>
      <c r="E21" s="114">
        <v>71269</v>
      </c>
      <c r="F21" s="114">
        <v>71012</v>
      </c>
      <c r="G21" s="114">
        <v>70094</v>
      </c>
      <c r="H21" s="140">
        <v>69449</v>
      </c>
      <c r="I21" s="115">
        <v>1938</v>
      </c>
      <c r="J21" s="116">
        <v>2.7905369407766849</v>
      </c>
    </row>
    <row r="22" spans="1:10" s="110" customFormat="1" ht="12" customHeight="1" x14ac:dyDescent="0.2">
      <c r="A22" s="118" t="s">
        <v>113</v>
      </c>
      <c r="B22" s="119" t="s">
        <v>116</v>
      </c>
      <c r="C22" s="113">
        <v>92.126735580157813</v>
      </c>
      <c r="D22" s="115">
        <v>225927</v>
      </c>
      <c r="E22" s="114">
        <v>226875</v>
      </c>
      <c r="F22" s="114">
        <v>229288</v>
      </c>
      <c r="G22" s="114">
        <v>226730</v>
      </c>
      <c r="H22" s="140">
        <v>226366</v>
      </c>
      <c r="I22" s="115">
        <v>-439</v>
      </c>
      <c r="J22" s="116">
        <v>-0.19393371796117792</v>
      </c>
    </row>
    <row r="23" spans="1:10" s="110" customFormat="1" ht="12" customHeight="1" x14ac:dyDescent="0.2">
      <c r="A23" s="118"/>
      <c r="B23" s="119" t="s">
        <v>117</v>
      </c>
      <c r="C23" s="113">
        <v>7.8512447244479784</v>
      </c>
      <c r="D23" s="115">
        <v>19254</v>
      </c>
      <c r="E23" s="114">
        <v>18844</v>
      </c>
      <c r="F23" s="114">
        <v>19007</v>
      </c>
      <c r="G23" s="114">
        <v>18325</v>
      </c>
      <c r="H23" s="140">
        <v>17521</v>
      </c>
      <c r="I23" s="115">
        <v>1733</v>
      </c>
      <c r="J23" s="116">
        <v>9.8909879573083721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259802</v>
      </c>
      <c r="E64" s="236">
        <v>260499</v>
      </c>
      <c r="F64" s="236">
        <v>262866</v>
      </c>
      <c r="G64" s="236">
        <v>259577</v>
      </c>
      <c r="H64" s="140">
        <v>258668</v>
      </c>
      <c r="I64" s="115">
        <v>1134</v>
      </c>
      <c r="J64" s="116">
        <v>0.43839980206287599</v>
      </c>
    </row>
    <row r="65" spans="1:12" s="110" customFormat="1" ht="12" customHeight="1" x14ac:dyDescent="0.2">
      <c r="A65" s="118" t="s">
        <v>105</v>
      </c>
      <c r="B65" s="119" t="s">
        <v>106</v>
      </c>
      <c r="C65" s="113">
        <v>53.363715444838761</v>
      </c>
      <c r="D65" s="235">
        <v>138640</v>
      </c>
      <c r="E65" s="236">
        <v>138965</v>
      </c>
      <c r="F65" s="236">
        <v>140965</v>
      </c>
      <c r="G65" s="236">
        <v>139256</v>
      </c>
      <c r="H65" s="140">
        <v>138497</v>
      </c>
      <c r="I65" s="115">
        <v>143</v>
      </c>
      <c r="J65" s="116">
        <v>0.10325133396391258</v>
      </c>
    </row>
    <row r="66" spans="1:12" s="110" customFormat="1" ht="12" customHeight="1" x14ac:dyDescent="0.2">
      <c r="A66" s="118"/>
      <c r="B66" s="119" t="s">
        <v>107</v>
      </c>
      <c r="C66" s="113">
        <v>46.636284555161239</v>
      </c>
      <c r="D66" s="235">
        <v>121162</v>
      </c>
      <c r="E66" s="236">
        <v>121534</v>
      </c>
      <c r="F66" s="236">
        <v>121901</v>
      </c>
      <c r="G66" s="236">
        <v>120321</v>
      </c>
      <c r="H66" s="140">
        <v>120171</v>
      </c>
      <c r="I66" s="115">
        <v>991</v>
      </c>
      <c r="J66" s="116">
        <v>0.82465819540488139</v>
      </c>
    </row>
    <row r="67" spans="1:12" s="110" customFormat="1" ht="12" customHeight="1" x14ac:dyDescent="0.2">
      <c r="A67" s="118" t="s">
        <v>105</v>
      </c>
      <c r="B67" s="121" t="s">
        <v>108</v>
      </c>
      <c r="C67" s="113">
        <v>11.106919885143302</v>
      </c>
      <c r="D67" s="235">
        <v>28856</v>
      </c>
      <c r="E67" s="236">
        <v>29829</v>
      </c>
      <c r="F67" s="236">
        <v>30598</v>
      </c>
      <c r="G67" s="236">
        <v>28498</v>
      </c>
      <c r="H67" s="140">
        <v>29225</v>
      </c>
      <c r="I67" s="115">
        <v>-369</v>
      </c>
      <c r="J67" s="116">
        <v>-1.262617621899059</v>
      </c>
    </row>
    <row r="68" spans="1:12" s="110" customFormat="1" ht="12" customHeight="1" x14ac:dyDescent="0.2">
      <c r="A68" s="118"/>
      <c r="B68" s="121" t="s">
        <v>109</v>
      </c>
      <c r="C68" s="113">
        <v>66.887090938483922</v>
      </c>
      <c r="D68" s="235">
        <v>173774</v>
      </c>
      <c r="E68" s="236">
        <v>174074</v>
      </c>
      <c r="F68" s="236">
        <v>175842</v>
      </c>
      <c r="G68" s="236">
        <v>175652</v>
      </c>
      <c r="H68" s="140">
        <v>175206</v>
      </c>
      <c r="I68" s="115">
        <v>-1432</v>
      </c>
      <c r="J68" s="116">
        <v>-0.8173236076390078</v>
      </c>
    </row>
    <row r="69" spans="1:12" s="110" customFormat="1" ht="12" customHeight="1" x14ac:dyDescent="0.2">
      <c r="A69" s="118"/>
      <c r="B69" s="121" t="s">
        <v>110</v>
      </c>
      <c r="C69" s="113">
        <v>21.162269728485541</v>
      </c>
      <c r="D69" s="235">
        <v>54980</v>
      </c>
      <c r="E69" s="236">
        <v>54414</v>
      </c>
      <c r="F69" s="236">
        <v>54269</v>
      </c>
      <c r="G69" s="236">
        <v>53357</v>
      </c>
      <c r="H69" s="140">
        <v>52244</v>
      </c>
      <c r="I69" s="115">
        <v>2736</v>
      </c>
      <c r="J69" s="116">
        <v>5.2369650103361147</v>
      </c>
    </row>
    <row r="70" spans="1:12" s="110" customFormat="1" ht="12" customHeight="1" x14ac:dyDescent="0.2">
      <c r="A70" s="120"/>
      <c r="B70" s="121" t="s">
        <v>111</v>
      </c>
      <c r="C70" s="113">
        <v>0.84371944788723718</v>
      </c>
      <c r="D70" s="235">
        <v>2192</v>
      </c>
      <c r="E70" s="236">
        <v>2181</v>
      </c>
      <c r="F70" s="236">
        <v>2156</v>
      </c>
      <c r="G70" s="236">
        <v>2069</v>
      </c>
      <c r="H70" s="140">
        <v>1992</v>
      </c>
      <c r="I70" s="115">
        <v>200</v>
      </c>
      <c r="J70" s="116">
        <v>10.040160642570282</v>
      </c>
    </row>
    <row r="71" spans="1:12" s="110" customFormat="1" ht="12" customHeight="1" x14ac:dyDescent="0.2">
      <c r="A71" s="120"/>
      <c r="B71" s="121" t="s">
        <v>112</v>
      </c>
      <c r="C71" s="113">
        <v>0.2336394638994311</v>
      </c>
      <c r="D71" s="235">
        <v>607</v>
      </c>
      <c r="E71" s="236">
        <v>587</v>
      </c>
      <c r="F71" s="236">
        <v>608</v>
      </c>
      <c r="G71" s="236">
        <v>527</v>
      </c>
      <c r="H71" s="140">
        <v>483</v>
      </c>
      <c r="I71" s="115">
        <v>124</v>
      </c>
      <c r="J71" s="116">
        <v>25.67287784679089</v>
      </c>
    </row>
    <row r="72" spans="1:12" s="110" customFormat="1" ht="12" customHeight="1" x14ac:dyDescent="0.2">
      <c r="A72" s="118" t="s">
        <v>113</v>
      </c>
      <c r="B72" s="119" t="s">
        <v>181</v>
      </c>
      <c r="C72" s="113">
        <v>70.839331490904613</v>
      </c>
      <c r="D72" s="235">
        <v>184042</v>
      </c>
      <c r="E72" s="236">
        <v>184778</v>
      </c>
      <c r="F72" s="236">
        <v>187507</v>
      </c>
      <c r="G72" s="236">
        <v>185139</v>
      </c>
      <c r="H72" s="140">
        <v>184948</v>
      </c>
      <c r="I72" s="115">
        <v>-906</v>
      </c>
      <c r="J72" s="116">
        <v>-0.48986742219434654</v>
      </c>
    </row>
    <row r="73" spans="1:12" s="110" customFormat="1" ht="12" customHeight="1" x14ac:dyDescent="0.2">
      <c r="A73" s="118"/>
      <c r="B73" s="119" t="s">
        <v>182</v>
      </c>
      <c r="C73" s="113">
        <v>29.160668509095387</v>
      </c>
      <c r="D73" s="115">
        <v>75760</v>
      </c>
      <c r="E73" s="114">
        <v>75721</v>
      </c>
      <c r="F73" s="114">
        <v>75359</v>
      </c>
      <c r="G73" s="114">
        <v>74438</v>
      </c>
      <c r="H73" s="140">
        <v>73720</v>
      </c>
      <c r="I73" s="115">
        <v>2040</v>
      </c>
      <c r="J73" s="116">
        <v>2.7672273467173087</v>
      </c>
    </row>
    <row r="74" spans="1:12" s="110" customFormat="1" ht="12" customHeight="1" x14ac:dyDescent="0.2">
      <c r="A74" s="118" t="s">
        <v>113</v>
      </c>
      <c r="B74" s="119" t="s">
        <v>116</v>
      </c>
      <c r="C74" s="113">
        <v>92.826075241914992</v>
      </c>
      <c r="D74" s="115">
        <v>241164</v>
      </c>
      <c r="E74" s="114">
        <v>242308</v>
      </c>
      <c r="F74" s="114">
        <v>244488</v>
      </c>
      <c r="G74" s="114">
        <v>241907</v>
      </c>
      <c r="H74" s="140">
        <v>241628</v>
      </c>
      <c r="I74" s="115">
        <v>-464</v>
      </c>
      <c r="J74" s="116">
        <v>-0.19203072491598655</v>
      </c>
    </row>
    <row r="75" spans="1:12" s="110" customFormat="1" ht="12" customHeight="1" x14ac:dyDescent="0.2">
      <c r="A75" s="142"/>
      <c r="B75" s="124" t="s">
        <v>117</v>
      </c>
      <c r="C75" s="125">
        <v>7.1523698816791246</v>
      </c>
      <c r="D75" s="143">
        <v>18582</v>
      </c>
      <c r="E75" s="144">
        <v>18137</v>
      </c>
      <c r="F75" s="144">
        <v>18326</v>
      </c>
      <c r="G75" s="144">
        <v>17616</v>
      </c>
      <c r="H75" s="145">
        <v>16986</v>
      </c>
      <c r="I75" s="143">
        <v>1596</v>
      </c>
      <c r="J75" s="146">
        <v>9.3959731543624159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245235</v>
      </c>
      <c r="G11" s="114">
        <v>245771</v>
      </c>
      <c r="H11" s="114">
        <v>248341</v>
      </c>
      <c r="I11" s="114">
        <v>245111</v>
      </c>
      <c r="J11" s="140">
        <v>243934</v>
      </c>
      <c r="K11" s="114">
        <v>1301</v>
      </c>
      <c r="L11" s="116">
        <v>0.53334098567645349</v>
      </c>
    </row>
    <row r="12" spans="1:17" s="110" customFormat="1" ht="24.95" customHeight="1" x14ac:dyDescent="0.2">
      <c r="A12" s="604" t="s">
        <v>185</v>
      </c>
      <c r="B12" s="605"/>
      <c r="C12" s="605"/>
      <c r="D12" s="606"/>
      <c r="E12" s="113">
        <v>53.323954574183944</v>
      </c>
      <c r="F12" s="115">
        <v>130769</v>
      </c>
      <c r="G12" s="114">
        <v>130923</v>
      </c>
      <c r="H12" s="114">
        <v>133167</v>
      </c>
      <c r="I12" s="114">
        <v>131571</v>
      </c>
      <c r="J12" s="140">
        <v>130630</v>
      </c>
      <c r="K12" s="114">
        <v>139</v>
      </c>
      <c r="L12" s="116">
        <v>0.10640741024267014</v>
      </c>
    </row>
    <row r="13" spans="1:17" s="110" customFormat="1" ht="15" customHeight="1" x14ac:dyDescent="0.2">
      <c r="A13" s="120"/>
      <c r="B13" s="612" t="s">
        <v>107</v>
      </c>
      <c r="C13" s="612"/>
      <c r="E13" s="113">
        <v>46.676045425816056</v>
      </c>
      <c r="F13" s="115">
        <v>114466</v>
      </c>
      <c r="G13" s="114">
        <v>114848</v>
      </c>
      <c r="H13" s="114">
        <v>115174</v>
      </c>
      <c r="I13" s="114">
        <v>113540</v>
      </c>
      <c r="J13" s="140">
        <v>113304</v>
      </c>
      <c r="K13" s="114">
        <v>1162</v>
      </c>
      <c r="L13" s="116">
        <v>1.0255595565911177</v>
      </c>
    </row>
    <row r="14" spans="1:17" s="110" customFormat="1" ht="24.95" customHeight="1" x14ac:dyDescent="0.2">
      <c r="A14" s="604" t="s">
        <v>186</v>
      </c>
      <c r="B14" s="605"/>
      <c r="C14" s="605"/>
      <c r="D14" s="606"/>
      <c r="E14" s="113">
        <v>10.89730258731421</v>
      </c>
      <c r="F14" s="115">
        <v>26724</v>
      </c>
      <c r="G14" s="114">
        <v>27618</v>
      </c>
      <c r="H14" s="114">
        <v>28369</v>
      </c>
      <c r="I14" s="114">
        <v>26344</v>
      </c>
      <c r="J14" s="140">
        <v>26892</v>
      </c>
      <c r="K14" s="114">
        <v>-168</v>
      </c>
      <c r="L14" s="116">
        <v>-0.62472110664881753</v>
      </c>
    </row>
    <row r="15" spans="1:17" s="110" customFormat="1" ht="15" customHeight="1" x14ac:dyDescent="0.2">
      <c r="A15" s="120"/>
      <c r="B15" s="119"/>
      <c r="C15" s="258" t="s">
        <v>106</v>
      </c>
      <c r="E15" s="113">
        <v>56.219128872923214</v>
      </c>
      <c r="F15" s="115">
        <v>15024</v>
      </c>
      <c r="G15" s="114">
        <v>15546</v>
      </c>
      <c r="H15" s="114">
        <v>16125</v>
      </c>
      <c r="I15" s="114">
        <v>14816</v>
      </c>
      <c r="J15" s="140">
        <v>15135</v>
      </c>
      <c r="K15" s="114">
        <v>-111</v>
      </c>
      <c r="L15" s="116">
        <v>-0.73339940535183346</v>
      </c>
    </row>
    <row r="16" spans="1:17" s="110" customFormat="1" ht="15" customHeight="1" x14ac:dyDescent="0.2">
      <c r="A16" s="120"/>
      <c r="B16" s="119"/>
      <c r="C16" s="258" t="s">
        <v>107</v>
      </c>
      <c r="E16" s="113">
        <v>43.780871127076786</v>
      </c>
      <c r="F16" s="115">
        <v>11700</v>
      </c>
      <c r="G16" s="114">
        <v>12072</v>
      </c>
      <c r="H16" s="114">
        <v>12244</v>
      </c>
      <c r="I16" s="114">
        <v>11528</v>
      </c>
      <c r="J16" s="140">
        <v>11757</v>
      </c>
      <c r="K16" s="114">
        <v>-57</v>
      </c>
      <c r="L16" s="116">
        <v>-0.48481755549885175</v>
      </c>
    </row>
    <row r="17" spans="1:12" s="110" customFormat="1" ht="15" customHeight="1" x14ac:dyDescent="0.2">
      <c r="A17" s="120"/>
      <c r="B17" s="121" t="s">
        <v>109</v>
      </c>
      <c r="C17" s="258"/>
      <c r="E17" s="113">
        <v>66.849348584011253</v>
      </c>
      <c r="F17" s="115">
        <v>163938</v>
      </c>
      <c r="G17" s="114">
        <v>164185</v>
      </c>
      <c r="H17" s="114">
        <v>166063</v>
      </c>
      <c r="I17" s="114">
        <v>165987</v>
      </c>
      <c r="J17" s="140">
        <v>165501</v>
      </c>
      <c r="K17" s="114">
        <v>-1563</v>
      </c>
      <c r="L17" s="116">
        <v>-0.94440516975728239</v>
      </c>
    </row>
    <row r="18" spans="1:12" s="110" customFormat="1" ht="15" customHeight="1" x14ac:dyDescent="0.2">
      <c r="A18" s="120"/>
      <c r="B18" s="119"/>
      <c r="C18" s="258" t="s">
        <v>106</v>
      </c>
      <c r="E18" s="113">
        <v>53.085312740182268</v>
      </c>
      <c r="F18" s="115">
        <v>87027</v>
      </c>
      <c r="G18" s="114">
        <v>87020</v>
      </c>
      <c r="H18" s="114">
        <v>88515</v>
      </c>
      <c r="I18" s="114">
        <v>88732</v>
      </c>
      <c r="J18" s="140">
        <v>88186</v>
      </c>
      <c r="K18" s="114">
        <v>-1159</v>
      </c>
      <c r="L18" s="116">
        <v>-1.3142675708162292</v>
      </c>
    </row>
    <row r="19" spans="1:12" s="110" customFormat="1" ht="15" customHeight="1" x14ac:dyDescent="0.2">
      <c r="A19" s="120"/>
      <c r="B19" s="119"/>
      <c r="C19" s="258" t="s">
        <v>107</v>
      </c>
      <c r="E19" s="113">
        <v>46.914687259817732</v>
      </c>
      <c r="F19" s="115">
        <v>76911</v>
      </c>
      <c r="G19" s="114">
        <v>77165</v>
      </c>
      <c r="H19" s="114">
        <v>77548</v>
      </c>
      <c r="I19" s="114">
        <v>77255</v>
      </c>
      <c r="J19" s="140">
        <v>77315</v>
      </c>
      <c r="K19" s="114">
        <v>-404</v>
      </c>
      <c r="L19" s="116">
        <v>-0.52253767056845368</v>
      </c>
    </row>
    <row r="20" spans="1:12" s="110" customFormat="1" ht="15" customHeight="1" x14ac:dyDescent="0.2">
      <c r="A20" s="120"/>
      <c r="B20" s="121" t="s">
        <v>110</v>
      </c>
      <c r="C20" s="258"/>
      <c r="E20" s="113">
        <v>21.406813872408097</v>
      </c>
      <c r="F20" s="115">
        <v>52497</v>
      </c>
      <c r="G20" s="114">
        <v>51909</v>
      </c>
      <c r="H20" s="114">
        <v>51871</v>
      </c>
      <c r="I20" s="114">
        <v>50825</v>
      </c>
      <c r="J20" s="140">
        <v>49687</v>
      </c>
      <c r="K20" s="114">
        <v>2810</v>
      </c>
      <c r="L20" s="116">
        <v>5.6554028216636141</v>
      </c>
    </row>
    <row r="21" spans="1:12" s="110" customFormat="1" ht="15" customHeight="1" x14ac:dyDescent="0.2">
      <c r="A21" s="120"/>
      <c r="B21" s="119"/>
      <c r="C21" s="258" t="s">
        <v>106</v>
      </c>
      <c r="E21" s="113">
        <v>52.265843762500715</v>
      </c>
      <c r="F21" s="115">
        <v>27438</v>
      </c>
      <c r="G21" s="114">
        <v>27091</v>
      </c>
      <c r="H21" s="114">
        <v>27252</v>
      </c>
      <c r="I21" s="114">
        <v>26784</v>
      </c>
      <c r="J21" s="140">
        <v>26131</v>
      </c>
      <c r="K21" s="114">
        <v>1307</v>
      </c>
      <c r="L21" s="116">
        <v>5.0017220925337718</v>
      </c>
    </row>
    <row r="22" spans="1:12" s="110" customFormat="1" ht="15" customHeight="1" x14ac:dyDescent="0.2">
      <c r="A22" s="120"/>
      <c r="B22" s="119"/>
      <c r="C22" s="258" t="s">
        <v>107</v>
      </c>
      <c r="E22" s="113">
        <v>47.734156237499285</v>
      </c>
      <c r="F22" s="115">
        <v>25059</v>
      </c>
      <c r="G22" s="114">
        <v>24818</v>
      </c>
      <c r="H22" s="114">
        <v>24619</v>
      </c>
      <c r="I22" s="114">
        <v>24041</v>
      </c>
      <c r="J22" s="140">
        <v>23556</v>
      </c>
      <c r="K22" s="114">
        <v>1503</v>
      </c>
      <c r="L22" s="116">
        <v>6.3805399898115134</v>
      </c>
    </row>
    <row r="23" spans="1:12" s="110" customFormat="1" ht="15" customHeight="1" x14ac:dyDescent="0.2">
      <c r="A23" s="120"/>
      <c r="B23" s="121" t="s">
        <v>111</v>
      </c>
      <c r="C23" s="258"/>
      <c r="E23" s="113">
        <v>0.84653495626643827</v>
      </c>
      <c r="F23" s="115">
        <v>2076</v>
      </c>
      <c r="G23" s="114">
        <v>2059</v>
      </c>
      <c r="H23" s="114">
        <v>2038</v>
      </c>
      <c r="I23" s="114">
        <v>1955</v>
      </c>
      <c r="J23" s="140">
        <v>1854</v>
      </c>
      <c r="K23" s="114">
        <v>222</v>
      </c>
      <c r="L23" s="116">
        <v>11.974110032362459</v>
      </c>
    </row>
    <row r="24" spans="1:12" s="110" customFormat="1" ht="15" customHeight="1" x14ac:dyDescent="0.2">
      <c r="A24" s="120"/>
      <c r="B24" s="119"/>
      <c r="C24" s="258" t="s">
        <v>106</v>
      </c>
      <c r="E24" s="113">
        <v>61.657032755298651</v>
      </c>
      <c r="F24" s="115">
        <v>1280</v>
      </c>
      <c r="G24" s="114">
        <v>1266</v>
      </c>
      <c r="H24" s="114">
        <v>1275</v>
      </c>
      <c r="I24" s="114">
        <v>1239</v>
      </c>
      <c r="J24" s="140">
        <v>1178</v>
      </c>
      <c r="K24" s="114">
        <v>102</v>
      </c>
      <c r="L24" s="116">
        <v>8.6587436332767407</v>
      </c>
    </row>
    <row r="25" spans="1:12" s="110" customFormat="1" ht="15" customHeight="1" x14ac:dyDescent="0.2">
      <c r="A25" s="120"/>
      <c r="B25" s="119"/>
      <c r="C25" s="258" t="s">
        <v>107</v>
      </c>
      <c r="E25" s="113">
        <v>38.342967244701349</v>
      </c>
      <c r="F25" s="115">
        <v>796</v>
      </c>
      <c r="G25" s="114">
        <v>793</v>
      </c>
      <c r="H25" s="114">
        <v>763</v>
      </c>
      <c r="I25" s="114">
        <v>716</v>
      </c>
      <c r="J25" s="140">
        <v>676</v>
      </c>
      <c r="K25" s="114">
        <v>120</v>
      </c>
      <c r="L25" s="116">
        <v>17.751479289940828</v>
      </c>
    </row>
    <row r="26" spans="1:12" s="110" customFormat="1" ht="15" customHeight="1" x14ac:dyDescent="0.2">
      <c r="A26" s="120"/>
      <c r="C26" s="121" t="s">
        <v>187</v>
      </c>
      <c r="D26" s="110" t="s">
        <v>188</v>
      </c>
      <c r="E26" s="113">
        <v>0.22957571309152447</v>
      </c>
      <c r="F26" s="115">
        <v>563</v>
      </c>
      <c r="G26" s="114">
        <v>535</v>
      </c>
      <c r="H26" s="114">
        <v>572</v>
      </c>
      <c r="I26" s="114">
        <v>507</v>
      </c>
      <c r="J26" s="140">
        <v>453</v>
      </c>
      <c r="K26" s="114">
        <v>110</v>
      </c>
      <c r="L26" s="116">
        <v>24.282560706401767</v>
      </c>
    </row>
    <row r="27" spans="1:12" s="110" customFormat="1" ht="15" customHeight="1" x14ac:dyDescent="0.2">
      <c r="A27" s="120"/>
      <c r="B27" s="119"/>
      <c r="D27" s="259" t="s">
        <v>106</v>
      </c>
      <c r="E27" s="113">
        <v>51.687388987566607</v>
      </c>
      <c r="F27" s="115">
        <v>291</v>
      </c>
      <c r="G27" s="114">
        <v>271</v>
      </c>
      <c r="H27" s="114">
        <v>301</v>
      </c>
      <c r="I27" s="114">
        <v>280</v>
      </c>
      <c r="J27" s="140">
        <v>255</v>
      </c>
      <c r="K27" s="114">
        <v>36</v>
      </c>
      <c r="L27" s="116">
        <v>14.117647058823529</v>
      </c>
    </row>
    <row r="28" spans="1:12" s="110" customFormat="1" ht="15" customHeight="1" x14ac:dyDescent="0.2">
      <c r="A28" s="120"/>
      <c r="B28" s="119"/>
      <c r="D28" s="259" t="s">
        <v>107</v>
      </c>
      <c r="E28" s="113">
        <v>48.312611012433393</v>
      </c>
      <c r="F28" s="115">
        <v>272</v>
      </c>
      <c r="G28" s="114">
        <v>264</v>
      </c>
      <c r="H28" s="114">
        <v>271</v>
      </c>
      <c r="I28" s="114">
        <v>227</v>
      </c>
      <c r="J28" s="140">
        <v>198</v>
      </c>
      <c r="K28" s="114">
        <v>74</v>
      </c>
      <c r="L28" s="116">
        <v>37.373737373737377</v>
      </c>
    </row>
    <row r="29" spans="1:12" s="110" customFormat="1" ht="24.95" customHeight="1" x14ac:dyDescent="0.2">
      <c r="A29" s="604" t="s">
        <v>189</v>
      </c>
      <c r="B29" s="605"/>
      <c r="C29" s="605"/>
      <c r="D29" s="606"/>
      <c r="E29" s="113">
        <v>92.126735580157813</v>
      </c>
      <c r="F29" s="115">
        <v>225927</v>
      </c>
      <c r="G29" s="114">
        <v>226875</v>
      </c>
      <c r="H29" s="114">
        <v>229288</v>
      </c>
      <c r="I29" s="114">
        <v>226730</v>
      </c>
      <c r="J29" s="140">
        <v>226366</v>
      </c>
      <c r="K29" s="114">
        <v>-439</v>
      </c>
      <c r="L29" s="116">
        <v>-0.19393371796117792</v>
      </c>
    </row>
    <row r="30" spans="1:12" s="110" customFormat="1" ht="15" customHeight="1" x14ac:dyDescent="0.2">
      <c r="A30" s="120"/>
      <c r="B30" s="119"/>
      <c r="C30" s="258" t="s">
        <v>106</v>
      </c>
      <c r="E30" s="113">
        <v>52.118604682043312</v>
      </c>
      <c r="F30" s="115">
        <v>117750</v>
      </c>
      <c r="G30" s="114">
        <v>118148</v>
      </c>
      <c r="H30" s="114">
        <v>120186</v>
      </c>
      <c r="I30" s="114">
        <v>119089</v>
      </c>
      <c r="J30" s="140">
        <v>118725</v>
      </c>
      <c r="K30" s="114">
        <v>-975</v>
      </c>
      <c r="L30" s="116">
        <v>-0.82122552116234993</v>
      </c>
    </row>
    <row r="31" spans="1:12" s="110" customFormat="1" ht="15" customHeight="1" x14ac:dyDescent="0.2">
      <c r="A31" s="120"/>
      <c r="B31" s="119"/>
      <c r="C31" s="258" t="s">
        <v>107</v>
      </c>
      <c r="E31" s="113">
        <v>47.881395317956688</v>
      </c>
      <c r="F31" s="115">
        <v>108177</v>
      </c>
      <c r="G31" s="114">
        <v>108727</v>
      </c>
      <c r="H31" s="114">
        <v>109102</v>
      </c>
      <c r="I31" s="114">
        <v>107641</v>
      </c>
      <c r="J31" s="140">
        <v>107641</v>
      </c>
      <c r="K31" s="114">
        <v>536</v>
      </c>
      <c r="L31" s="116">
        <v>0.49795152404752835</v>
      </c>
    </row>
    <row r="32" spans="1:12" s="110" customFormat="1" ht="15" customHeight="1" x14ac:dyDescent="0.2">
      <c r="A32" s="120"/>
      <c r="B32" s="119" t="s">
        <v>117</v>
      </c>
      <c r="C32" s="258"/>
      <c r="E32" s="113">
        <v>7.8512447244479784</v>
      </c>
      <c r="F32" s="115">
        <v>19254</v>
      </c>
      <c r="G32" s="114">
        <v>18844</v>
      </c>
      <c r="H32" s="114">
        <v>19007</v>
      </c>
      <c r="I32" s="114">
        <v>18325</v>
      </c>
      <c r="J32" s="140">
        <v>17521</v>
      </c>
      <c r="K32" s="114">
        <v>1733</v>
      </c>
      <c r="L32" s="116">
        <v>9.8909879573083721</v>
      </c>
    </row>
    <row r="33" spans="1:12" s="110" customFormat="1" ht="15" customHeight="1" x14ac:dyDescent="0.2">
      <c r="A33" s="120"/>
      <c r="B33" s="119"/>
      <c r="C33" s="258" t="s">
        <v>106</v>
      </c>
      <c r="E33" s="113">
        <v>67.414563207645159</v>
      </c>
      <c r="F33" s="115">
        <v>12980</v>
      </c>
      <c r="G33" s="114">
        <v>12737</v>
      </c>
      <c r="H33" s="114">
        <v>12948</v>
      </c>
      <c r="I33" s="114">
        <v>12443</v>
      </c>
      <c r="J33" s="140">
        <v>11872</v>
      </c>
      <c r="K33" s="114">
        <v>1108</v>
      </c>
      <c r="L33" s="116">
        <v>9.3328840970350413</v>
      </c>
    </row>
    <row r="34" spans="1:12" s="110" customFormat="1" ht="15" customHeight="1" x14ac:dyDescent="0.2">
      <c r="A34" s="120"/>
      <c r="B34" s="119"/>
      <c r="C34" s="258" t="s">
        <v>107</v>
      </c>
      <c r="E34" s="113">
        <v>32.585436792354834</v>
      </c>
      <c r="F34" s="115">
        <v>6274</v>
      </c>
      <c r="G34" s="114">
        <v>6107</v>
      </c>
      <c r="H34" s="114">
        <v>6059</v>
      </c>
      <c r="I34" s="114">
        <v>5882</v>
      </c>
      <c r="J34" s="140">
        <v>5649</v>
      </c>
      <c r="K34" s="114">
        <v>625</v>
      </c>
      <c r="L34" s="116">
        <v>11.063905115949726</v>
      </c>
    </row>
    <row r="35" spans="1:12" s="110" customFormat="1" ht="24.95" customHeight="1" x14ac:dyDescent="0.2">
      <c r="A35" s="604" t="s">
        <v>190</v>
      </c>
      <c r="B35" s="605"/>
      <c r="C35" s="605"/>
      <c r="D35" s="606"/>
      <c r="E35" s="113">
        <v>70.890370460986404</v>
      </c>
      <c r="F35" s="115">
        <v>173848</v>
      </c>
      <c r="G35" s="114">
        <v>174502</v>
      </c>
      <c r="H35" s="114">
        <v>177329</v>
      </c>
      <c r="I35" s="114">
        <v>175017</v>
      </c>
      <c r="J35" s="140">
        <v>174485</v>
      </c>
      <c r="K35" s="114">
        <v>-637</v>
      </c>
      <c r="L35" s="116">
        <v>-0.36507436169298219</v>
      </c>
    </row>
    <row r="36" spans="1:12" s="110" customFormat="1" ht="15" customHeight="1" x14ac:dyDescent="0.2">
      <c r="A36" s="120"/>
      <c r="B36" s="119"/>
      <c r="C36" s="258" t="s">
        <v>106</v>
      </c>
      <c r="E36" s="113">
        <v>68.658828401822277</v>
      </c>
      <c r="F36" s="115">
        <v>119362</v>
      </c>
      <c r="G36" s="114">
        <v>119623</v>
      </c>
      <c r="H36" s="114">
        <v>121847</v>
      </c>
      <c r="I36" s="114">
        <v>120528</v>
      </c>
      <c r="J36" s="140">
        <v>119999</v>
      </c>
      <c r="K36" s="114">
        <v>-637</v>
      </c>
      <c r="L36" s="116">
        <v>-0.5308377569813082</v>
      </c>
    </row>
    <row r="37" spans="1:12" s="110" customFormat="1" ht="15" customHeight="1" x14ac:dyDescent="0.2">
      <c r="A37" s="120"/>
      <c r="B37" s="119"/>
      <c r="C37" s="258" t="s">
        <v>107</v>
      </c>
      <c r="E37" s="113">
        <v>31.34117159817772</v>
      </c>
      <c r="F37" s="115">
        <v>54486</v>
      </c>
      <c r="G37" s="114">
        <v>54879</v>
      </c>
      <c r="H37" s="114">
        <v>55482</v>
      </c>
      <c r="I37" s="114">
        <v>54489</v>
      </c>
      <c r="J37" s="140">
        <v>54486</v>
      </c>
      <c r="K37" s="114">
        <v>0</v>
      </c>
      <c r="L37" s="116">
        <v>0</v>
      </c>
    </row>
    <row r="38" spans="1:12" s="110" customFormat="1" ht="15" customHeight="1" x14ac:dyDescent="0.2">
      <c r="A38" s="120"/>
      <c r="B38" s="119" t="s">
        <v>182</v>
      </c>
      <c r="C38" s="258"/>
      <c r="E38" s="113">
        <v>29.1096295390136</v>
      </c>
      <c r="F38" s="115">
        <v>71387</v>
      </c>
      <c r="G38" s="114">
        <v>71269</v>
      </c>
      <c r="H38" s="114">
        <v>71012</v>
      </c>
      <c r="I38" s="114">
        <v>70094</v>
      </c>
      <c r="J38" s="140">
        <v>69449</v>
      </c>
      <c r="K38" s="114">
        <v>1938</v>
      </c>
      <c r="L38" s="116">
        <v>2.7905369407766849</v>
      </c>
    </row>
    <row r="39" spans="1:12" s="110" customFormat="1" ht="15" customHeight="1" x14ac:dyDescent="0.2">
      <c r="A39" s="120"/>
      <c r="B39" s="119"/>
      <c r="C39" s="258" t="s">
        <v>106</v>
      </c>
      <c r="E39" s="113">
        <v>15.979099836104613</v>
      </c>
      <c r="F39" s="115">
        <v>11407</v>
      </c>
      <c r="G39" s="114">
        <v>11300</v>
      </c>
      <c r="H39" s="114">
        <v>11320</v>
      </c>
      <c r="I39" s="114">
        <v>11043</v>
      </c>
      <c r="J39" s="140">
        <v>10631</v>
      </c>
      <c r="K39" s="114">
        <v>776</v>
      </c>
      <c r="L39" s="116">
        <v>7.2994073934719221</v>
      </c>
    </row>
    <row r="40" spans="1:12" s="110" customFormat="1" ht="15" customHeight="1" x14ac:dyDescent="0.2">
      <c r="A40" s="120"/>
      <c r="B40" s="119"/>
      <c r="C40" s="258" t="s">
        <v>107</v>
      </c>
      <c r="E40" s="113">
        <v>84.020900163895391</v>
      </c>
      <c r="F40" s="115">
        <v>59980</v>
      </c>
      <c r="G40" s="114">
        <v>59969</v>
      </c>
      <c r="H40" s="114">
        <v>59692</v>
      </c>
      <c r="I40" s="114">
        <v>59051</v>
      </c>
      <c r="J40" s="140">
        <v>58818</v>
      </c>
      <c r="K40" s="114">
        <v>1162</v>
      </c>
      <c r="L40" s="116">
        <v>1.9755857050562753</v>
      </c>
    </row>
    <row r="41" spans="1:12" s="110" customFormat="1" ht="24.75" customHeight="1" x14ac:dyDescent="0.2">
      <c r="A41" s="604" t="s">
        <v>518</v>
      </c>
      <c r="B41" s="605"/>
      <c r="C41" s="605"/>
      <c r="D41" s="606"/>
      <c r="E41" s="113">
        <v>4.4365608497971332</v>
      </c>
      <c r="F41" s="115">
        <v>10880</v>
      </c>
      <c r="G41" s="114">
        <v>12182</v>
      </c>
      <c r="H41" s="114">
        <v>12337</v>
      </c>
      <c r="I41" s="114">
        <v>10666</v>
      </c>
      <c r="J41" s="140">
        <v>10998</v>
      </c>
      <c r="K41" s="114">
        <v>-118</v>
      </c>
      <c r="L41" s="116">
        <v>-1.0729223495180942</v>
      </c>
    </row>
    <row r="42" spans="1:12" s="110" customFormat="1" ht="15" customHeight="1" x14ac:dyDescent="0.2">
      <c r="A42" s="120"/>
      <c r="B42" s="119"/>
      <c r="C42" s="258" t="s">
        <v>106</v>
      </c>
      <c r="E42" s="113">
        <v>58.602941176470587</v>
      </c>
      <c r="F42" s="115">
        <v>6376</v>
      </c>
      <c r="G42" s="114">
        <v>7308</v>
      </c>
      <c r="H42" s="114">
        <v>7446</v>
      </c>
      <c r="I42" s="114">
        <v>6241</v>
      </c>
      <c r="J42" s="140">
        <v>6463</v>
      </c>
      <c r="K42" s="114">
        <v>-87</v>
      </c>
      <c r="L42" s="116">
        <v>-1.3461240909794214</v>
      </c>
    </row>
    <row r="43" spans="1:12" s="110" customFormat="1" ht="15" customHeight="1" x14ac:dyDescent="0.2">
      <c r="A43" s="123"/>
      <c r="B43" s="124"/>
      <c r="C43" s="260" t="s">
        <v>107</v>
      </c>
      <c r="D43" s="261"/>
      <c r="E43" s="125">
        <v>41.397058823529413</v>
      </c>
      <c r="F43" s="143">
        <v>4504</v>
      </c>
      <c r="G43" s="144">
        <v>4874</v>
      </c>
      <c r="H43" s="144">
        <v>4891</v>
      </c>
      <c r="I43" s="144">
        <v>4425</v>
      </c>
      <c r="J43" s="145">
        <v>4535</v>
      </c>
      <c r="K43" s="144">
        <v>-31</v>
      </c>
      <c r="L43" s="146">
        <v>-0.68357221609702312</v>
      </c>
    </row>
    <row r="44" spans="1:12" s="110" customFormat="1" ht="45.75" customHeight="1" x14ac:dyDescent="0.2">
      <c r="A44" s="604" t="s">
        <v>191</v>
      </c>
      <c r="B44" s="605"/>
      <c r="C44" s="605"/>
      <c r="D44" s="606"/>
      <c r="E44" s="113">
        <v>0.98925520419189761</v>
      </c>
      <c r="F44" s="115">
        <v>2426</v>
      </c>
      <c r="G44" s="114">
        <v>2457</v>
      </c>
      <c r="H44" s="114">
        <v>2482</v>
      </c>
      <c r="I44" s="114">
        <v>2378</v>
      </c>
      <c r="J44" s="140">
        <v>2407</v>
      </c>
      <c r="K44" s="114">
        <v>19</v>
      </c>
      <c r="L44" s="116">
        <v>0.78936435396759452</v>
      </c>
    </row>
    <row r="45" spans="1:12" s="110" customFormat="1" ht="15" customHeight="1" x14ac:dyDescent="0.2">
      <c r="A45" s="120"/>
      <c r="B45" s="119"/>
      <c r="C45" s="258" t="s">
        <v>106</v>
      </c>
      <c r="E45" s="113">
        <v>54.410552349546577</v>
      </c>
      <c r="F45" s="115">
        <v>1320</v>
      </c>
      <c r="G45" s="114">
        <v>1342</v>
      </c>
      <c r="H45" s="114">
        <v>1357</v>
      </c>
      <c r="I45" s="114">
        <v>1303</v>
      </c>
      <c r="J45" s="140">
        <v>1323</v>
      </c>
      <c r="K45" s="114">
        <v>-3</v>
      </c>
      <c r="L45" s="116">
        <v>-0.22675736961451248</v>
      </c>
    </row>
    <row r="46" spans="1:12" s="110" customFormat="1" ht="15" customHeight="1" x14ac:dyDescent="0.2">
      <c r="A46" s="123"/>
      <c r="B46" s="124"/>
      <c r="C46" s="260" t="s">
        <v>107</v>
      </c>
      <c r="D46" s="261"/>
      <c r="E46" s="125">
        <v>45.589447650453423</v>
      </c>
      <c r="F46" s="143">
        <v>1106</v>
      </c>
      <c r="G46" s="144">
        <v>1115</v>
      </c>
      <c r="H46" s="144">
        <v>1125</v>
      </c>
      <c r="I46" s="144">
        <v>1075</v>
      </c>
      <c r="J46" s="145">
        <v>1084</v>
      </c>
      <c r="K46" s="144">
        <v>22</v>
      </c>
      <c r="L46" s="146">
        <v>2.0295202952029521</v>
      </c>
    </row>
    <row r="47" spans="1:12" s="110" customFormat="1" ht="39" customHeight="1" x14ac:dyDescent="0.2">
      <c r="A47" s="604" t="s">
        <v>519</v>
      </c>
      <c r="B47" s="607"/>
      <c r="C47" s="607"/>
      <c r="D47" s="608"/>
      <c r="E47" s="113">
        <v>0.13823475441923053</v>
      </c>
      <c r="F47" s="115">
        <v>339</v>
      </c>
      <c r="G47" s="114">
        <v>347</v>
      </c>
      <c r="H47" s="114">
        <v>296</v>
      </c>
      <c r="I47" s="114">
        <v>311</v>
      </c>
      <c r="J47" s="140">
        <v>337</v>
      </c>
      <c r="K47" s="114">
        <v>2</v>
      </c>
      <c r="L47" s="116">
        <v>0.59347181008902072</v>
      </c>
    </row>
    <row r="48" spans="1:12" s="110" customFormat="1" ht="15" customHeight="1" x14ac:dyDescent="0.2">
      <c r="A48" s="120"/>
      <c r="B48" s="119"/>
      <c r="C48" s="258" t="s">
        <v>106</v>
      </c>
      <c r="E48" s="113">
        <v>37.75811209439528</v>
      </c>
      <c r="F48" s="115">
        <v>128</v>
      </c>
      <c r="G48" s="114">
        <v>130</v>
      </c>
      <c r="H48" s="114">
        <v>109</v>
      </c>
      <c r="I48" s="114">
        <v>120</v>
      </c>
      <c r="J48" s="140">
        <v>134</v>
      </c>
      <c r="K48" s="114">
        <v>-6</v>
      </c>
      <c r="L48" s="116">
        <v>-4.4776119402985071</v>
      </c>
    </row>
    <row r="49" spans="1:12" s="110" customFormat="1" ht="15" customHeight="1" x14ac:dyDescent="0.2">
      <c r="A49" s="123"/>
      <c r="B49" s="124"/>
      <c r="C49" s="260" t="s">
        <v>107</v>
      </c>
      <c r="D49" s="261"/>
      <c r="E49" s="125">
        <v>62.24188790560472</v>
      </c>
      <c r="F49" s="143">
        <v>211</v>
      </c>
      <c r="G49" s="144">
        <v>217</v>
      </c>
      <c r="H49" s="144">
        <v>187</v>
      </c>
      <c r="I49" s="144">
        <v>191</v>
      </c>
      <c r="J49" s="145">
        <v>203</v>
      </c>
      <c r="K49" s="144">
        <v>8</v>
      </c>
      <c r="L49" s="146">
        <v>3.9408866995073892</v>
      </c>
    </row>
    <row r="50" spans="1:12" s="110" customFormat="1" ht="24.95" customHeight="1" x14ac:dyDescent="0.2">
      <c r="A50" s="609" t="s">
        <v>192</v>
      </c>
      <c r="B50" s="610"/>
      <c r="C50" s="610"/>
      <c r="D50" s="611"/>
      <c r="E50" s="262">
        <v>11.80581890839399</v>
      </c>
      <c r="F50" s="263">
        <v>28952</v>
      </c>
      <c r="G50" s="264">
        <v>29874</v>
      </c>
      <c r="H50" s="264">
        <v>30585</v>
      </c>
      <c r="I50" s="264">
        <v>28499</v>
      </c>
      <c r="J50" s="265">
        <v>28816</v>
      </c>
      <c r="K50" s="263">
        <v>136</v>
      </c>
      <c r="L50" s="266">
        <v>0.47196002220988342</v>
      </c>
    </row>
    <row r="51" spans="1:12" s="110" customFormat="1" ht="15" customHeight="1" x14ac:dyDescent="0.2">
      <c r="A51" s="120"/>
      <c r="B51" s="119"/>
      <c r="C51" s="258" t="s">
        <v>106</v>
      </c>
      <c r="E51" s="113">
        <v>55.198259187620891</v>
      </c>
      <c r="F51" s="115">
        <v>15981</v>
      </c>
      <c r="G51" s="114">
        <v>16427</v>
      </c>
      <c r="H51" s="114">
        <v>16997</v>
      </c>
      <c r="I51" s="114">
        <v>15701</v>
      </c>
      <c r="J51" s="140">
        <v>15796</v>
      </c>
      <c r="K51" s="114">
        <v>185</v>
      </c>
      <c r="L51" s="116">
        <v>1.1711825778678147</v>
      </c>
    </row>
    <row r="52" spans="1:12" s="110" customFormat="1" ht="15" customHeight="1" x14ac:dyDescent="0.2">
      <c r="A52" s="120"/>
      <c r="B52" s="119"/>
      <c r="C52" s="258" t="s">
        <v>107</v>
      </c>
      <c r="E52" s="113">
        <v>44.801740812379109</v>
      </c>
      <c r="F52" s="115">
        <v>12971</v>
      </c>
      <c r="G52" s="114">
        <v>13447</v>
      </c>
      <c r="H52" s="114">
        <v>13588</v>
      </c>
      <c r="I52" s="114">
        <v>12798</v>
      </c>
      <c r="J52" s="140">
        <v>13020</v>
      </c>
      <c r="K52" s="114">
        <v>-49</v>
      </c>
      <c r="L52" s="116">
        <v>-0.37634408602150538</v>
      </c>
    </row>
    <row r="53" spans="1:12" s="110" customFormat="1" ht="15" customHeight="1" x14ac:dyDescent="0.2">
      <c r="A53" s="120"/>
      <c r="B53" s="119"/>
      <c r="C53" s="258" t="s">
        <v>187</v>
      </c>
      <c r="D53" s="110" t="s">
        <v>193</v>
      </c>
      <c r="E53" s="113">
        <v>27.044763746891405</v>
      </c>
      <c r="F53" s="115">
        <v>7830</v>
      </c>
      <c r="G53" s="114">
        <v>8952</v>
      </c>
      <c r="H53" s="114">
        <v>9358</v>
      </c>
      <c r="I53" s="114">
        <v>7226</v>
      </c>
      <c r="J53" s="140">
        <v>7793</v>
      </c>
      <c r="K53" s="114">
        <v>37</v>
      </c>
      <c r="L53" s="116">
        <v>0.47478506351854227</v>
      </c>
    </row>
    <row r="54" spans="1:12" s="110" customFormat="1" ht="15" customHeight="1" x14ac:dyDescent="0.2">
      <c r="A54" s="120"/>
      <c r="B54" s="119"/>
      <c r="D54" s="267" t="s">
        <v>194</v>
      </c>
      <c r="E54" s="113">
        <v>61.251596424010216</v>
      </c>
      <c r="F54" s="115">
        <v>4796</v>
      </c>
      <c r="G54" s="114">
        <v>5435</v>
      </c>
      <c r="H54" s="114">
        <v>5810</v>
      </c>
      <c r="I54" s="114">
        <v>4472</v>
      </c>
      <c r="J54" s="140">
        <v>4807</v>
      </c>
      <c r="K54" s="114">
        <v>-11</v>
      </c>
      <c r="L54" s="116">
        <v>-0.2288329519450801</v>
      </c>
    </row>
    <row r="55" spans="1:12" s="110" customFormat="1" ht="15" customHeight="1" x14ac:dyDescent="0.2">
      <c r="A55" s="120"/>
      <c r="B55" s="119"/>
      <c r="D55" s="267" t="s">
        <v>195</v>
      </c>
      <c r="E55" s="113">
        <v>38.748403575989784</v>
      </c>
      <c r="F55" s="115">
        <v>3034</v>
      </c>
      <c r="G55" s="114">
        <v>3517</v>
      </c>
      <c r="H55" s="114">
        <v>3548</v>
      </c>
      <c r="I55" s="114">
        <v>2754</v>
      </c>
      <c r="J55" s="140">
        <v>2986</v>
      </c>
      <c r="K55" s="114">
        <v>48</v>
      </c>
      <c r="L55" s="116">
        <v>1.607501674480911</v>
      </c>
    </row>
    <row r="56" spans="1:12" s="110" customFormat="1" ht="15" customHeight="1" x14ac:dyDescent="0.2">
      <c r="A56" s="120"/>
      <c r="B56" s="119" t="s">
        <v>196</v>
      </c>
      <c r="C56" s="258"/>
      <c r="E56" s="113">
        <v>70.444675515322032</v>
      </c>
      <c r="F56" s="115">
        <v>172755</v>
      </c>
      <c r="G56" s="114">
        <v>172490</v>
      </c>
      <c r="H56" s="114">
        <v>174176</v>
      </c>
      <c r="I56" s="114">
        <v>173683</v>
      </c>
      <c r="J56" s="140">
        <v>172835</v>
      </c>
      <c r="K56" s="114">
        <v>-80</v>
      </c>
      <c r="L56" s="116">
        <v>-4.6286921051870281E-2</v>
      </c>
    </row>
    <row r="57" spans="1:12" s="110" customFormat="1" ht="15" customHeight="1" x14ac:dyDescent="0.2">
      <c r="A57" s="120"/>
      <c r="B57" s="119"/>
      <c r="C57" s="258" t="s">
        <v>106</v>
      </c>
      <c r="E57" s="113">
        <v>52.408323926948569</v>
      </c>
      <c r="F57" s="115">
        <v>90538</v>
      </c>
      <c r="G57" s="114">
        <v>90293</v>
      </c>
      <c r="H57" s="114">
        <v>91707</v>
      </c>
      <c r="I57" s="114">
        <v>91768</v>
      </c>
      <c r="J57" s="140">
        <v>91162</v>
      </c>
      <c r="K57" s="114">
        <v>-624</v>
      </c>
      <c r="L57" s="116">
        <v>-0.68449573287115251</v>
      </c>
    </row>
    <row r="58" spans="1:12" s="110" customFormat="1" ht="15" customHeight="1" x14ac:dyDescent="0.2">
      <c r="A58" s="120"/>
      <c r="B58" s="119"/>
      <c r="C58" s="258" t="s">
        <v>107</v>
      </c>
      <c r="E58" s="113">
        <v>47.591676073051431</v>
      </c>
      <c r="F58" s="115">
        <v>82217</v>
      </c>
      <c r="G58" s="114">
        <v>82197</v>
      </c>
      <c r="H58" s="114">
        <v>82469</v>
      </c>
      <c r="I58" s="114">
        <v>81915</v>
      </c>
      <c r="J58" s="140">
        <v>81673</v>
      </c>
      <c r="K58" s="114">
        <v>544</v>
      </c>
      <c r="L58" s="116">
        <v>0.66607079450981355</v>
      </c>
    </row>
    <row r="59" spans="1:12" s="110" customFormat="1" ht="15" customHeight="1" x14ac:dyDescent="0.2">
      <c r="A59" s="120"/>
      <c r="B59" s="119"/>
      <c r="C59" s="258" t="s">
        <v>105</v>
      </c>
      <c r="D59" s="110" t="s">
        <v>197</v>
      </c>
      <c r="E59" s="113">
        <v>91.433533038117559</v>
      </c>
      <c r="F59" s="115">
        <v>157956</v>
      </c>
      <c r="G59" s="114">
        <v>157795</v>
      </c>
      <c r="H59" s="114">
        <v>159356</v>
      </c>
      <c r="I59" s="114">
        <v>159010</v>
      </c>
      <c r="J59" s="140">
        <v>158297</v>
      </c>
      <c r="K59" s="114">
        <v>-341</v>
      </c>
      <c r="L59" s="116">
        <v>-0.21541785378118347</v>
      </c>
    </row>
    <row r="60" spans="1:12" s="110" customFormat="1" ht="15" customHeight="1" x14ac:dyDescent="0.2">
      <c r="A60" s="120"/>
      <c r="B60" s="119"/>
      <c r="C60" s="258"/>
      <c r="D60" s="267" t="s">
        <v>198</v>
      </c>
      <c r="E60" s="113">
        <v>50.809086074603051</v>
      </c>
      <c r="F60" s="115">
        <v>80256</v>
      </c>
      <c r="G60" s="114">
        <v>80070</v>
      </c>
      <c r="H60" s="114">
        <v>81379</v>
      </c>
      <c r="I60" s="114">
        <v>81511</v>
      </c>
      <c r="J60" s="140">
        <v>80963</v>
      </c>
      <c r="K60" s="114">
        <v>-707</v>
      </c>
      <c r="L60" s="116">
        <v>-0.87323839284611493</v>
      </c>
    </row>
    <row r="61" spans="1:12" s="110" customFormat="1" ht="15" customHeight="1" x14ac:dyDescent="0.2">
      <c r="A61" s="120"/>
      <c r="B61" s="119"/>
      <c r="C61" s="258"/>
      <c r="D61" s="267" t="s">
        <v>199</v>
      </c>
      <c r="E61" s="113">
        <v>49.190913925396949</v>
      </c>
      <c r="F61" s="115">
        <v>77700</v>
      </c>
      <c r="G61" s="114">
        <v>77725</v>
      </c>
      <c r="H61" s="114">
        <v>77977</v>
      </c>
      <c r="I61" s="114">
        <v>77499</v>
      </c>
      <c r="J61" s="140">
        <v>77334</v>
      </c>
      <c r="K61" s="114">
        <v>366</v>
      </c>
      <c r="L61" s="116">
        <v>0.47327178213980914</v>
      </c>
    </row>
    <row r="62" spans="1:12" s="110" customFormat="1" ht="15" customHeight="1" x14ac:dyDescent="0.2">
      <c r="A62" s="120"/>
      <c r="B62" s="119"/>
      <c r="C62" s="258"/>
      <c r="D62" s="258" t="s">
        <v>200</v>
      </c>
      <c r="E62" s="113">
        <v>8.5664669618824352</v>
      </c>
      <c r="F62" s="115">
        <v>14799</v>
      </c>
      <c r="G62" s="114">
        <v>14695</v>
      </c>
      <c r="H62" s="114">
        <v>14820</v>
      </c>
      <c r="I62" s="114">
        <v>14673</v>
      </c>
      <c r="J62" s="140">
        <v>14538</v>
      </c>
      <c r="K62" s="114">
        <v>261</v>
      </c>
      <c r="L62" s="116">
        <v>1.7952950887329757</v>
      </c>
    </row>
    <row r="63" spans="1:12" s="110" customFormat="1" ht="15" customHeight="1" x14ac:dyDescent="0.2">
      <c r="A63" s="120"/>
      <c r="B63" s="119"/>
      <c r="C63" s="258"/>
      <c r="D63" s="267" t="s">
        <v>198</v>
      </c>
      <c r="E63" s="113">
        <v>69.477667409960134</v>
      </c>
      <c r="F63" s="115">
        <v>10282</v>
      </c>
      <c r="G63" s="114">
        <v>10223</v>
      </c>
      <c r="H63" s="114">
        <v>10328</v>
      </c>
      <c r="I63" s="114">
        <v>10257</v>
      </c>
      <c r="J63" s="140">
        <v>10199</v>
      </c>
      <c r="K63" s="114">
        <v>83</v>
      </c>
      <c r="L63" s="116">
        <v>0.81380527502696343</v>
      </c>
    </row>
    <row r="64" spans="1:12" s="110" customFormat="1" ht="15" customHeight="1" x14ac:dyDescent="0.2">
      <c r="A64" s="120"/>
      <c r="B64" s="119"/>
      <c r="C64" s="258"/>
      <c r="D64" s="267" t="s">
        <v>199</v>
      </c>
      <c r="E64" s="113">
        <v>30.522332590039866</v>
      </c>
      <c r="F64" s="115">
        <v>4517</v>
      </c>
      <c r="G64" s="114">
        <v>4472</v>
      </c>
      <c r="H64" s="114">
        <v>4492</v>
      </c>
      <c r="I64" s="114">
        <v>4416</v>
      </c>
      <c r="J64" s="140">
        <v>4339</v>
      </c>
      <c r="K64" s="114">
        <v>178</v>
      </c>
      <c r="L64" s="116">
        <v>4.1023277252823229</v>
      </c>
    </row>
    <row r="65" spans="1:12" s="110" customFormat="1" ht="15" customHeight="1" x14ac:dyDescent="0.2">
      <c r="A65" s="120"/>
      <c r="B65" s="119" t="s">
        <v>201</v>
      </c>
      <c r="C65" s="258"/>
      <c r="E65" s="113">
        <v>11.833955185842152</v>
      </c>
      <c r="F65" s="115">
        <v>29021</v>
      </c>
      <c r="G65" s="114">
        <v>28871</v>
      </c>
      <c r="H65" s="114">
        <v>28718</v>
      </c>
      <c r="I65" s="114">
        <v>28441</v>
      </c>
      <c r="J65" s="140">
        <v>27918</v>
      </c>
      <c r="K65" s="114">
        <v>1103</v>
      </c>
      <c r="L65" s="116">
        <v>3.950856078515653</v>
      </c>
    </row>
    <row r="66" spans="1:12" s="110" customFormat="1" ht="15" customHeight="1" x14ac:dyDescent="0.2">
      <c r="A66" s="120"/>
      <c r="B66" s="119"/>
      <c r="C66" s="258" t="s">
        <v>106</v>
      </c>
      <c r="E66" s="113">
        <v>54.512249750180906</v>
      </c>
      <c r="F66" s="115">
        <v>15820</v>
      </c>
      <c r="G66" s="114">
        <v>15798</v>
      </c>
      <c r="H66" s="114">
        <v>15766</v>
      </c>
      <c r="I66" s="114">
        <v>15671</v>
      </c>
      <c r="J66" s="140">
        <v>15398</v>
      </c>
      <c r="K66" s="114">
        <v>422</v>
      </c>
      <c r="L66" s="116">
        <v>2.7406156643719966</v>
      </c>
    </row>
    <row r="67" spans="1:12" s="110" customFormat="1" ht="15" customHeight="1" x14ac:dyDescent="0.2">
      <c r="A67" s="120"/>
      <c r="B67" s="119"/>
      <c r="C67" s="258" t="s">
        <v>107</v>
      </c>
      <c r="E67" s="113">
        <v>45.487750249819094</v>
      </c>
      <c r="F67" s="115">
        <v>13201</v>
      </c>
      <c r="G67" s="114">
        <v>13073</v>
      </c>
      <c r="H67" s="114">
        <v>12952</v>
      </c>
      <c r="I67" s="114">
        <v>12770</v>
      </c>
      <c r="J67" s="140">
        <v>12520</v>
      </c>
      <c r="K67" s="114">
        <v>681</v>
      </c>
      <c r="L67" s="116">
        <v>5.439297124600639</v>
      </c>
    </row>
    <row r="68" spans="1:12" s="110" customFormat="1" ht="15" customHeight="1" x14ac:dyDescent="0.2">
      <c r="A68" s="120"/>
      <c r="B68" s="119"/>
      <c r="C68" s="258" t="s">
        <v>105</v>
      </c>
      <c r="D68" s="110" t="s">
        <v>202</v>
      </c>
      <c r="E68" s="113">
        <v>19.954515695530823</v>
      </c>
      <c r="F68" s="115">
        <v>5791</v>
      </c>
      <c r="G68" s="114">
        <v>5749</v>
      </c>
      <c r="H68" s="114">
        <v>5588</v>
      </c>
      <c r="I68" s="114">
        <v>5452</v>
      </c>
      <c r="J68" s="140">
        <v>5205</v>
      </c>
      <c r="K68" s="114">
        <v>586</v>
      </c>
      <c r="L68" s="116">
        <v>11.258405379442843</v>
      </c>
    </row>
    <row r="69" spans="1:12" s="110" customFormat="1" ht="15" customHeight="1" x14ac:dyDescent="0.2">
      <c r="A69" s="120"/>
      <c r="B69" s="119"/>
      <c r="C69" s="258"/>
      <c r="D69" s="267" t="s">
        <v>198</v>
      </c>
      <c r="E69" s="113">
        <v>50.008634087376961</v>
      </c>
      <c r="F69" s="115">
        <v>2896</v>
      </c>
      <c r="G69" s="114">
        <v>2893</v>
      </c>
      <c r="H69" s="114">
        <v>2791</v>
      </c>
      <c r="I69" s="114">
        <v>2725</v>
      </c>
      <c r="J69" s="140">
        <v>2584</v>
      </c>
      <c r="K69" s="114">
        <v>312</v>
      </c>
      <c r="L69" s="116">
        <v>12.074303405572756</v>
      </c>
    </row>
    <row r="70" spans="1:12" s="110" customFormat="1" ht="15" customHeight="1" x14ac:dyDescent="0.2">
      <c r="A70" s="120"/>
      <c r="B70" s="119"/>
      <c r="C70" s="258"/>
      <c r="D70" s="267" t="s">
        <v>199</v>
      </c>
      <c r="E70" s="113">
        <v>49.991365912623039</v>
      </c>
      <c r="F70" s="115">
        <v>2895</v>
      </c>
      <c r="G70" s="114">
        <v>2856</v>
      </c>
      <c r="H70" s="114">
        <v>2797</v>
      </c>
      <c r="I70" s="114">
        <v>2727</v>
      </c>
      <c r="J70" s="140">
        <v>2621</v>
      </c>
      <c r="K70" s="114">
        <v>274</v>
      </c>
      <c r="L70" s="116">
        <v>10.454025181228539</v>
      </c>
    </row>
    <row r="71" spans="1:12" s="110" customFormat="1" ht="15" customHeight="1" x14ac:dyDescent="0.2">
      <c r="A71" s="120"/>
      <c r="B71" s="119"/>
      <c r="C71" s="258"/>
      <c r="D71" s="110" t="s">
        <v>203</v>
      </c>
      <c r="E71" s="113">
        <v>73.129802556769235</v>
      </c>
      <c r="F71" s="115">
        <v>21223</v>
      </c>
      <c r="G71" s="114">
        <v>21127</v>
      </c>
      <c r="H71" s="114">
        <v>21133</v>
      </c>
      <c r="I71" s="114">
        <v>21039</v>
      </c>
      <c r="J71" s="140">
        <v>20799</v>
      </c>
      <c r="K71" s="114">
        <v>424</v>
      </c>
      <c r="L71" s="116">
        <v>2.0385595461320256</v>
      </c>
    </row>
    <row r="72" spans="1:12" s="110" customFormat="1" ht="15" customHeight="1" x14ac:dyDescent="0.2">
      <c r="A72" s="120"/>
      <c r="B72" s="119"/>
      <c r="C72" s="258"/>
      <c r="D72" s="267" t="s">
        <v>198</v>
      </c>
      <c r="E72" s="113">
        <v>55.576497196437828</v>
      </c>
      <c r="F72" s="115">
        <v>11795</v>
      </c>
      <c r="G72" s="114">
        <v>11773</v>
      </c>
      <c r="H72" s="114">
        <v>11835</v>
      </c>
      <c r="I72" s="114">
        <v>11843</v>
      </c>
      <c r="J72" s="140">
        <v>11747</v>
      </c>
      <c r="K72" s="114">
        <v>48</v>
      </c>
      <c r="L72" s="116">
        <v>0.40861496552311227</v>
      </c>
    </row>
    <row r="73" spans="1:12" s="110" customFormat="1" ht="15" customHeight="1" x14ac:dyDescent="0.2">
      <c r="A73" s="120"/>
      <c r="B73" s="119"/>
      <c r="C73" s="258"/>
      <c r="D73" s="267" t="s">
        <v>199</v>
      </c>
      <c r="E73" s="113">
        <v>44.423502803562172</v>
      </c>
      <c r="F73" s="115">
        <v>9428</v>
      </c>
      <c r="G73" s="114">
        <v>9354</v>
      </c>
      <c r="H73" s="114">
        <v>9298</v>
      </c>
      <c r="I73" s="114">
        <v>9196</v>
      </c>
      <c r="J73" s="140">
        <v>9052</v>
      </c>
      <c r="K73" s="114">
        <v>376</v>
      </c>
      <c r="L73" s="116">
        <v>4.1537781705700398</v>
      </c>
    </row>
    <row r="74" spans="1:12" s="110" customFormat="1" ht="15" customHeight="1" x14ac:dyDescent="0.2">
      <c r="A74" s="120"/>
      <c r="B74" s="119"/>
      <c r="C74" s="258"/>
      <c r="D74" s="110" t="s">
        <v>204</v>
      </c>
      <c r="E74" s="113">
        <v>6.9156817476999413</v>
      </c>
      <c r="F74" s="115">
        <v>2007</v>
      </c>
      <c r="G74" s="114">
        <v>1995</v>
      </c>
      <c r="H74" s="114">
        <v>1997</v>
      </c>
      <c r="I74" s="114">
        <v>1950</v>
      </c>
      <c r="J74" s="140">
        <v>1914</v>
      </c>
      <c r="K74" s="114">
        <v>93</v>
      </c>
      <c r="L74" s="116">
        <v>4.8589341692789967</v>
      </c>
    </row>
    <row r="75" spans="1:12" s="110" customFormat="1" ht="15" customHeight="1" x14ac:dyDescent="0.2">
      <c r="A75" s="120"/>
      <c r="B75" s="119"/>
      <c r="C75" s="258"/>
      <c r="D75" s="267" t="s">
        <v>198</v>
      </c>
      <c r="E75" s="113">
        <v>56.253114100647736</v>
      </c>
      <c r="F75" s="115">
        <v>1129</v>
      </c>
      <c r="G75" s="114">
        <v>1132</v>
      </c>
      <c r="H75" s="114">
        <v>1140</v>
      </c>
      <c r="I75" s="114">
        <v>1103</v>
      </c>
      <c r="J75" s="140">
        <v>1067</v>
      </c>
      <c r="K75" s="114">
        <v>62</v>
      </c>
      <c r="L75" s="116">
        <v>5.8106841611996254</v>
      </c>
    </row>
    <row r="76" spans="1:12" s="110" customFormat="1" ht="15" customHeight="1" x14ac:dyDescent="0.2">
      <c r="A76" s="120"/>
      <c r="B76" s="119"/>
      <c r="C76" s="258"/>
      <c r="D76" s="267" t="s">
        <v>199</v>
      </c>
      <c r="E76" s="113">
        <v>43.746885899352264</v>
      </c>
      <c r="F76" s="115">
        <v>878</v>
      </c>
      <c r="G76" s="114">
        <v>863</v>
      </c>
      <c r="H76" s="114">
        <v>857</v>
      </c>
      <c r="I76" s="114">
        <v>847</v>
      </c>
      <c r="J76" s="140">
        <v>847</v>
      </c>
      <c r="K76" s="114">
        <v>31</v>
      </c>
      <c r="L76" s="116">
        <v>3.6599763872491144</v>
      </c>
    </row>
    <row r="77" spans="1:12" s="110" customFormat="1" ht="15" customHeight="1" x14ac:dyDescent="0.2">
      <c r="A77" s="534"/>
      <c r="B77" s="119" t="s">
        <v>205</v>
      </c>
      <c r="C77" s="268"/>
      <c r="D77" s="182"/>
      <c r="E77" s="113">
        <v>5.9155503904418207</v>
      </c>
      <c r="F77" s="115">
        <v>14507</v>
      </c>
      <c r="G77" s="114">
        <v>14536</v>
      </c>
      <c r="H77" s="114">
        <v>14862</v>
      </c>
      <c r="I77" s="114">
        <v>14488</v>
      </c>
      <c r="J77" s="140">
        <v>14365</v>
      </c>
      <c r="K77" s="114">
        <v>142</v>
      </c>
      <c r="L77" s="116">
        <v>0.98851374869474418</v>
      </c>
    </row>
    <row r="78" spans="1:12" s="110" customFormat="1" ht="15" customHeight="1" x14ac:dyDescent="0.2">
      <c r="A78" s="120"/>
      <c r="B78" s="119"/>
      <c r="C78" s="268" t="s">
        <v>106</v>
      </c>
      <c r="D78" s="182"/>
      <c r="E78" s="113">
        <v>58.109877989935896</v>
      </c>
      <c r="F78" s="115">
        <v>8430</v>
      </c>
      <c r="G78" s="114">
        <v>8405</v>
      </c>
      <c r="H78" s="114">
        <v>8697</v>
      </c>
      <c r="I78" s="114">
        <v>8431</v>
      </c>
      <c r="J78" s="140">
        <v>8274</v>
      </c>
      <c r="K78" s="114">
        <v>156</v>
      </c>
      <c r="L78" s="116">
        <v>1.8854242204496012</v>
      </c>
    </row>
    <row r="79" spans="1:12" s="110" customFormat="1" ht="15" customHeight="1" x14ac:dyDescent="0.2">
      <c r="A79" s="123"/>
      <c r="B79" s="124"/>
      <c r="C79" s="260" t="s">
        <v>107</v>
      </c>
      <c r="D79" s="261"/>
      <c r="E79" s="125">
        <v>41.890122010064104</v>
      </c>
      <c r="F79" s="143">
        <v>6077</v>
      </c>
      <c r="G79" s="144">
        <v>6131</v>
      </c>
      <c r="H79" s="144">
        <v>6165</v>
      </c>
      <c r="I79" s="144">
        <v>6057</v>
      </c>
      <c r="J79" s="145">
        <v>6091</v>
      </c>
      <c r="K79" s="144">
        <v>-14</v>
      </c>
      <c r="L79" s="146">
        <v>-0.2298473157117058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245235</v>
      </c>
      <c r="E11" s="114">
        <v>245771</v>
      </c>
      <c r="F11" s="114">
        <v>248341</v>
      </c>
      <c r="G11" s="114">
        <v>245111</v>
      </c>
      <c r="H11" s="140">
        <v>243934</v>
      </c>
      <c r="I11" s="115">
        <v>1301</v>
      </c>
      <c r="J11" s="116">
        <v>0.53334098567645349</v>
      </c>
    </row>
    <row r="12" spans="1:15" s="110" customFormat="1" ht="24.95" customHeight="1" x14ac:dyDescent="0.2">
      <c r="A12" s="193" t="s">
        <v>132</v>
      </c>
      <c r="B12" s="194" t="s">
        <v>133</v>
      </c>
      <c r="C12" s="113">
        <v>0.50237527269761661</v>
      </c>
      <c r="D12" s="115">
        <v>1232</v>
      </c>
      <c r="E12" s="114">
        <v>1133</v>
      </c>
      <c r="F12" s="114">
        <v>1277</v>
      </c>
      <c r="G12" s="114">
        <v>1365</v>
      </c>
      <c r="H12" s="140">
        <v>1238</v>
      </c>
      <c r="I12" s="115">
        <v>-6</v>
      </c>
      <c r="J12" s="116">
        <v>-0.48465266558966075</v>
      </c>
    </row>
    <row r="13" spans="1:15" s="110" customFormat="1" ht="24.95" customHeight="1" x14ac:dyDescent="0.2">
      <c r="A13" s="193" t="s">
        <v>134</v>
      </c>
      <c r="B13" s="199" t="s">
        <v>214</v>
      </c>
      <c r="C13" s="113">
        <v>1.3056863824494873</v>
      </c>
      <c r="D13" s="115">
        <v>3202</v>
      </c>
      <c r="E13" s="114">
        <v>3159</v>
      </c>
      <c r="F13" s="114">
        <v>3161</v>
      </c>
      <c r="G13" s="114">
        <v>3118</v>
      </c>
      <c r="H13" s="140">
        <v>3110</v>
      </c>
      <c r="I13" s="115">
        <v>92</v>
      </c>
      <c r="J13" s="116">
        <v>2.9581993569131835</v>
      </c>
    </row>
    <row r="14" spans="1:15" s="287" customFormat="1" ht="24" customHeight="1" x14ac:dyDescent="0.2">
      <c r="A14" s="193" t="s">
        <v>215</v>
      </c>
      <c r="B14" s="199" t="s">
        <v>137</v>
      </c>
      <c r="C14" s="113">
        <v>32.703325381776665</v>
      </c>
      <c r="D14" s="115">
        <v>80200</v>
      </c>
      <c r="E14" s="114">
        <v>81076</v>
      </c>
      <c r="F14" s="114">
        <v>82453</v>
      </c>
      <c r="G14" s="114">
        <v>82089</v>
      </c>
      <c r="H14" s="140">
        <v>82383</v>
      </c>
      <c r="I14" s="115">
        <v>-2183</v>
      </c>
      <c r="J14" s="116">
        <v>-2.6498185305220736</v>
      </c>
      <c r="K14" s="110"/>
      <c r="L14" s="110"/>
      <c r="M14" s="110"/>
      <c r="N14" s="110"/>
      <c r="O14" s="110"/>
    </row>
    <row r="15" spans="1:15" s="110" customFormat="1" ht="24.75" customHeight="1" x14ac:dyDescent="0.2">
      <c r="A15" s="193" t="s">
        <v>216</v>
      </c>
      <c r="B15" s="199" t="s">
        <v>217</v>
      </c>
      <c r="C15" s="113">
        <v>6.4240422451933856</v>
      </c>
      <c r="D15" s="115">
        <v>15754</v>
      </c>
      <c r="E15" s="114">
        <v>14714</v>
      </c>
      <c r="F15" s="114">
        <v>14848</v>
      </c>
      <c r="G15" s="114">
        <v>14834</v>
      </c>
      <c r="H15" s="140">
        <v>15039</v>
      </c>
      <c r="I15" s="115">
        <v>715</v>
      </c>
      <c r="J15" s="116">
        <v>4.7543054724383271</v>
      </c>
    </row>
    <row r="16" spans="1:15" s="287" customFormat="1" ht="24.95" customHeight="1" x14ac:dyDescent="0.2">
      <c r="A16" s="193" t="s">
        <v>218</v>
      </c>
      <c r="B16" s="199" t="s">
        <v>141</v>
      </c>
      <c r="C16" s="113">
        <v>18.231900014272025</v>
      </c>
      <c r="D16" s="115">
        <v>44711</v>
      </c>
      <c r="E16" s="114">
        <v>46501</v>
      </c>
      <c r="F16" s="114">
        <v>47305</v>
      </c>
      <c r="G16" s="114">
        <v>47219</v>
      </c>
      <c r="H16" s="140">
        <v>47176</v>
      </c>
      <c r="I16" s="115">
        <v>-2465</v>
      </c>
      <c r="J16" s="116">
        <v>-5.2251144649821946</v>
      </c>
      <c r="K16" s="110"/>
      <c r="L16" s="110"/>
      <c r="M16" s="110"/>
      <c r="N16" s="110"/>
      <c r="O16" s="110"/>
    </row>
    <row r="17" spans="1:15" s="110" customFormat="1" ht="24.95" customHeight="1" x14ac:dyDescent="0.2">
      <c r="A17" s="193" t="s">
        <v>219</v>
      </c>
      <c r="B17" s="199" t="s">
        <v>220</v>
      </c>
      <c r="C17" s="113">
        <v>8.0473831223112526</v>
      </c>
      <c r="D17" s="115">
        <v>19735</v>
      </c>
      <c r="E17" s="114">
        <v>19861</v>
      </c>
      <c r="F17" s="114">
        <v>20300</v>
      </c>
      <c r="G17" s="114">
        <v>20036</v>
      </c>
      <c r="H17" s="140">
        <v>20168</v>
      </c>
      <c r="I17" s="115">
        <v>-433</v>
      </c>
      <c r="J17" s="116">
        <v>-2.1469654898849662</v>
      </c>
    </row>
    <row r="18" spans="1:15" s="287" customFormat="1" ht="24.95" customHeight="1" x14ac:dyDescent="0.2">
      <c r="A18" s="201" t="s">
        <v>144</v>
      </c>
      <c r="B18" s="202" t="s">
        <v>145</v>
      </c>
      <c r="C18" s="113">
        <v>5.6178767304830064</v>
      </c>
      <c r="D18" s="115">
        <v>13777</v>
      </c>
      <c r="E18" s="114">
        <v>13565</v>
      </c>
      <c r="F18" s="114">
        <v>14224</v>
      </c>
      <c r="G18" s="114">
        <v>13877</v>
      </c>
      <c r="H18" s="140">
        <v>13502</v>
      </c>
      <c r="I18" s="115">
        <v>275</v>
      </c>
      <c r="J18" s="116">
        <v>2.0367352984743001</v>
      </c>
      <c r="K18" s="110"/>
      <c r="L18" s="110"/>
      <c r="M18" s="110"/>
      <c r="N18" s="110"/>
      <c r="O18" s="110"/>
    </row>
    <row r="19" spans="1:15" s="110" customFormat="1" ht="24.95" customHeight="1" x14ac:dyDescent="0.2">
      <c r="A19" s="193" t="s">
        <v>146</v>
      </c>
      <c r="B19" s="199" t="s">
        <v>147</v>
      </c>
      <c r="C19" s="113">
        <v>13.890757844516484</v>
      </c>
      <c r="D19" s="115">
        <v>34065</v>
      </c>
      <c r="E19" s="114">
        <v>34053</v>
      </c>
      <c r="F19" s="114">
        <v>34179</v>
      </c>
      <c r="G19" s="114">
        <v>33308</v>
      </c>
      <c r="H19" s="140">
        <v>33246</v>
      </c>
      <c r="I19" s="115">
        <v>819</v>
      </c>
      <c r="J19" s="116">
        <v>2.4634542501353547</v>
      </c>
    </row>
    <row r="20" spans="1:15" s="287" customFormat="1" ht="24.95" customHeight="1" x14ac:dyDescent="0.2">
      <c r="A20" s="193" t="s">
        <v>148</v>
      </c>
      <c r="B20" s="199" t="s">
        <v>149</v>
      </c>
      <c r="C20" s="113">
        <v>4.7154769914571739</v>
      </c>
      <c r="D20" s="115">
        <v>11564</v>
      </c>
      <c r="E20" s="114">
        <v>11618</v>
      </c>
      <c r="F20" s="114">
        <v>11653</v>
      </c>
      <c r="G20" s="114">
        <v>11382</v>
      </c>
      <c r="H20" s="140">
        <v>11229</v>
      </c>
      <c r="I20" s="115">
        <v>335</v>
      </c>
      <c r="J20" s="116">
        <v>2.9833466916021019</v>
      </c>
      <c r="K20" s="110"/>
      <c r="L20" s="110"/>
      <c r="M20" s="110"/>
      <c r="N20" s="110"/>
      <c r="O20" s="110"/>
    </row>
    <row r="21" spans="1:15" s="110" customFormat="1" ht="24.95" customHeight="1" x14ac:dyDescent="0.2">
      <c r="A21" s="201" t="s">
        <v>150</v>
      </c>
      <c r="B21" s="202" t="s">
        <v>151</v>
      </c>
      <c r="C21" s="113">
        <v>2.4947499337370278</v>
      </c>
      <c r="D21" s="115">
        <v>6118</v>
      </c>
      <c r="E21" s="114">
        <v>6272</v>
      </c>
      <c r="F21" s="114">
        <v>6491</v>
      </c>
      <c r="G21" s="114">
        <v>6609</v>
      </c>
      <c r="H21" s="140">
        <v>6354</v>
      </c>
      <c r="I21" s="115">
        <v>-236</v>
      </c>
      <c r="J21" s="116">
        <v>-3.7141957821844507</v>
      </c>
    </row>
    <row r="22" spans="1:15" s="110" customFormat="1" ht="24.95" customHeight="1" x14ac:dyDescent="0.2">
      <c r="A22" s="201" t="s">
        <v>152</v>
      </c>
      <c r="B22" s="199" t="s">
        <v>153</v>
      </c>
      <c r="C22" s="113">
        <v>1.4879605276571453</v>
      </c>
      <c r="D22" s="115">
        <v>3649</v>
      </c>
      <c r="E22" s="114">
        <v>3660</v>
      </c>
      <c r="F22" s="114">
        <v>3632</v>
      </c>
      <c r="G22" s="114">
        <v>3441</v>
      </c>
      <c r="H22" s="140">
        <v>3421</v>
      </c>
      <c r="I22" s="115">
        <v>228</v>
      </c>
      <c r="J22" s="116">
        <v>6.6647179187372112</v>
      </c>
    </row>
    <row r="23" spans="1:15" s="110" customFormat="1" ht="24.95" customHeight="1" x14ac:dyDescent="0.2">
      <c r="A23" s="193" t="s">
        <v>154</v>
      </c>
      <c r="B23" s="199" t="s">
        <v>155</v>
      </c>
      <c r="C23" s="113">
        <v>4.0487695475768142</v>
      </c>
      <c r="D23" s="115">
        <v>9929</v>
      </c>
      <c r="E23" s="114">
        <v>10026</v>
      </c>
      <c r="F23" s="114">
        <v>10047</v>
      </c>
      <c r="G23" s="114">
        <v>9860</v>
      </c>
      <c r="H23" s="140">
        <v>9897</v>
      </c>
      <c r="I23" s="115">
        <v>32</v>
      </c>
      <c r="J23" s="116">
        <v>0.32333030211175101</v>
      </c>
    </row>
    <row r="24" spans="1:15" s="110" customFormat="1" ht="24.95" customHeight="1" x14ac:dyDescent="0.2">
      <c r="A24" s="193" t="s">
        <v>156</v>
      </c>
      <c r="B24" s="199" t="s">
        <v>221</v>
      </c>
      <c r="C24" s="113">
        <v>4.7733806349012173</v>
      </c>
      <c r="D24" s="115">
        <v>11706</v>
      </c>
      <c r="E24" s="114">
        <v>11425</v>
      </c>
      <c r="F24" s="114">
        <v>11219</v>
      </c>
      <c r="G24" s="114">
        <v>11039</v>
      </c>
      <c r="H24" s="140">
        <v>10972</v>
      </c>
      <c r="I24" s="115">
        <v>734</v>
      </c>
      <c r="J24" s="116">
        <v>6.689755741888443</v>
      </c>
    </row>
    <row r="25" spans="1:15" s="110" customFormat="1" ht="24.95" customHeight="1" x14ac:dyDescent="0.2">
      <c r="A25" s="193" t="s">
        <v>222</v>
      </c>
      <c r="B25" s="204" t="s">
        <v>159</v>
      </c>
      <c r="C25" s="113">
        <v>2.8119966562684771</v>
      </c>
      <c r="D25" s="115">
        <v>6896</v>
      </c>
      <c r="E25" s="114">
        <v>6837</v>
      </c>
      <c r="F25" s="114">
        <v>7066</v>
      </c>
      <c r="G25" s="114">
        <v>7132</v>
      </c>
      <c r="H25" s="140">
        <v>7018</v>
      </c>
      <c r="I25" s="115">
        <v>-122</v>
      </c>
      <c r="J25" s="116">
        <v>-1.738387004844685</v>
      </c>
    </row>
    <row r="26" spans="1:15" s="110" customFormat="1" ht="24.95" customHeight="1" x14ac:dyDescent="0.2">
      <c r="A26" s="201">
        <v>782.78300000000002</v>
      </c>
      <c r="B26" s="203" t="s">
        <v>160</v>
      </c>
      <c r="C26" s="113">
        <v>0.9333904214325035</v>
      </c>
      <c r="D26" s="115">
        <v>2289</v>
      </c>
      <c r="E26" s="114">
        <v>2402</v>
      </c>
      <c r="F26" s="114">
        <v>2578</v>
      </c>
      <c r="G26" s="114">
        <v>2619</v>
      </c>
      <c r="H26" s="140">
        <v>2644</v>
      </c>
      <c r="I26" s="115">
        <v>-355</v>
      </c>
      <c r="J26" s="116">
        <v>-13.426626323751892</v>
      </c>
    </row>
    <row r="27" spans="1:15" s="110" customFormat="1" ht="24.95" customHeight="1" x14ac:dyDescent="0.2">
      <c r="A27" s="193" t="s">
        <v>161</v>
      </c>
      <c r="B27" s="199" t="s">
        <v>223</v>
      </c>
      <c r="C27" s="113">
        <v>4.3362489041123817</v>
      </c>
      <c r="D27" s="115">
        <v>10634</v>
      </c>
      <c r="E27" s="114">
        <v>10611</v>
      </c>
      <c r="F27" s="114">
        <v>10617</v>
      </c>
      <c r="G27" s="114">
        <v>10292</v>
      </c>
      <c r="H27" s="140">
        <v>10211</v>
      </c>
      <c r="I27" s="115">
        <v>423</v>
      </c>
      <c r="J27" s="116">
        <v>4.1425913230829501</v>
      </c>
    </row>
    <row r="28" spans="1:15" s="110" customFormat="1" ht="24.95" customHeight="1" x14ac:dyDescent="0.2">
      <c r="A28" s="193" t="s">
        <v>163</v>
      </c>
      <c r="B28" s="199" t="s">
        <v>164</v>
      </c>
      <c r="C28" s="113">
        <v>3.3041776255428466</v>
      </c>
      <c r="D28" s="115">
        <v>8103</v>
      </c>
      <c r="E28" s="114">
        <v>7892</v>
      </c>
      <c r="F28" s="114">
        <v>7794</v>
      </c>
      <c r="G28" s="114">
        <v>7792</v>
      </c>
      <c r="H28" s="140">
        <v>7668</v>
      </c>
      <c r="I28" s="115">
        <v>435</v>
      </c>
      <c r="J28" s="116">
        <v>5.6729264475743353</v>
      </c>
    </row>
    <row r="29" spans="1:15" s="110" customFormat="1" ht="24.95" customHeight="1" x14ac:dyDescent="0.2">
      <c r="A29" s="193">
        <v>86</v>
      </c>
      <c r="B29" s="199" t="s">
        <v>165</v>
      </c>
      <c r="C29" s="113">
        <v>7.3309274777254467</v>
      </c>
      <c r="D29" s="115">
        <v>17978</v>
      </c>
      <c r="E29" s="114">
        <v>18021</v>
      </c>
      <c r="F29" s="114">
        <v>17871</v>
      </c>
      <c r="G29" s="114">
        <v>17577</v>
      </c>
      <c r="H29" s="140">
        <v>17578</v>
      </c>
      <c r="I29" s="115">
        <v>400</v>
      </c>
      <c r="J29" s="116">
        <v>2.2755717373990216</v>
      </c>
    </row>
    <row r="30" spans="1:15" s="110" customFormat="1" ht="24.95" customHeight="1" x14ac:dyDescent="0.2">
      <c r="A30" s="193">
        <v>87.88</v>
      </c>
      <c r="B30" s="204" t="s">
        <v>166</v>
      </c>
      <c r="C30" s="113">
        <v>6.8526107611066935</v>
      </c>
      <c r="D30" s="115">
        <v>16805</v>
      </c>
      <c r="E30" s="114">
        <v>16957</v>
      </c>
      <c r="F30" s="114">
        <v>16934</v>
      </c>
      <c r="G30" s="114">
        <v>16532</v>
      </c>
      <c r="H30" s="140">
        <v>16478</v>
      </c>
      <c r="I30" s="115">
        <v>327</v>
      </c>
      <c r="J30" s="116">
        <v>1.9844641339968443</v>
      </c>
    </row>
    <row r="31" spans="1:15" s="110" customFormat="1" ht="24.95" customHeight="1" x14ac:dyDescent="0.2">
      <c r="A31" s="193" t="s">
        <v>167</v>
      </c>
      <c r="B31" s="199" t="s">
        <v>168</v>
      </c>
      <c r="C31" s="113">
        <v>2.8898811344220849</v>
      </c>
      <c r="D31" s="115">
        <v>7087</v>
      </c>
      <c r="E31" s="114">
        <v>7064</v>
      </c>
      <c r="F31" s="114">
        <v>7145</v>
      </c>
      <c r="G31" s="114">
        <v>7079</v>
      </c>
      <c r="H31" s="140">
        <v>6985</v>
      </c>
      <c r="I31" s="115">
        <v>102</v>
      </c>
      <c r="J31" s="116">
        <v>1.4602720114531138</v>
      </c>
    </row>
    <row r="32" spans="1:15" s="110" customFormat="1" ht="24.95" customHeight="1" x14ac:dyDescent="0.2">
      <c r="A32" s="193"/>
      <c r="B32" s="288" t="s">
        <v>224</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0.50237527269761661</v>
      </c>
      <c r="D34" s="115">
        <v>1232</v>
      </c>
      <c r="E34" s="114">
        <v>1133</v>
      </c>
      <c r="F34" s="114">
        <v>1277</v>
      </c>
      <c r="G34" s="114">
        <v>1365</v>
      </c>
      <c r="H34" s="140">
        <v>1238</v>
      </c>
      <c r="I34" s="115">
        <v>-6</v>
      </c>
      <c r="J34" s="116">
        <v>-0.48465266558966075</v>
      </c>
    </row>
    <row r="35" spans="1:10" s="110" customFormat="1" ht="24.95" customHeight="1" x14ac:dyDescent="0.2">
      <c r="A35" s="292" t="s">
        <v>171</v>
      </c>
      <c r="B35" s="293" t="s">
        <v>172</v>
      </c>
      <c r="C35" s="113">
        <v>39.626888494709156</v>
      </c>
      <c r="D35" s="115">
        <v>97179</v>
      </c>
      <c r="E35" s="114">
        <v>97800</v>
      </c>
      <c r="F35" s="114">
        <v>99838</v>
      </c>
      <c r="G35" s="114">
        <v>99084</v>
      </c>
      <c r="H35" s="140">
        <v>98995</v>
      </c>
      <c r="I35" s="115">
        <v>-1816</v>
      </c>
      <c r="J35" s="116">
        <v>-1.8344360826304358</v>
      </c>
    </row>
    <row r="36" spans="1:10" s="110" customFormat="1" ht="24.95" customHeight="1" x14ac:dyDescent="0.2">
      <c r="A36" s="294" t="s">
        <v>173</v>
      </c>
      <c r="B36" s="295" t="s">
        <v>174</v>
      </c>
      <c r="C36" s="125">
        <v>59.8703284604563</v>
      </c>
      <c r="D36" s="143">
        <v>146823</v>
      </c>
      <c r="E36" s="144">
        <v>146838</v>
      </c>
      <c r="F36" s="144">
        <v>147226</v>
      </c>
      <c r="G36" s="144">
        <v>144662</v>
      </c>
      <c r="H36" s="145">
        <v>143701</v>
      </c>
      <c r="I36" s="143">
        <v>3122</v>
      </c>
      <c r="J36" s="146">
        <v>2.172566648805506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2020-09-28T08:49:47Z</dcterms:created>
  <dcterms:modified xsi:type="dcterms:W3CDTF">2020-09-28T10:34:28Z</dcterms:modified>
</cp:coreProperties>
</file>