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K43" i="24"/>
  <c r="H43" i="24"/>
  <c r="G43" i="24"/>
  <c r="F43" i="24"/>
  <c r="E43" i="24"/>
  <c r="C43" i="24"/>
  <c r="I43" i="24" s="1"/>
  <c r="B43" i="24"/>
  <c r="D43" i="24" s="1"/>
  <c r="K42" i="24"/>
  <c r="D42" i="24"/>
  <c r="C42" i="24"/>
  <c r="B42" i="24"/>
  <c r="J42" i="24" s="1"/>
  <c r="M41" i="24"/>
  <c r="K41" i="24"/>
  <c r="H41" i="24"/>
  <c r="G41" i="24"/>
  <c r="F41" i="24"/>
  <c r="E41" i="24"/>
  <c r="C41" i="24"/>
  <c r="I41" i="24" s="1"/>
  <c r="B41" i="24"/>
  <c r="D41" i="24" s="1"/>
  <c r="K40" i="24"/>
  <c r="I40" i="24"/>
  <c r="D40" i="24"/>
  <c r="C40" i="24"/>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7" i="24" l="1"/>
  <c r="D7" i="24"/>
  <c r="J7" i="24"/>
  <c r="H7" i="24"/>
  <c r="K7" i="24"/>
  <c r="K8" i="24"/>
  <c r="J8" i="24"/>
  <c r="H8" i="24"/>
  <c r="F8" i="24"/>
  <c r="D8" i="24"/>
  <c r="F15" i="24"/>
  <c r="D15" i="24"/>
  <c r="J15" i="24"/>
  <c r="H15" i="24"/>
  <c r="K15" i="24"/>
  <c r="K28" i="24"/>
  <c r="J28" i="24"/>
  <c r="H28" i="24"/>
  <c r="F28" i="24"/>
  <c r="D28" i="24"/>
  <c r="F31" i="24"/>
  <c r="D31" i="24"/>
  <c r="J31" i="24"/>
  <c r="H31" i="24"/>
  <c r="K31" i="24"/>
  <c r="M26" i="24"/>
  <c r="E26" i="24"/>
  <c r="L26" i="24"/>
  <c r="I26" i="24"/>
  <c r="G26" i="24"/>
  <c r="G29" i="24"/>
  <c r="L29" i="24"/>
  <c r="I29" i="24"/>
  <c r="M29" i="24"/>
  <c r="E29" i="24"/>
  <c r="K22" i="24"/>
  <c r="J22" i="24"/>
  <c r="H22" i="24"/>
  <c r="F22" i="24"/>
  <c r="D22" i="24"/>
  <c r="F25" i="24"/>
  <c r="D25" i="24"/>
  <c r="J25" i="24"/>
  <c r="H25" i="24"/>
  <c r="K25" i="24"/>
  <c r="B45" i="24"/>
  <c r="B39" i="24"/>
  <c r="M20" i="24"/>
  <c r="E20" i="24"/>
  <c r="L20" i="24"/>
  <c r="I20" i="24"/>
  <c r="G20" i="24"/>
  <c r="G23" i="24"/>
  <c r="L23" i="24"/>
  <c r="I23" i="24"/>
  <c r="M23" i="24"/>
  <c r="E23" i="24"/>
  <c r="I37" i="24"/>
  <c r="L37" i="24"/>
  <c r="M37" i="24"/>
  <c r="G37" i="24"/>
  <c r="E37" i="24"/>
  <c r="K16" i="24"/>
  <c r="J16" i="24"/>
  <c r="H16" i="24"/>
  <c r="F16" i="24"/>
  <c r="D16" i="24"/>
  <c r="F19" i="24"/>
  <c r="D19" i="24"/>
  <c r="J19" i="24"/>
  <c r="H19" i="24"/>
  <c r="K19" i="24"/>
  <c r="K32" i="24"/>
  <c r="J32" i="24"/>
  <c r="H32" i="24"/>
  <c r="F32" i="24"/>
  <c r="D32" i="24"/>
  <c r="F35" i="24"/>
  <c r="D35" i="24"/>
  <c r="J35" i="24"/>
  <c r="H35" i="24"/>
  <c r="K35" i="24"/>
  <c r="M8" i="24"/>
  <c r="E8" i="24"/>
  <c r="L8" i="24"/>
  <c r="I8" i="24"/>
  <c r="G8" i="24"/>
  <c r="C14" i="24"/>
  <c r="C6" i="24"/>
  <c r="G17" i="24"/>
  <c r="L17" i="24"/>
  <c r="I17" i="24"/>
  <c r="M17" i="24"/>
  <c r="E17" i="24"/>
  <c r="M30" i="24"/>
  <c r="E30" i="24"/>
  <c r="L30" i="24"/>
  <c r="I30" i="24"/>
  <c r="G30" i="24"/>
  <c r="G33" i="24"/>
  <c r="L33" i="24"/>
  <c r="I33" i="24"/>
  <c r="M33" i="24"/>
  <c r="E33" i="24"/>
  <c r="K26" i="24"/>
  <c r="J26" i="24"/>
  <c r="H26" i="24"/>
  <c r="F26" i="24"/>
  <c r="D26" i="24"/>
  <c r="F29" i="24"/>
  <c r="D29" i="24"/>
  <c r="J29" i="24"/>
  <c r="H29" i="24"/>
  <c r="K29" i="24"/>
  <c r="G7" i="24"/>
  <c r="L7" i="24"/>
  <c r="I7" i="24"/>
  <c r="E7" i="24"/>
  <c r="M7" i="24"/>
  <c r="G9" i="24"/>
  <c r="L9" i="24"/>
  <c r="I9" i="24"/>
  <c r="M9" i="24"/>
  <c r="E9" i="24"/>
  <c r="M24" i="24"/>
  <c r="E24" i="24"/>
  <c r="L24" i="24"/>
  <c r="I24" i="24"/>
  <c r="G24" i="24"/>
  <c r="G27" i="24"/>
  <c r="L27" i="24"/>
  <c r="I27" i="24"/>
  <c r="E27" i="24"/>
  <c r="M27" i="24"/>
  <c r="K20" i="24"/>
  <c r="J20" i="24"/>
  <c r="H20" i="24"/>
  <c r="F20" i="24"/>
  <c r="D20" i="24"/>
  <c r="F23" i="24"/>
  <c r="D23" i="24"/>
  <c r="J23" i="24"/>
  <c r="H23" i="24"/>
  <c r="K23" i="24"/>
  <c r="H37" i="24"/>
  <c r="F37" i="24"/>
  <c r="D37" i="24"/>
  <c r="K37" i="24"/>
  <c r="J37" i="24"/>
  <c r="M18" i="24"/>
  <c r="E18" i="24"/>
  <c r="L18" i="24"/>
  <c r="I18" i="24"/>
  <c r="G18" i="24"/>
  <c r="G21" i="24"/>
  <c r="L21" i="24"/>
  <c r="I21" i="24"/>
  <c r="M21" i="24"/>
  <c r="E21" i="24"/>
  <c r="M34" i="24"/>
  <c r="E34" i="24"/>
  <c r="L34" i="24"/>
  <c r="I34" i="24"/>
  <c r="G34" i="24"/>
  <c r="M38" i="24"/>
  <c r="E38" i="24"/>
  <c r="L38" i="24"/>
  <c r="G38" i="24"/>
  <c r="I38" i="24"/>
  <c r="B14" i="24"/>
  <c r="B6" i="24"/>
  <c r="F17" i="24"/>
  <c r="D17" i="24"/>
  <c r="J17" i="24"/>
  <c r="H17" i="24"/>
  <c r="K17" i="24"/>
  <c r="K30" i="24"/>
  <c r="J30" i="24"/>
  <c r="H30" i="24"/>
  <c r="F30" i="24"/>
  <c r="D30" i="24"/>
  <c r="F33" i="24"/>
  <c r="D33" i="24"/>
  <c r="J33" i="24"/>
  <c r="H33" i="24"/>
  <c r="K33" i="24"/>
  <c r="G15" i="24"/>
  <c r="L15" i="24"/>
  <c r="I15" i="24"/>
  <c r="M15" i="24"/>
  <c r="E15" i="24"/>
  <c r="M28" i="24"/>
  <c r="E28" i="24"/>
  <c r="L28" i="24"/>
  <c r="I28" i="24"/>
  <c r="G28" i="24"/>
  <c r="G31" i="24"/>
  <c r="L31" i="24"/>
  <c r="I31" i="24"/>
  <c r="M31" i="24"/>
  <c r="E31" i="24"/>
  <c r="F9" i="24"/>
  <c r="D9" i="24"/>
  <c r="J9" i="24"/>
  <c r="H9" i="24"/>
  <c r="K9" i="24"/>
  <c r="K24" i="24"/>
  <c r="J24" i="24"/>
  <c r="H24" i="24"/>
  <c r="F24" i="24"/>
  <c r="D24" i="24"/>
  <c r="F27" i="24"/>
  <c r="D27" i="24"/>
  <c r="J27" i="24"/>
  <c r="H27" i="24"/>
  <c r="K27" i="24"/>
  <c r="M22" i="24"/>
  <c r="E22" i="24"/>
  <c r="L22" i="24"/>
  <c r="I22" i="24"/>
  <c r="G22" i="24"/>
  <c r="G25" i="24"/>
  <c r="L25" i="24"/>
  <c r="I25" i="24"/>
  <c r="M25" i="24"/>
  <c r="E25" i="24"/>
  <c r="C45" i="24"/>
  <c r="C39" i="24"/>
  <c r="K18" i="24"/>
  <c r="J18" i="24"/>
  <c r="H18" i="24"/>
  <c r="F18" i="24"/>
  <c r="D18" i="24"/>
  <c r="F21" i="24"/>
  <c r="D21" i="24"/>
  <c r="J21" i="24"/>
  <c r="H21" i="24"/>
  <c r="K21" i="24"/>
  <c r="K34" i="24"/>
  <c r="J34" i="24"/>
  <c r="H34" i="24"/>
  <c r="F34" i="24"/>
  <c r="D34" i="24"/>
  <c r="D38" i="24"/>
  <c r="J38" i="24"/>
  <c r="H38" i="24"/>
  <c r="F38" i="24"/>
  <c r="K38" i="24"/>
  <c r="M16" i="24"/>
  <c r="E16" i="24"/>
  <c r="L16" i="24"/>
  <c r="I16" i="24"/>
  <c r="G16" i="24"/>
  <c r="G19" i="24"/>
  <c r="L19" i="24"/>
  <c r="I19" i="24"/>
  <c r="E19" i="24"/>
  <c r="M19" i="24"/>
  <c r="M32" i="24"/>
  <c r="E32" i="24"/>
  <c r="L32" i="24"/>
  <c r="I32" i="24"/>
  <c r="G32" i="24"/>
  <c r="G35" i="24"/>
  <c r="L35" i="24"/>
  <c r="I35" i="24"/>
  <c r="E35" i="24"/>
  <c r="M35" i="24"/>
  <c r="M42" i="24"/>
  <c r="E42" i="24"/>
  <c r="L42" i="24"/>
  <c r="G4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42" i="24"/>
  <c r="M40" i="24"/>
  <c r="E40" i="24"/>
  <c r="L40" i="24"/>
  <c r="G4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F40" i="24"/>
  <c r="J41" i="24"/>
  <c r="F42" i="24"/>
  <c r="J43" i="24"/>
  <c r="F44" i="24"/>
  <c r="G44" i="24"/>
  <c r="H40" i="24"/>
  <c r="L41" i="24"/>
  <c r="H42" i="24"/>
  <c r="L43" i="24"/>
  <c r="H44" i="24"/>
  <c r="L44" i="24"/>
  <c r="E44" i="24"/>
  <c r="I77" i="24" l="1"/>
  <c r="M14" i="24"/>
  <c r="E14" i="24"/>
  <c r="L14" i="24"/>
  <c r="I14" i="24"/>
  <c r="G14" i="24"/>
  <c r="H39" i="24"/>
  <c r="F39" i="24"/>
  <c r="D39" i="24"/>
  <c r="K39" i="24"/>
  <c r="J39" i="24"/>
  <c r="J79" i="24"/>
  <c r="J78" i="24"/>
  <c r="K77" i="24"/>
  <c r="H45" i="24"/>
  <c r="F45" i="24"/>
  <c r="D45" i="24"/>
  <c r="K45" i="24"/>
  <c r="J45" i="24"/>
  <c r="I39" i="24"/>
  <c r="L39" i="24"/>
  <c r="M39" i="24"/>
  <c r="G39" i="24"/>
  <c r="E39" i="24"/>
  <c r="K6" i="24"/>
  <c r="J6" i="24"/>
  <c r="H6" i="24"/>
  <c r="F6" i="24"/>
  <c r="D6" i="24"/>
  <c r="I45" i="24"/>
  <c r="G45" i="24"/>
  <c r="M45" i="24"/>
  <c r="E45" i="24"/>
  <c r="L45" i="24"/>
  <c r="K14" i="24"/>
  <c r="J14" i="24"/>
  <c r="H14" i="24"/>
  <c r="F14" i="24"/>
  <c r="D14" i="24"/>
  <c r="M6" i="24"/>
  <c r="E6" i="24"/>
  <c r="L6" i="24"/>
  <c r="I6" i="24"/>
  <c r="G6" i="24"/>
  <c r="K79" i="24" l="1"/>
  <c r="K78" i="24"/>
  <c r="I78" i="24"/>
  <c r="I79" i="24"/>
  <c r="I83" i="24" l="1"/>
  <c r="I82" i="24"/>
  <c r="I81" i="24"/>
</calcChain>
</file>

<file path=xl/sharedStrings.xml><?xml version="1.0" encoding="utf-8"?>
<sst xmlns="http://schemas.openxmlformats.org/spreadsheetml/2006/main" count="1680" uniqueCount="524">
  <si>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</si>
  <si>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</si>
  <si>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</si>
  <si>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</si>
  <si>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</si>
  <si>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</si>
  <si>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</si>
  <si>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</si>
  <si>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</si>
  <si>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</si>
  <si>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</si>
  <si>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</si>
  <si>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</si>
  <si>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Fürth (729)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</si>
  <si>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</si>
  <si>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</si>
  <si>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</si>
  <si>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</si>
  <si>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</si>
  <si>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</si>
  <si>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</si>
  <si>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</si>
  <si>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</si>
  <si>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</si>
  <si>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</si>
  <si>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</si>
  <si>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</si>
  <si>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</si>
  <si>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</si>
  <si>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</si>
  <si>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</si>
  <si>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</si>
  <si>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</si>
  <si>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</si>
  <si>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</si>
  <si>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</si>
  <si>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</si>
  <si>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</si>
  <si>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</si>
  <si>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</si>
  <si>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</si>
  <si>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</si>
  <si>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</si>
  <si>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</si>
  <si>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</si>
  <si>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</si>
  <si>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</si>
  <si>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</si>
  <si>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</si>
  <si>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</si>
  <si>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</si>
  <si>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</si>
  <si>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</si>
  <si>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</si>
  <si>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</si>
  <si>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</si>
  <si>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</si>
  <si>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</si>
  <si>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</si>
  <si>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</si>
  <si>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</si>
  <si>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</si>
  <si>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</si>
  <si>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</si>
  <si>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</si>
  <si>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</si>
  <si>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</si>
  <si>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</si>
  <si>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</si>
  <si>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</si>
  <si>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</si>
  <si>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</si>
  <si>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</si>
  <si>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</si>
  <si>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</si>
  <si>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</si>
  <si>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</si>
  <si>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</si>
  <si>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</si>
  <si>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</si>
  <si>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</si>
  <si>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</si>
  <si>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</si>
  <si>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</si>
  <si>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</si>
  <si>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</si>
  <si>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</si>
  <si>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</si>
  <si>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</si>
  <si>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</si>
  <si>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</si>
  <si>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</si>
  <si>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Fürth (729);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</si>
  <si>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</si>
  <si>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</si>
  <si>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</si>
  <si>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</si>
  <si>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</si>
  <si>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</si>
  <si>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</si>
  <si>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</si>
  <si>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</si>
  <si>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</si>
  <si>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</si>
  <si>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</si>
  <si>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</si>
  <si>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</si>
  <si>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</si>
  <si>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</si>
  <si>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</si>
  <si>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</si>
  <si>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</si>
  <si>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</si>
  <si>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</si>
  <si>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</si>
  <si>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</si>
  <si>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</si>
  <si>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</si>
  <si>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</si>
  <si>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</si>
  <si>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</si>
  <si>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</si>
  <si>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</si>
  <si>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</si>
  <si>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</si>
  <si>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</si>
  <si>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</si>
  <si>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</si>
  <si>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</si>
  <si>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</si>
  <si>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</si>
  <si>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</si>
  <si>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</si>
  <si>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</si>
  <si>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</si>
  <si>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</si>
  <si>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</si>
  <si>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</si>
  <si>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</si>
  <si>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</si>
  <si>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</si>
  <si>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</si>
  <si>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</si>
  <si>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</si>
  <si>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</si>
  <si>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</si>
  <si>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</si>
  <si>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</si>
  <si>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</si>
  <si>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</si>
  <si>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</si>
  <si>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</si>
  <si>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</si>
  <si>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</si>
  <si>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</si>
  <si>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</si>
  <si>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</si>
  <si>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</si>
  <si>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</si>
  <si>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</si>
  <si>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</si>
  <si>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</si>
  <si>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</si>
  <si>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</si>
  <si>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</si>
  <si>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</si>
  <si>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</si>
  <si>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</si>
  <si>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</si>
  <si>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</si>
  <si>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</si>
  <si>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</si>
  <si>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</si>
  <si>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</si>
  <si>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</si>
  <si>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</si>
  <si>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</si>
  <si>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</si>
  <si>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</si>
  <si>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</si>
  <si>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</si>
  <si>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</si>
  <si>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</si>
  <si>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Fürth (729)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</si>
  <si>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</si>
  <si>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</si>
  <si>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</si>
  <si>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</si>
  <si>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</si>
  <si>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</si>
  <si>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</si>
  <si>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</si>
  <si>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</si>
  <si>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</si>
  <si>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</si>
  <si>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</si>
  <si>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</si>
  <si>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</si>
  <si>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</si>
  <si>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</si>
  <si>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</si>
  <si>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</si>
  <si>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</si>
  <si>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</si>
  <si>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</si>
  <si>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</si>
  <si>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</si>
  <si>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</si>
  <si>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</si>
  <si>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</si>
  <si>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</si>
  <si>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</si>
  <si>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</si>
  <si>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</si>
  <si>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</si>
  <si>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</si>
  <si>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</si>
  <si>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</si>
  <si>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</si>
  <si>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</si>
  <si>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</si>
  <si>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</si>
  <si>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</si>
  <si>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</si>
  <si>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</si>
  <si>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</si>
  <si>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</si>
  <si>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</si>
  <si>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</si>
  <si>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</si>
  <si>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</si>
  <si>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</si>
  <si>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</si>
  <si>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</si>
  <si>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</si>
  <si>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</si>
  <si>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</si>
  <si>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</si>
  <si>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</si>
  <si>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</si>
  <si>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</si>
  <si>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</si>
  <si>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</si>
  <si>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</si>
  <si>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</si>
  <si>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</si>
  <si>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</si>
  <si>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</si>
  <si>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</si>
  <si>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</si>
  <si>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</si>
  <si>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</si>
  <si>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</si>
  <si>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</si>
  <si>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</si>
  <si>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</si>
  <si>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</si>
  <si>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</si>
  <si>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</si>
  <si>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</si>
  <si>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</si>
  <si>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</si>
  <si>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</si>
  <si>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</si>
  <si>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</si>
  <si>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</si>
  <si>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</si>
  <si>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</si>
  <si>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</si>
  <si>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</si>
  <si>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</si>
  <si>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</si>
  <si>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</si>
  <si>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</si>
  <si>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</si>
  <si>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</si>
  <si>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</si>
  <si>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</si>
  <si>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</si>
  <si>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</si>
  <si>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</si>
  <si>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</si>
  <si>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</si>
  <si>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</si>
  <si>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</si>
  <si>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</si>
  <si>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</si>
  <si>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</si>
  <si>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</si>
  <si>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</si>
  <si>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</si>
  <si>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</si>
  <si>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</si>
  <si>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</si>
  <si>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</si>
  <si>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</si>
  <si>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</si>
  <si>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</si>
  <si>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</si>
  <si>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</si>
  <si>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</si>
  <si>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</si>
  <si>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</si>
  <si>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</si>
  <si>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</si>
  <si>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</si>
  <si>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</si>
  <si>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</si>
  <si>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</si>
  <si>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</si>
  <si>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</si>
  <si>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</si>
  <si>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</si>
  <si>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</si>
  <si>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</si>
  <si>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</si>
  <si>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</si>
  <si>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</si>
  <si>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</si>
  <si>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</si>
  <si>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</si>
  <si>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</si>
  <si>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</si>
  <si>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</si>
  <si>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</si>
  <si>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</si>
  <si>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</si>
  <si>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Fürth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</si>
  <si>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</si>
  <si>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</si>
  <si>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</si>
  <si>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</si>
  <si>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</si>
  <si>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</si>
  <si>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</si>
  <si>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</si>
  <si>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</si>
  <si>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</si>
  <si>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</si>
  <si>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</si>
  <si>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</si>
  <si>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</si>
  <si>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</si>
  <si>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</si>
  <si>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</si>
  <si>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</si>
  <si>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</si>
  <si>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</si>
  <si>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</si>
  <si>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</si>
  <si>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</si>
  <si>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</si>
  <si>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</si>
  <si>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</si>
  <si>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</si>
  <si>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</si>
  <si>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</si>
  <si>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</si>
  <si>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</si>
  <si>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</si>
  <si>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</si>
  <si>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</si>
  <si>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</si>
  <si>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</si>
  <si>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</si>
  <si>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</si>
  <si>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</si>
  <si>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</si>
  <si>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</si>
  <si>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</si>
  <si>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</si>
  <si>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</si>
  <si>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</si>
  <si>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</si>
  <si>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Fürth (729);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</si>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</sst>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{68355E87-6447-4C24-8817-3B4E2E1DDAB5}</c15:txfldGUID>
                      <c15:f>Daten_Diagramme!$D$6</c15:f>
                      <c15:dlblFieldTableCache>
                        <c:ptCount val="1"/>
                        <c:pt idx="0">
                          <c:v>0.7</c:v>
                        </c:pt>
                      </c15:dlblFieldTableCache>
                    </c15:dlblFTEntry>
                  </c15:dlblFieldTable>
                  <c15:showDataLabelsRange val="0"/>
                </c:ext>
                <c:ext xmlns:c16="http://schemas.microsoft.com/office/drawing/2014/chart" uri="{C3380CC4-5D6E-409C-BE32-E72D297353CC}">
                  <c16:uniqueId val="{00000000-F125-4A82-85EF-BD1315E39514}"/>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{8F3D5D71-5937-49C1-9FCF-AE67E25BCB53}</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F125-4A82-85EF-BD1315E3951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{D2236FBE-5B95-44D2-913E-94448EDAAAE3}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F125-4A82-85EF-BD1315E3951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{3CA2ABA5-9C11-4951-B0C9-366BF9AE3924}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125-4A82-85EF-BD1315E3951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0.71749162399645994</c:v>
                </c:pt>
                <c:pt idx="1">
                  <c:v>1.0013227114154917</c:v>
                </c:pt>
                <c:pt idx="2">
                  <c:v>1.1186464311118853</c:v>
                </c:pt>
                <c:pt idx="3">
                  <c:v>1.0875687030768</c:v>
                </c:pt>
              </c:numCache>
            </c:numRef>
          </c:val>
          <c:extLst>
            <c:ext xmlns:c16="http://schemas.microsoft.com/office/drawing/2014/chart" uri="{C3380CC4-5D6E-409C-BE32-E72D297353CC}">
              <c16:uniqueId val="{00000004-F125-4A82-85EF-BD1315E3951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{9A918D29-F1F3-46ED-8E9F-F388D166DA53}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125-4A82-85EF-BD1315E3951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{6D5B8071-5DB4-4F58-B735-B3AC9F95AF74}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125-4A82-85EF-BD1315E3951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{575A50E6-F5D0-48B3-98DF-755B872A0663}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125-4A82-85EF-BD1315E3951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{ED291244-CB83-4455-9CD6-4F2E11BEC673}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125-4A82-85EF-BD1315E3951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125-4A82-85EF-BD1315E3951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125-4A82-85EF-BD1315E3951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{D5DF4C0F-8573-4F36-983B-0822CAAD3A5F}</c15:txfldGUID>
                      <c15:f>Daten_Diagramme!$E$6</c15:f>
                      <c15:dlblFieldTableCache>
                        <c:ptCount val="1"/>
                        <c:pt idx="0">
                          <c:v>-2.4</c:v>
                        </c:pt>
                      </c15:dlblFieldTableCache>
                    </c15:dlblFTEntry>
                  </c15:dlblFieldTable>
                  <c15:showDataLabelsRange val="0"/>
                </c:ext>
                <c:ext xmlns:c16="http://schemas.microsoft.com/office/drawing/2014/chart" uri="{C3380CC4-5D6E-409C-BE32-E72D297353CC}">
                  <c16:uniqueId val="{00000000-AABD-498F-904E-74AEDAB98E70}"/>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{5191CF1E-ACB4-4DDB-AAAA-429D866FEBC9}</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AABD-498F-904E-74AEDAB98E7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{5AC6ED5D-C7ED-488F-937B-3B9D2A43C07A}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ABD-498F-904E-74AEDAB98E7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{522B4879-D997-4C47-A7D8-EF9E48C204C7}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ABD-498F-904E-74AEDAB98E7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-2.3975535168195719</c:v>
                </c:pt>
                <c:pt idx="1">
                  <c:v>-1.8915068707011207</c:v>
                </c:pt>
                <c:pt idx="2">
                  <c:v>-2.7637010795899166</c:v>
                </c:pt>
                <c:pt idx="3">
                  <c:v>-2.8655893304673015</c:v>
                </c:pt>
              </c:numCache>
            </c:numRef>
          </c:val>
          <c:extLst>
            <c:ext xmlns:c16="http://schemas.microsoft.com/office/drawing/2014/chart" uri="{C3380CC4-5D6E-409C-BE32-E72D297353CC}">
              <c16:uniqueId val="{00000004-AABD-498F-904E-74AEDAB98E7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{591890AF-50A8-4C26-8BD8-62597D165CAC}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ABD-498F-904E-74AEDAB98E7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{4DF26FC0-CA7A-46E9-B827-598CE7947CF4}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ABD-498F-904E-74AEDAB98E7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{40C1078A-DF82-4D99-9EAB-EE7E4A70DC92}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ABD-498F-904E-74AEDAB98E7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{27A587DF-4E59-4684-A84F-0D10A109C04E}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ABD-498F-904E-74AEDAB98E7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ABD-498F-904E-74AEDAB98E7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ABD-498F-904E-74AEDAB98E7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{761BA92E-E4F2-45F8-817D-3247FD092F2A}</c15:txfldGUID>
                      <c15:f>Daten_Diagramme!$D$14</c15:f>
                      <c15:dlblFieldTableCache>
                        <c:ptCount val="1"/>
                        <c:pt idx="0">
                          <c:v>0.7</c:v>
                        </c:pt>
                      </c15:dlblFieldTableCache>
                    </c15:dlblFTEntry>
                  </c15:dlblFieldTable>
                  <c15:showDataLabelsRange val="0"/>
                </c:ext>
                <c:ext xmlns:c16="http://schemas.microsoft.com/office/drawing/2014/chart" uri="{C3380CC4-5D6E-409C-BE32-E72D297353CC}">
                  <c16:uniqueId val="{00000000-B3D3-4237-AE46-5A5D50BBD95B}"/>
                </c:ext>
              </c:extLst>
            </c:dLbl>
            <c:dLbl>
              <c:idx val="1"/>
              <c:tx>
                <c:strRef>
                  <c:f>Daten_Diagramme!$D$15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{1B9343E3-F181-4AF4-82A3-B33CC2DDD393}</c15:txfldGUID>
                      <c15:f>Daten_Diagramme!$D$15</c15:f>
                      <c15:dlblFieldTableCache>
                        <c:ptCount val="1"/>
                        <c:pt idx="0">
                          <c:v>-1.0</c:v>
                        </c:pt>
                      </c15:dlblFieldTableCache>
                    </c15:dlblFTEntry>
                  </c15:dlblFieldTable>
                  <c15:showDataLabelsRange val="0"/>
                </c:ext>
                <c:ext xmlns:c16="http://schemas.microsoft.com/office/drawing/2014/chart" uri="{C3380CC4-5D6E-409C-BE32-E72D297353CC}">
                  <c16:uniqueId val="{00000001-B3D3-4237-AE46-5A5D50BBD95B}"/>
                </c:ext>
              </c:extLst>
            </c:dLbl>
            <c:dLbl>
              <c:idx val="2"/>
              <c:tx>
                <c:strRef>
                  <c:f>Daten_Diagramme!$D$16</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{7D7F5CC0-3F46-4B55-B79B-0D2704BB124B}</c15:txfldGUID>
                      <c15:f>Daten_Diagramme!$D$16</c15:f>
                      <c15:dlblFieldTableCache>
                        <c:ptCount val="1"/>
                        <c:pt idx="0">
                          <c:v>.X</c:v>
                        </c:pt>
                      </c15:dlblFieldTableCache>
                    </c15:dlblFTEntry>
                  </c15:dlblFieldTable>
                  <c15:showDataLabelsRange val="0"/>
                </c:ext>
                <c:ext xmlns:c16="http://schemas.microsoft.com/office/drawing/2014/chart" uri="{C3380CC4-5D6E-409C-BE32-E72D297353CC}">
                  <c16:uniqueId val="{00000002-B3D3-4237-AE46-5A5D50BBD95B}"/>
                </c:ext>
              </c:extLst>
            </c:dLbl>
            <c:dLbl>
              <c:idx val="3"/>
              <c:tx>
                <c:strRef>
                  <c:f>Daten_Diagramme!$D$17</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{C2735267-7BE3-4E46-A58E-28950FC03761}</c15:txfldGUID>
                      <c15:f>Daten_Diagramme!$D$17</c15:f>
                      <c15:dlblFieldTableCache>
                        <c:ptCount val="1"/>
                        <c:pt idx="0">
                          <c:v>-8.9</c:v>
                        </c:pt>
                      </c15:dlblFieldTableCache>
                    </c15:dlblFTEntry>
                  </c15:dlblFieldTable>
                  <c15:showDataLabelsRange val="0"/>
                </c:ext>
                <c:ext xmlns:c16="http://schemas.microsoft.com/office/drawing/2014/chart" uri="{C3380CC4-5D6E-409C-BE32-E72D297353CC}">
                  <c16:uniqueId val="{00000003-B3D3-4237-AE46-5A5D50BBD95B}"/>
                </c:ext>
              </c:extLst>
            </c:dLbl>
            <c:dLbl>
              <c:idx val="4"/>
              <c:tx>
                <c:strRef>
                  <c:f>Daten_Diagramme!$D$18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{DDDD8A18-B474-48CC-98F1-9124BD458995}</c15:txfldGUID>
                      <c15:f>Daten_Diagramme!$D$18</c15:f>
                      <c15:dlblFieldTableCache>
                        <c:ptCount val="1"/>
                        <c:pt idx="0">
                          <c:v>-2.1</c:v>
                        </c:pt>
                      </c15:dlblFieldTableCache>
                    </c15:dlblFTEntry>
                  </c15:dlblFieldTable>
                  <c15:showDataLabelsRange val="0"/>
                </c:ext>
                <c:ext xmlns:c16="http://schemas.microsoft.com/office/drawing/2014/chart" uri="{C3380CC4-5D6E-409C-BE32-E72D297353CC}">
                  <c16:uniqueId val="{00000004-B3D3-4237-AE46-5A5D50BBD95B}"/>
                </c:ext>
              </c:extLst>
            </c:dLbl>
            <c:dLbl>
              <c:idx val="5"/>
              <c:tx>
                <c:strRef>
                  <c:f>Daten_Diagramme!$D$19</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{764F6BF5-AE5C-438A-8990-4E33BC432229}</c15:txfldGUID>
                      <c15:f>Daten_Diagramme!$D$19</c15:f>
                      <c15:dlblFieldTableCache>
                        <c:ptCount val="1"/>
                        <c:pt idx="0">
                          <c:v>-11.8</c:v>
                        </c:pt>
                      </c15:dlblFieldTableCache>
                    </c15:dlblFTEntry>
                  </c15:dlblFieldTable>
                  <c15:showDataLabelsRange val="0"/>
                </c:ext>
                <c:ext xmlns:c16="http://schemas.microsoft.com/office/drawing/2014/chart" uri="{C3380CC4-5D6E-409C-BE32-E72D297353CC}">
                  <c16:uniqueId val="{00000005-B3D3-4237-AE46-5A5D50BBD95B}"/>
                </c:ext>
              </c:extLst>
            </c:dLbl>
            <c:dLbl>
              <c:idx val="6"/>
              <c:tx>
                <c:strRef>
                  <c:f>Daten_Diagramme!$D$20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{59357765-E450-49E3-A2A2-5146F452FCE1}</c15:txfldGUID>
                      <c15:f>Daten_Diagramme!$D$20</c15:f>
                      <c15:dlblFieldTableCache>
                        <c:ptCount val="1"/>
                        <c:pt idx="0">
                          <c:v>-1.9</c:v>
                        </c:pt>
                      </c15:dlblFieldTableCache>
                    </c15:dlblFTEntry>
                  </c15:dlblFieldTable>
                  <c15:showDataLabelsRange val="0"/>
                </c:ext>
                <c:ext xmlns:c16="http://schemas.microsoft.com/office/drawing/2014/chart" uri="{C3380CC4-5D6E-409C-BE32-E72D297353CC}">
                  <c16:uniqueId val="{00000006-B3D3-4237-AE46-5A5D50BBD95B}"/>
                </c:ext>
              </c:extLst>
            </c:dLbl>
            <c:dLbl>
              <c:idx val="7"/>
              <c:tx>
                <c:strRef>
                  <c:f>Daten_Diagramme!$D$21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{7BCDA69F-508D-4B7B-B11A-C2F85B5BEE49}</c15:txfldGUID>
                      <c15:f>Daten_Diagramme!$D$21</c15:f>
                      <c15:dlblFieldTableCache>
                        <c:ptCount val="1"/>
                        <c:pt idx="0">
                          <c:v>2.9</c:v>
                        </c:pt>
                      </c15:dlblFieldTableCache>
                    </c15:dlblFTEntry>
                  </c15:dlblFieldTable>
                  <c15:showDataLabelsRange val="0"/>
                </c:ext>
                <c:ext xmlns:c16="http://schemas.microsoft.com/office/drawing/2014/chart" uri="{C3380CC4-5D6E-409C-BE32-E72D297353CC}">
                  <c16:uniqueId val="{00000007-B3D3-4237-AE46-5A5D50BBD95B}"/>
                </c:ext>
              </c:extLst>
            </c:dLbl>
            <c:dLbl>
              <c:idx val="8"/>
              <c:tx>
                <c:strRef>
                  <c:f>Daten_Diagramme!$D$22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{2180A0B5-A527-4EA3-96C6-B714AF449056}</c15:txfldGUID>
                      <c15:f>Daten_Diagramme!$D$22</c15:f>
                      <c15:dlblFieldTableCache>
                        <c:ptCount val="1"/>
                        <c:pt idx="0">
                          <c:v>2.9</c:v>
                        </c:pt>
                      </c15:dlblFieldTableCache>
                    </c15:dlblFTEntry>
                  </c15:dlblFieldTable>
                  <c15:showDataLabelsRange val="0"/>
                </c:ext>
                <c:ext xmlns:c16="http://schemas.microsoft.com/office/drawing/2014/chart" uri="{C3380CC4-5D6E-409C-BE32-E72D297353CC}">
                  <c16:uniqueId val="{00000008-B3D3-4237-AE46-5A5D50BBD95B}"/>
                </c:ext>
              </c:extLst>
            </c:dLbl>
            <c:dLbl>
              <c:idx val="9"/>
              <c:tx>
                <c:strRef>
                  <c:f>Daten_Diagramme!$D$23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{EAE7A622-ECC9-40BD-88C7-8255D5AF445F}</c15:txfldGUID>
                      <c15:f>Daten_Diagramme!$D$23</c15:f>
                      <c15:dlblFieldTableCache>
                        <c:ptCount val="1"/>
                        <c:pt idx="0">
                          <c:v>-3.1</c:v>
                        </c:pt>
                      </c15:dlblFieldTableCache>
                    </c15:dlblFTEntry>
                  </c15:dlblFieldTable>
                  <c15:showDataLabelsRange val="0"/>
                </c:ext>
                <c:ext xmlns:c16="http://schemas.microsoft.com/office/drawing/2014/chart" uri="{C3380CC4-5D6E-409C-BE32-E72D297353CC}">
                  <c16:uniqueId val="{00000009-B3D3-4237-AE46-5A5D50BBD95B}"/>
                </c:ext>
              </c:extLst>
            </c:dLbl>
            <c:dLbl>
              <c:idx val="10"/>
              <c:tx>
                <c:strRef>
                  <c:f>Daten_Diagramme!$D$24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{EB0E5E6A-09E1-4DF4-98BF-A3F5C84B3867}</c15:txfldGUID>
                      <c15:f>Daten_Diagramme!$D$24</c15:f>
                      <c15:dlblFieldTableCache>
                        <c:ptCount val="1"/>
                        <c:pt idx="0">
                          <c:v>-1.1</c:v>
                        </c:pt>
                      </c15:dlblFieldTableCache>
                    </c15:dlblFTEntry>
                  </c15:dlblFieldTable>
                  <c15:showDataLabelsRange val="0"/>
                </c:ext>
                <c:ext xmlns:c16="http://schemas.microsoft.com/office/drawing/2014/chart" uri="{C3380CC4-5D6E-409C-BE32-E72D297353CC}">
                  <c16:uniqueId val="{0000000A-B3D3-4237-AE46-5A5D50BBD95B}"/>
                </c:ext>
              </c:extLst>
            </c:dLbl>
            <c:dLbl>
              <c:idx val="11"/>
              <c:tx>
                <c:strRef>
                  <c:f>Daten_Diagramme!$D$25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{6FC8C684-9BC2-4096-8E8F-3510CB4B82AA}</c15:txfldGUID>
                      <c15:f>Daten_Diagramme!$D$25</c15:f>
                      <c15:dlblFieldTableCache>
                        <c:ptCount val="1"/>
                        <c:pt idx="0">
                          <c:v>1.9</c:v>
                        </c:pt>
                      </c15:dlblFieldTableCache>
                    </c15:dlblFTEntry>
                  </c15:dlblFieldTable>
                  <c15:showDataLabelsRange val="0"/>
                </c:ext>
                <c:ext xmlns:c16="http://schemas.microsoft.com/office/drawing/2014/chart" uri="{C3380CC4-5D6E-409C-BE32-E72D297353CC}">
                  <c16:uniqueId val="{0000000B-B3D3-4237-AE46-5A5D50BBD95B}"/>
                </c:ext>
              </c:extLst>
            </c:dLbl>
            <c:dLbl>
              <c:idx val="12"/>
              <c:tx>
                <c:strRef>
                  <c:f>Daten_Diagramme!$D$26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{E50347FB-3598-4986-901B-2B57E7BE2C6C}</c15:txfldGUID>
                      <c15:f>Daten_Diagramme!$D$26</c15:f>
                      <c15:dlblFieldTableCache>
                        <c:ptCount val="1"/>
                        <c:pt idx="0">
                          <c:v>-1.7</c:v>
                        </c:pt>
                      </c15:dlblFieldTableCache>
                    </c15:dlblFTEntry>
                  </c15:dlblFieldTable>
                  <c15:showDataLabelsRange val="0"/>
                </c:ext>
                <c:ext xmlns:c16="http://schemas.microsoft.com/office/drawing/2014/chart" uri="{C3380CC4-5D6E-409C-BE32-E72D297353CC}">
                  <c16:uniqueId val="{0000000C-B3D3-4237-AE46-5A5D50BBD95B}"/>
                </c:ext>
              </c:extLst>
            </c:dLbl>
            <c:dLbl>
              <c:idx val="13"/>
              <c:tx>
                <c:strRef>
                  <c:f>Daten_Diagramme!$D$27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{B9DB8960-0775-4F25-A313-1416053117E2}</c15:txfldGUID>
                      <c15:f>Daten_Diagramme!$D$27</c15:f>
                      <c15:dlblFieldTableCache>
                        <c:ptCount val="1"/>
                        <c:pt idx="0">
                          <c:v>1.8</c:v>
                        </c:pt>
                      </c15:dlblFieldTableCache>
                    </c15:dlblFTEntry>
                  </c15:dlblFieldTable>
                  <c15:showDataLabelsRange val="0"/>
                </c:ext>
                <c:ext xmlns:c16="http://schemas.microsoft.com/office/drawing/2014/chart" uri="{C3380CC4-5D6E-409C-BE32-E72D297353CC}">
                  <c16:uniqueId val="{0000000D-B3D3-4237-AE46-5A5D50BBD95B}"/>
                </c:ext>
              </c:extLst>
            </c:dLbl>
            <c:dLbl>
              <c:idx val="14"/>
              <c:tx>
                <c:strRef>
                  <c:f>Daten_Diagramme!$D$28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{DDB40D86-511D-40E8-8964-9D16DC887A09}</c15:txfldGUID>
                      <c15:f>Daten_Diagramme!$D$28</c15:f>
                      <c15:dlblFieldTableCache>
                        <c:ptCount val="1"/>
                        <c:pt idx="0">
                          <c:v>1.0</c:v>
                        </c:pt>
                      </c15:dlblFieldTableCache>
                    </c15:dlblFTEntry>
                  </c15:dlblFieldTable>
                  <c15:showDataLabelsRange val="0"/>
                </c:ext>
                <c:ext xmlns:c16="http://schemas.microsoft.com/office/drawing/2014/chart" uri="{C3380CC4-5D6E-409C-BE32-E72D297353CC}">
                  <c16:uniqueId val="{0000000E-B3D3-4237-AE46-5A5D50BBD95B}"/>
                </c:ext>
              </c:extLst>
            </c:dLbl>
            <c:dLbl>
              <c:idx val="15"/>
              <c:tx>
                <c:strRef>
                  <c:f>Daten_Diagramme!$D$29</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{A4EBF2A8-E037-4885-814C-696FB809FD76}</c15:txfldGUID>
                      <c15:f>Daten_Diagramme!$D$29</c15:f>
                      <c15:dlblFieldTableCache>
                        <c:ptCount val="1"/>
                        <c:pt idx="0">
                          <c:v>-10.6</c:v>
                        </c:pt>
                      </c15:dlblFieldTableCache>
                    </c15:dlblFTEntry>
                  </c15:dlblFieldTable>
                  <c15:showDataLabelsRange val="0"/>
                </c:ext>
                <c:ext xmlns:c16="http://schemas.microsoft.com/office/drawing/2014/chart" uri="{C3380CC4-5D6E-409C-BE32-E72D297353CC}">
                  <c16:uniqueId val="{0000000F-B3D3-4237-AE46-5A5D50BBD95B}"/>
                </c:ext>
              </c:extLst>
            </c:dLbl>
            <c:dLbl>
              <c:idx val="16"/>
              <c:tx>
                <c:strRef>
                  <c:f>Daten_Diagramme!$D$30</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{D228DEC9-6B17-40DF-90C6-984044F3E8AC}</c15:txfldGUID>
                      <c15:f>Daten_Diagramme!$D$30</c15:f>
                      <c15:dlblFieldTableCache>
                        <c:ptCount val="1"/>
                        <c:pt idx="0">
                          <c:v>4.6</c:v>
                        </c:pt>
                      </c15:dlblFieldTableCache>
                    </c15:dlblFTEntry>
                  </c15:dlblFieldTable>
                  <c15:showDataLabelsRange val="0"/>
                </c:ext>
                <c:ext xmlns:c16="http://schemas.microsoft.com/office/drawing/2014/chart" uri="{C3380CC4-5D6E-409C-BE32-E72D297353CC}">
                  <c16:uniqueId val="{00000010-B3D3-4237-AE46-5A5D50BBD95B}"/>
                </c:ext>
              </c:extLst>
            </c:dLbl>
            <c:dLbl>
              <c:idx val="17"/>
              <c:tx>
                <c:strRef>
                  <c:f>Daten_Diagramme!$D$31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{847F934F-0761-42CB-B3DA-ECE9DFCECB86}</c15:txfldGUID>
                      <c15:f>Daten_Diagramme!$D$31</c15:f>
                      <c15:dlblFieldTableCache>
                        <c:ptCount val="1"/>
                        <c:pt idx="0">
                          <c:v>2.6</c:v>
                        </c:pt>
                      </c15:dlblFieldTableCache>
                    </c15:dlblFTEntry>
                  </c15:dlblFieldTable>
                  <c15:showDataLabelsRange val="0"/>
                </c:ext>
                <c:ext xmlns:c16="http://schemas.microsoft.com/office/drawing/2014/chart" uri="{C3380CC4-5D6E-409C-BE32-E72D297353CC}">
                  <c16:uniqueId val="{00000011-B3D3-4237-AE46-5A5D50BBD95B}"/>
                </c:ext>
              </c:extLst>
            </c:dLbl>
            <c:dLbl>
              <c:idx val="18"/>
              <c:tx>
                <c:strRef>
                  <c:f>Daten_Diagramme!$D$32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{0124F7F2-BFCF-40A2-8E3B-10592B6C88DE}</c15:txfldGUID>
                      <c15:f>Daten_Diagramme!$D$32</c15:f>
                      <c15:dlblFieldTableCache>
                        <c:ptCount val="1"/>
                        <c:pt idx="0">
                          <c:v>1.5</c:v>
                        </c:pt>
                      </c15:dlblFieldTableCache>
                    </c15:dlblFTEntry>
                  </c15:dlblFieldTable>
                  <c15:showDataLabelsRange val="0"/>
                </c:ext>
                <c:ext xmlns:c16="http://schemas.microsoft.com/office/drawing/2014/chart" uri="{C3380CC4-5D6E-409C-BE32-E72D297353CC}">
                  <c16:uniqueId val="{00000012-B3D3-4237-AE46-5A5D50BBD95B}"/>
                </c:ext>
              </c:extLst>
            </c:dLbl>
            <c:dLbl>
              <c:idx val="19"/>
              <c:tx>
                <c:strRef>
                  <c:f>Daten_Diagramme!$D$33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{2E1B4EFC-C5C0-4A35-8B08-A1B4AC6E0634}</c15:txfldGUID>
                      <c15:f>Daten_Diagramme!$D$33</c15:f>
                      <c15:dlblFieldTableCache>
                        <c:ptCount val="1"/>
                        <c:pt idx="0">
                          <c:v>3.6</c:v>
                        </c:pt>
                      </c15:dlblFieldTableCache>
                    </c15:dlblFTEntry>
                  </c15:dlblFieldTable>
                  <c15:showDataLabelsRange val="0"/>
                </c:ext>
                <c:ext xmlns:c16="http://schemas.microsoft.com/office/drawing/2014/chart" uri="{C3380CC4-5D6E-409C-BE32-E72D297353CC}">
                  <c16:uniqueId val="{00000013-B3D3-4237-AE46-5A5D50BBD95B}"/>
                </c:ext>
              </c:extLst>
            </c:dLbl>
            <c:dLbl>
              <c:idx val="20"/>
              <c:tx>
                <c:strRef>
                  <c:f>Daten_Diagramme!$D$34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{65E9EF51-D32B-4D80-989D-A25A47B9692C}</c15:txfldGUID>
                      <c15:f>Daten_Diagramme!$D$34</c15:f>
                      <c15:dlblFieldTableCache>
                        <c:ptCount val="1"/>
                        <c:pt idx="0">
                          <c:v>1.1</c:v>
                        </c:pt>
                      </c15:dlblFieldTableCache>
                    </c15:dlblFTEntry>
                  </c15:dlblFieldTable>
                  <c15:showDataLabelsRange val="0"/>
                </c:ext>
                <c:ext xmlns:c16="http://schemas.microsoft.com/office/drawing/2014/chart" uri="{C3380CC4-5D6E-409C-BE32-E72D297353CC}">
                  <c16:uniqueId val="{00000014-B3D3-4237-AE46-5A5D50BBD95B}"/>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{1D7076F4-B1FF-40EA-9286-D825B3836E79}</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B3D3-4237-AE46-5A5D50BBD95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{9D3327A7-C133-4DBD-B858-96C61775BBFB}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3D3-4237-AE46-5A5D50BBD95B}"/>
                </c:ext>
              </c:extLst>
            </c:dLbl>
            <c:dLbl>
              <c:idx val="23"/>
              <c:tx>
                <c:strRef>
                  <c:f>Daten_Diagramme!$D$37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{3FAC64E5-CA54-4365-8173-54A8AAED004D}</c15:txfldGUID>
                      <c15:f>Daten_Diagramme!$D$37</c15:f>
                      <c15:dlblFieldTableCache>
                        <c:ptCount val="1"/>
                        <c:pt idx="0">
                          <c:v>-1.0</c:v>
                        </c:pt>
                      </c15:dlblFieldTableCache>
                    </c15:dlblFTEntry>
                  </c15:dlblFieldTable>
                  <c15:showDataLabelsRange val="0"/>
                </c:ext>
                <c:ext xmlns:c16="http://schemas.microsoft.com/office/drawing/2014/chart" uri="{C3380CC4-5D6E-409C-BE32-E72D297353CC}">
                  <c16:uniqueId val="{00000017-B3D3-4237-AE46-5A5D50BBD95B}"/>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{3A1DF1FB-C9BE-4529-A6E1-9B575274D08C}</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B3D3-4237-AE46-5A5D50BBD95B}"/>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{727A680B-11EE-4013-B4DD-EBBC4514B899}</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B3D3-4237-AE46-5A5D50BBD95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{63ACCD89-2791-4C18-88E8-F780438C7595}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3D3-4237-AE46-5A5D50BBD95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{BF07DA69-E627-4D40-914D-9131ED220373}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3D3-4237-AE46-5A5D50BBD95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{CDA5C89F-BE04-4BE3-B82A-D8F5992B26E8}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3D3-4237-AE46-5A5D50BBD95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{98C75685-6355-4974-B9FB-406F099D7482}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3D3-4237-AE46-5A5D50BBD95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{01AE0EE2-03AE-49C8-90EF-FD58EB4EAD59}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3D3-4237-AE46-5A5D50BBD95B}"/>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{7E06756D-1DF2-417B-9E79-482B81E48EEB}</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B3D3-4237-AE46-5A5D50BBD95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0.71749162399645994</c:v>
                </c:pt>
                <c:pt idx="1">
                  <c:v>-0.97244732576985415</c:v>
                </c:pt>
                <c:pt idx="2">
                  <c:v>0</c:v>
                </c:pt>
                <c:pt idx="3">
                  <c:v>-8.8854022844232468</c:v>
                </c:pt>
                <c:pt idx="4">
                  <c:v>-2.1256992431720962</c:v>
                </c:pt>
                <c:pt idx="5">
                  <c:v>-11.799220063682874</c:v>
                </c:pt>
                <c:pt idx="6">
                  <c:v>-1.8663245071736849</c:v>
                </c:pt>
                <c:pt idx="7">
                  <c:v>2.911167275109988</c:v>
                </c:pt>
                <c:pt idx="8">
                  <c:v>2.8985507246376812</c:v>
                </c:pt>
                <c:pt idx="9">
                  <c:v>-3.1444971300224607</c:v>
                </c:pt>
                <c:pt idx="10">
                  <c:v>-1.0704585397028279</c:v>
                </c:pt>
                <c:pt idx="11">
                  <c:v>1.9276586528048516</c:v>
                </c:pt>
                <c:pt idx="12">
                  <c:v>-1.6520497654497246</c:v>
                </c:pt>
                <c:pt idx="13">
                  <c:v>1.8325302576165725</c:v>
                </c:pt>
                <c:pt idx="14">
                  <c:v>0.95217006200177146</c:v>
                </c:pt>
                <c:pt idx="15">
                  <c:v>-10.553278688524591</c:v>
                </c:pt>
                <c:pt idx="16">
                  <c:v>4.6100896657911425</c:v>
                </c:pt>
                <c:pt idx="17">
                  <c:v>2.5951722163915658</c:v>
                </c:pt>
                <c:pt idx="18">
                  <c:v>1.522998595505618</c:v>
                </c:pt>
                <c:pt idx="19">
                  <c:v>3.6420395421436003</c:v>
                </c:pt>
                <c:pt idx="20">
                  <c:v>1.1022553840936069</c:v>
                </c:pt>
                <c:pt idx="21">
                  <c:v>0</c:v>
                </c:pt>
                <c:pt idx="23">
                  <c:v>-0.97244732576985415</c:v>
                </c:pt>
                <c:pt idx="24">
                  <c:v>-0.80512152777777779</c:v>
                </c:pt>
                <c:pt idx="25">
                  <c:v>1.6098028288950528</c:v>
                </c:pt>
              </c:numCache>
            </c:numRef>
          </c:val>
          <c:extLst>
            <c:ext xmlns:c16="http://schemas.microsoft.com/office/drawing/2014/chart" uri="{C3380CC4-5D6E-409C-BE32-E72D297353CC}">
              <c16:uniqueId val="{00000020-B3D3-4237-AE46-5A5D50BBD95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{A845347C-9A57-4EFC-9401-2806BFF7E639}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3D3-4237-AE46-5A5D50BBD95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{331548DA-53D5-4944-A7B3-193894792368}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3D3-4237-AE46-5A5D50BBD95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{99185830-2153-4D41-BAA2-6667F69CAF8C}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3D3-4237-AE46-5A5D50BBD95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{10385C49-D00A-49B3-8FC3-D7AEBB65B9AA}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3D3-4237-AE46-5A5D50BBD95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{8BA8F581-4D77-494E-B8BD-FD5716EC1890}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3D3-4237-AE46-5A5D50BBD95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{C8B4C510-58F3-441A-A76A-66BC0AC86554}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3D3-4237-AE46-5A5D50BBD95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{37F64E29-F489-47BC-85C7-BD424134004E}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3D3-4237-AE46-5A5D50BBD95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{EBED1339-7224-47BB-9B47-2A9146B85875}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3D3-4237-AE46-5A5D50BBD95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{7A087156-67F8-4A72-B338-73371557EA32}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3D3-4237-AE46-5A5D50BBD95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{DCD27327-3D4F-40A0-B4C1-486F19B5F09F}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3D3-4237-AE46-5A5D50BBD95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{02E6841F-B017-4CB5-908D-44022136DFC4}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3D3-4237-AE46-5A5D50BBD95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{046062FD-BEE0-4AF2-8F56-541D41EE1914}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3D3-4237-AE46-5A5D50BBD95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{7A7C8952-5382-437B-B6FF-2F3457E97670}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3D3-4237-AE46-5A5D50BBD95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{94308901-D773-46A0-974F-5780DFE66C34}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3D3-4237-AE46-5A5D50BBD95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{B7B382A5-4A33-4CC2-9685-23F8612AC3DB}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3D3-4237-AE46-5A5D50BBD95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{AF6D83F7-62BC-4FCF-B2C4-03DC7A620CF1}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3D3-4237-AE46-5A5D50BBD95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{0ADEA28F-8E35-493C-B54C-B3FBD2F97618}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3D3-4237-AE46-5A5D50BBD95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{11B60F83-75D1-421D-95B6-8E8EDDC988EE}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3D3-4237-AE46-5A5D50BBD95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{E6807BE6-17FE-4DE7-B1B7-2753DC144C9A}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3D3-4237-AE46-5A5D50BBD95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{2C043309-0640-41A1-AF43-8DD59CE8FD1E}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3D3-4237-AE46-5A5D50BBD95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{428EDC2C-5093-43CC-8932-58EF2BBE9C0A}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3D3-4237-AE46-5A5D50BBD95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{4C99D469-F357-43D1-AC42-EDD42C10E7A3}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3D3-4237-AE46-5A5D50BBD95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{2BB0B277-B61F-46A8-A130-C2398A074C0D}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3D3-4237-AE46-5A5D50BBD95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{E3E48498-6942-4600-8299-1ED87566AC7A}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3D3-4237-AE46-5A5D50BBD95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{2CAC7B90-14DE-42D4-B137-42D79DE18375}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3D3-4237-AE46-5A5D50BBD95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{590EBF84-9EE4-4C2C-8D89-8D7ECEFA2C67}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3D3-4237-AE46-5A5D50BBD95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{BEC7E14D-8EA5-4BCD-85A7-710494DD804E}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3D3-4237-AE46-5A5D50BBD95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{2B5478C9-2215-4959-B17F-D2F06A574B85}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3D3-4237-AE46-5A5D50BBD95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{A492EA95-22A7-434C-83F0-94A1B4466865}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3D3-4237-AE46-5A5D50BBD95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{31E3E69C-D0C9-46C7-841E-34ED82A66CA7}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3D3-4237-AE46-5A5D50BBD95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{BF150E25-4511-457E-BA23-F7C63E5F58E5}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3D3-4237-AE46-5A5D50BBD95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{22D87981-496C-43A6-B911-DEDF436B48A4}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3D3-4237-AE46-5A5D50BBD95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-0.75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3D3-4237-AE46-5A5D50BBD95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45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25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3D3-4237-AE46-5A5D50BBD95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{8AE3D6A5-BAE0-4507-B42F-500D6524F502}</c15:txfldGUID>
                      <c15:f>Daten_Diagramme!$E$14</c15:f>
                      <c15:dlblFieldTableCache>
                        <c:ptCount val="1"/>
                        <c:pt idx="0">
                          <c:v>-2.4</c:v>
                        </c:pt>
                      </c15:dlblFieldTableCache>
                    </c15:dlblFTEntry>
                  </c15:dlblFieldTable>
                  <c15:showDataLabelsRange val="0"/>
                </c:ext>
                <c:ext xmlns:c16="http://schemas.microsoft.com/office/drawing/2014/chart" uri="{C3380CC4-5D6E-409C-BE32-E72D297353CC}">
                  <c16:uniqueId val="{00000000-C1FF-4BA0-AE06-A2602F38C452}"/>
                </c:ext>
              </c:extLst>
            </c:dLbl>
            <c:dLbl>
              <c:idx val="1"/>
              <c:tx>
                <c:strRef>
                  <c:f>Daten_Diagramme!$E$15</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{04AD719C-7B1C-4022-BD4D-D522693DB30F}</c15:txfldGUID>
                      <c15:f>Daten_Diagramme!$E$15</c15:f>
                      <c15:dlblFieldTableCache>
                        <c:ptCount val="1"/>
                        <c:pt idx="0">
                          <c:v>6.7</c:v>
                        </c:pt>
                      </c15:dlblFieldTableCache>
                    </c15:dlblFTEntry>
                  </c15:dlblFieldTable>
                  <c15:showDataLabelsRange val="0"/>
                </c:ext>
                <c:ext xmlns:c16="http://schemas.microsoft.com/office/drawing/2014/chart" uri="{C3380CC4-5D6E-409C-BE32-E72D297353CC}">
                  <c16:uniqueId val="{00000001-C1FF-4BA0-AE06-A2602F38C452}"/>
                </c:ext>
              </c:extLst>
            </c:dLbl>
            <c:dLbl>
              <c:idx val="2"/>
              <c:tx>
                <c:strRef>
                  <c:f>Daten_Diagramme!$E$16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{1AF33BD1-E275-4904-A198-717A76DEA01B}</c15:txfldGUID>
                      <c15:f>Daten_Diagramme!$E$16</c15:f>
                      <c15:dlblFieldTableCache>
                        <c:ptCount val="1"/>
                        <c:pt idx="0">
                          <c:v>0.9</c:v>
                        </c:pt>
                      </c15:dlblFieldTableCache>
                    </c15:dlblFTEntry>
                  </c15:dlblFieldTable>
                  <c15:showDataLabelsRange val="0"/>
                </c:ext>
                <c:ext xmlns:c16="http://schemas.microsoft.com/office/drawing/2014/chart" uri="{C3380CC4-5D6E-409C-BE32-E72D297353CC}">
                  <c16:uniqueId val="{00000002-C1FF-4BA0-AE06-A2602F38C452}"/>
                </c:ext>
              </c:extLst>
            </c:dLbl>
            <c:dLbl>
              <c:idx val="3"/>
              <c:tx>
                <c:strRef>
                  <c:f>Daten_Diagramme!$E$17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{61D4C763-4FE7-46F3-B095-47594B9F65D1}</c15:txfldGUID>
                      <c15:f>Daten_Diagramme!$E$17</c15:f>
                      <c15:dlblFieldTableCache>
                        <c:ptCount val="1"/>
                        <c:pt idx="0">
                          <c:v>-4.4</c:v>
                        </c:pt>
                      </c15:dlblFieldTableCache>
                    </c15:dlblFTEntry>
                  </c15:dlblFieldTable>
                  <c15:showDataLabelsRange val="0"/>
                </c:ext>
                <c:ext xmlns:c16="http://schemas.microsoft.com/office/drawing/2014/chart" uri="{C3380CC4-5D6E-409C-BE32-E72D297353CC}">
                  <c16:uniqueId val="{00000003-C1FF-4BA0-AE06-A2602F38C452}"/>
                </c:ext>
              </c:extLst>
            </c:dLbl>
            <c:dLbl>
              <c:idx val="4"/>
              <c:tx>
                <c:strRef>
                  <c:f>Daten_Diagramme!$E$18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{25274A8E-6B0A-474E-A300-63D36EA5C03C}</c15:txfldGUID>
                      <c15:f>Daten_Diagramme!$E$18</c15:f>
                      <c15:dlblFieldTableCache>
                        <c:ptCount val="1"/>
                        <c:pt idx="0">
                          <c:v>1.6</c:v>
                        </c:pt>
                      </c15:dlblFieldTableCache>
                    </c15:dlblFTEntry>
                  </c15:dlblFieldTable>
                  <c15:showDataLabelsRange val="0"/>
                </c:ext>
                <c:ext xmlns:c16="http://schemas.microsoft.com/office/drawing/2014/chart" uri="{C3380CC4-5D6E-409C-BE32-E72D297353CC}">
                  <c16:uniqueId val="{00000004-C1FF-4BA0-AE06-A2602F38C452}"/>
                </c:ext>
              </c:extLst>
            </c:dLbl>
            <c:dLbl>
              <c:idx val="5"/>
              <c:tx>
                <c:strRef>
                  <c:f>Daten_Diagramme!$E$19</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{0B0AC977-E2E7-44DD-9594-C8F42E6F306C}</c15:txfldGUID>
                      <c15:f>Daten_Diagramme!$E$19</c15:f>
                      <c15:dlblFieldTableCache>
                        <c:ptCount val="1"/>
                        <c:pt idx="0">
                          <c:v>-9.3</c:v>
                        </c:pt>
                      </c15:dlblFieldTableCache>
                    </c15:dlblFTEntry>
                  </c15:dlblFieldTable>
                  <c15:showDataLabelsRange val="0"/>
                </c:ext>
                <c:ext xmlns:c16="http://schemas.microsoft.com/office/drawing/2014/chart" uri="{C3380CC4-5D6E-409C-BE32-E72D297353CC}">
                  <c16:uniqueId val="{00000005-C1FF-4BA0-AE06-A2602F38C452}"/>
                </c:ext>
              </c:extLst>
            </c:dLbl>
            <c:dLbl>
              <c:idx val="6"/>
              <c:tx>
                <c:strRef>
                  <c:f>Daten_Diagramme!$E$20</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{E3CBF521-057B-48D4-BE9B-B621FD18DA92}</c15:txfldGUID>
                      <c15:f>Daten_Diagramme!$E$20</c15:f>
                      <c15:dlblFieldTableCache>
                        <c:ptCount val="1"/>
                        <c:pt idx="0">
                          <c:v>-6.3</c:v>
                        </c:pt>
                      </c15:dlblFieldTableCache>
                    </c15:dlblFTEntry>
                  </c15:dlblFieldTable>
                  <c15:showDataLabelsRange val="0"/>
                </c:ext>
                <c:ext xmlns:c16="http://schemas.microsoft.com/office/drawing/2014/chart" uri="{C3380CC4-5D6E-409C-BE32-E72D297353CC}">
                  <c16:uniqueId val="{00000006-C1FF-4BA0-AE06-A2602F38C452}"/>
                </c:ext>
              </c:extLst>
            </c:dLbl>
            <c:dLbl>
              <c:idx val="7"/>
              <c:tx>
                <c:strRef>
                  <c:f>Daten_Diagramme!$E$21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{79A0393F-43B9-4C1B-8661-ECB3C21201E1}</c15:txfldGUID>
                      <c15:f>Daten_Diagramme!$E$21</c15:f>
                      <c15:dlblFieldTableCache>
                        <c:ptCount val="1"/>
                        <c:pt idx="0">
                          <c:v>4.3</c:v>
                        </c:pt>
                      </c15:dlblFieldTableCache>
                    </c15:dlblFTEntry>
                  </c15:dlblFieldTable>
                  <c15:showDataLabelsRange val="0"/>
                </c:ext>
                <c:ext xmlns:c16="http://schemas.microsoft.com/office/drawing/2014/chart" uri="{C3380CC4-5D6E-409C-BE32-E72D297353CC}">
                  <c16:uniqueId val="{00000007-C1FF-4BA0-AE06-A2602F38C452}"/>
                </c:ext>
              </c:extLst>
            </c:dLbl>
            <c:dLbl>
              <c:idx val="8"/>
              <c:tx>
                <c:strRef>
                  <c:f>Daten_Diagramme!$E$22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{71E98A8D-88CB-42FD-BD75-824480624220}</c15:txfldGUID>
                      <c15:f>Daten_Diagramme!$E$22</c15:f>
                      <c15:dlblFieldTableCache>
                        <c:ptCount val="1"/>
                        <c:pt idx="0">
                          <c:v>1.8</c:v>
                        </c:pt>
                      </c15:dlblFieldTableCache>
                    </c15:dlblFTEntry>
                  </c15:dlblFieldTable>
                  <c15:showDataLabelsRange val="0"/>
                </c:ext>
                <c:ext xmlns:c16="http://schemas.microsoft.com/office/drawing/2014/chart" uri="{C3380CC4-5D6E-409C-BE32-E72D297353CC}">
                  <c16:uniqueId val="{00000008-C1FF-4BA0-AE06-A2602F38C452}"/>
                </c:ext>
              </c:extLst>
            </c:dLbl>
            <c:dLbl>
              <c:idx val="9"/>
              <c:tx>
                <c:strRef>
                  <c:f>Daten_Diagramme!$E$23</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{4C404024-7D97-4FBF-A5D6-F27FCBD10E7A}</c15:txfldGUID>
                      <c15:f>Daten_Diagramme!$E$23</c15:f>
                      <c15:dlblFieldTableCache>
                        <c:ptCount val="1"/>
                        <c:pt idx="0">
                          <c:v>-15.9</c:v>
                        </c:pt>
                      </c15:dlblFieldTableCache>
                    </c15:dlblFTEntry>
                  </c15:dlblFieldTable>
                  <c15:showDataLabelsRange val="0"/>
                </c:ext>
                <c:ext xmlns:c16="http://schemas.microsoft.com/office/drawing/2014/chart" uri="{C3380CC4-5D6E-409C-BE32-E72D297353CC}">
                  <c16:uniqueId val="{00000009-C1FF-4BA0-AE06-A2602F38C452}"/>
                </c:ext>
              </c:extLst>
            </c:dLbl>
            <c:dLbl>
              <c:idx val="10"/>
              <c:tx>
                <c:strRef>
                  <c:f>Daten_Diagramme!$E$24</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{2ABBCD6C-2779-435D-B025-D03AAC932F7A}</c15:txfldGUID>
                      <c15:f>Daten_Diagramme!$E$24</c15:f>
                      <c15:dlblFieldTableCache>
                        <c:ptCount val="1"/>
                        <c:pt idx="0">
                          <c:v>-7.5</c:v>
                        </c:pt>
                      </c15:dlblFieldTableCache>
                    </c15:dlblFTEntry>
                  </c15:dlblFieldTable>
                  <c15:showDataLabelsRange val="0"/>
                </c:ext>
                <c:ext xmlns:c16="http://schemas.microsoft.com/office/drawing/2014/chart" uri="{C3380CC4-5D6E-409C-BE32-E72D297353CC}">
                  <c16:uniqueId val="{0000000A-C1FF-4BA0-AE06-A2602F38C452}"/>
                </c:ext>
              </c:extLst>
            </c:dLbl>
            <c:dLbl>
              <c:idx val="11"/>
              <c:tx>
                <c:strRef>
                  <c:f>Daten_Diagramme!$E$25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{43F7AD77-002D-46E4-9F8C-BDB97D23A43A}</c15:txfldGUID>
                      <c15:f>Daten_Diagramme!$E$25</c15:f>
                      <c15:dlblFieldTableCache>
                        <c:ptCount val="1"/>
                        <c:pt idx="0">
                          <c:v>-2.4</c:v>
                        </c:pt>
                      </c15:dlblFieldTableCache>
                    </c15:dlblFTEntry>
                  </c15:dlblFieldTable>
                  <c15:showDataLabelsRange val="0"/>
                </c:ext>
                <c:ext xmlns:c16="http://schemas.microsoft.com/office/drawing/2014/chart" uri="{C3380CC4-5D6E-409C-BE32-E72D297353CC}">
                  <c16:uniqueId val="{0000000B-C1FF-4BA0-AE06-A2602F38C452}"/>
                </c:ext>
              </c:extLst>
            </c:dLbl>
            <c:dLbl>
              <c:idx val="12"/>
              <c:tx>
                <c:strRef>
                  <c:f>Daten_Diagramme!$E$26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{41D24B2F-A609-4D53-BBC5-7E11B866E0B2}</c15:txfldGUID>
                      <c15:f>Daten_Diagramme!$E$26</c15:f>
                      <c15:dlblFieldTableCache>
                        <c:ptCount val="1"/>
                        <c:pt idx="0">
                          <c:v>1.5</c:v>
                        </c:pt>
                      </c15:dlblFieldTableCache>
                    </c15:dlblFTEntry>
                  </c15:dlblFieldTable>
                  <c15:showDataLabelsRange val="0"/>
                </c:ext>
                <c:ext xmlns:c16="http://schemas.microsoft.com/office/drawing/2014/chart" uri="{C3380CC4-5D6E-409C-BE32-E72D297353CC}">
                  <c16:uniqueId val="{0000000C-C1FF-4BA0-AE06-A2602F38C452}"/>
                </c:ext>
              </c:extLst>
            </c:dLbl>
            <c:dLbl>
              <c:idx val="13"/>
              <c:tx>
                <c:strRef>
                  <c:f>Daten_Diagramme!$E$27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{A6ED30CC-7799-432B-B7D9-6ED173EC29A9}</c15:txfldGUID>
                      <c15:f>Daten_Diagramme!$E$27</c15:f>
                      <c15:dlblFieldTableCache>
                        <c:ptCount val="1"/>
                        <c:pt idx="0">
                          <c:v>-3.8</c:v>
                        </c:pt>
                      </c15:dlblFieldTableCache>
                    </c15:dlblFTEntry>
                  </c15:dlblFieldTable>
                  <c15:showDataLabelsRange val="0"/>
                </c:ext>
                <c:ext xmlns:c16="http://schemas.microsoft.com/office/drawing/2014/chart" uri="{C3380CC4-5D6E-409C-BE32-E72D297353CC}">
                  <c16:uniqueId val="{0000000D-C1FF-4BA0-AE06-A2602F38C452}"/>
                </c:ext>
              </c:extLst>
            </c:dLbl>
            <c:dLbl>
              <c:idx val="14"/>
              <c:tx>
                <c:strRef>
                  <c:f>Daten_Diagramme!$E$28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{BF210181-33A5-41FE-9322-DCDB13572988}</c15:txfldGUID>
                      <c15:f>Daten_Diagramme!$E$28</c15:f>
                      <c15:dlblFieldTableCache>
                        <c:ptCount val="1"/>
                        <c:pt idx="0">
                          <c:v>4.1</c:v>
                        </c:pt>
                      </c15:dlblFieldTableCache>
                    </c15:dlblFTEntry>
                  </c15:dlblFieldTable>
                  <c15:showDataLabelsRange val="0"/>
                </c:ext>
                <c:ext xmlns:c16="http://schemas.microsoft.com/office/drawing/2014/chart" uri="{C3380CC4-5D6E-409C-BE32-E72D297353CC}">
                  <c16:uniqueId val="{0000000E-C1FF-4BA0-AE06-A2602F38C452}"/>
                </c:ext>
              </c:extLst>
            </c:dLbl>
            <c:dLbl>
              <c:idx val="15"/>
              <c:tx>
                <c:strRef>
                  <c:f>Daten_Diagramme!$E$29</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{E4FF109C-F0FC-45EF-BFF9-CB38FA5DB325}</c15:txfldGUID>
                      <c15:f>Daten_Diagramme!$E$29</c15:f>
                      <c15:dlblFieldTableCache>
                        <c:ptCount val="1"/>
                        <c:pt idx="0">
                          <c:v>-10.5</c:v>
                        </c:pt>
                      </c15:dlblFieldTableCache>
                    </c15:dlblFTEntry>
                  </c15:dlblFieldTable>
                  <c15:showDataLabelsRange val="0"/>
                </c:ext>
                <c:ext xmlns:c16="http://schemas.microsoft.com/office/drawing/2014/chart" uri="{C3380CC4-5D6E-409C-BE32-E72D297353CC}">
                  <c16:uniqueId val="{0000000F-C1FF-4BA0-AE06-A2602F38C452}"/>
                </c:ext>
              </c:extLst>
            </c:dLbl>
            <c:dLbl>
              <c:idx val="16"/>
              <c:tx>
                <c:strRef>
                  <c:f>Daten_Diagramme!$E$30</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{5C58244F-337B-404A-BA72-6CE3662A1BEF}</c15:txfldGUID>
                      <c15:f>Daten_Diagramme!$E$30</c15:f>
                      <c15:dlblFieldTableCache>
                        <c:ptCount val="1"/>
                        <c:pt idx="0">
                          <c:v>-11.2</c:v>
                        </c:pt>
                      </c15:dlblFieldTableCache>
                    </c15:dlblFTEntry>
                  </c15:dlblFieldTable>
                  <c15:showDataLabelsRange val="0"/>
                </c:ext>
                <c:ext xmlns:c16="http://schemas.microsoft.com/office/drawing/2014/chart" uri="{C3380CC4-5D6E-409C-BE32-E72D297353CC}">
                  <c16:uniqueId val="{00000010-C1FF-4BA0-AE06-A2602F38C452}"/>
                </c:ext>
              </c:extLst>
            </c:dLbl>
            <c:dLbl>
              <c:idx val="17"/>
              <c:tx>
                <c:strRef>
                  <c:f>Daten_Diagramme!$E$31</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{6E1D69F1-3095-4E89-A366-96E43B78E8F9}</c15:txfldGUID>
                      <c15:f>Daten_Diagramme!$E$31</c15:f>
                      <c15:dlblFieldTableCache>
                        <c:ptCount val="1"/>
                        <c:pt idx="0">
                          <c:v>-5.2</c:v>
                        </c:pt>
                      </c15:dlblFieldTableCache>
                    </c15:dlblFTEntry>
                  </c15:dlblFieldTable>
                  <c15:showDataLabelsRange val="0"/>
                </c:ext>
                <c:ext xmlns:c16="http://schemas.microsoft.com/office/drawing/2014/chart" uri="{C3380CC4-5D6E-409C-BE32-E72D297353CC}">
                  <c16:uniqueId val="{00000011-C1FF-4BA0-AE06-A2602F38C452}"/>
                </c:ext>
              </c:extLst>
            </c:dLbl>
            <c:dLbl>
              <c:idx val="18"/>
              <c:tx>
                <c:strRef>
                  <c:f>Daten_Diagramme!$E$32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{C90A82A5-6B0D-475C-987C-403EAD52D173}</c15:txfldGUID>
                      <c15:f>Daten_Diagramme!$E$32</c15:f>
                      <c15:dlblFieldTableCache>
                        <c:ptCount val="1"/>
                        <c:pt idx="0">
                          <c:v>-1.1</c:v>
                        </c:pt>
                      </c15:dlblFieldTableCache>
                    </c15:dlblFTEntry>
                  </c15:dlblFieldTable>
                  <c15:showDataLabelsRange val="0"/>
                </c:ext>
                <c:ext xmlns:c16="http://schemas.microsoft.com/office/drawing/2014/chart" uri="{C3380CC4-5D6E-409C-BE32-E72D297353CC}">
                  <c16:uniqueId val="{00000012-C1FF-4BA0-AE06-A2602F38C452}"/>
                </c:ext>
              </c:extLst>
            </c:dLbl>
            <c:dLbl>
              <c:idx val="19"/>
              <c:tx>
                <c:strRef>
                  <c:f>Daten_Diagramme!$E$33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{64932188-6959-4429-AA15-5AEAA52C9D7D}</c15:txfldGUID>
                      <c15:f>Daten_Diagramme!$E$33</c15:f>
                      <c15:dlblFieldTableCache>
                        <c:ptCount val="1"/>
                        <c:pt idx="0">
                          <c:v>-0.3</c:v>
                        </c:pt>
                      </c15:dlblFieldTableCache>
                    </c15:dlblFTEntry>
                  </c15:dlblFieldTable>
                  <c15:showDataLabelsRange val="0"/>
                </c:ext>
                <c:ext xmlns:c16="http://schemas.microsoft.com/office/drawing/2014/chart" uri="{C3380CC4-5D6E-409C-BE32-E72D297353CC}">
                  <c16:uniqueId val="{00000013-C1FF-4BA0-AE06-A2602F38C452}"/>
                </c:ext>
              </c:extLst>
            </c:dLbl>
            <c:dLbl>
              <c:idx val="20"/>
              <c:tx>
                <c:strRef>
                  <c:f>Daten_Diagramme!$E$34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{AD649F60-BC4E-4EE2-938F-50B78C6F37FB}</c15:txfldGUID>
                      <c15:f>Daten_Diagramme!$E$34</c15:f>
                      <c15:dlblFieldTableCache>
                        <c:ptCount val="1"/>
                        <c:pt idx="0">
                          <c:v>-1.9</c:v>
                        </c:pt>
                      </c15:dlblFieldTableCache>
                    </c15:dlblFTEntry>
                  </c15:dlblFieldTable>
                  <c15:showDataLabelsRange val="0"/>
                </c:ext>
                <c:ext xmlns:c16="http://schemas.microsoft.com/office/drawing/2014/chart" uri="{C3380CC4-5D6E-409C-BE32-E72D297353CC}">
                  <c16:uniqueId val="{00000014-C1FF-4BA0-AE06-A2602F38C452}"/>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{BB551B03-B096-49B3-A956-CD4F4F6CFCE7}</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C1FF-4BA0-AE06-A2602F38C45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{82EF7534-B7D7-4AC9-87F8-A17695AADE67}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1FF-4BA0-AE06-A2602F38C452}"/>
                </c:ext>
              </c:extLst>
            </c:dLbl>
            <c:dLbl>
              <c:idx val="23"/>
              <c:tx>
                <c:strRef>
                  <c:f>Daten_Diagramme!$E$37</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{45ECB8C7-52D8-4B3A-96B1-9BB1A16A6D7F}</c15:txfldGUID>
                      <c15:f>Daten_Diagramme!$E$37</c15:f>
                      <c15:dlblFieldTableCache>
                        <c:ptCount val="1"/>
                        <c:pt idx="0">
                          <c:v>6.7</c:v>
                        </c:pt>
                      </c15:dlblFieldTableCache>
                    </c15:dlblFTEntry>
                  </c15:dlblFieldTable>
                  <c15:showDataLabelsRange val="0"/>
                </c:ext>
                <c:ext xmlns:c16="http://schemas.microsoft.com/office/drawing/2014/chart" uri="{C3380CC4-5D6E-409C-BE32-E72D297353CC}">
                  <c16:uniqueId val="{00000017-C1FF-4BA0-AE06-A2602F38C452}"/>
                </c:ext>
              </c:extLst>
            </c:dLbl>
            <c:dLbl>
              <c:idx val="24"/>
              <c:tx>
                <c:strRef>
                  <c:f>Daten_Diagramme!$E$38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{B7495087-F721-4121-B5B1-064A1D73CDCB}</c15:txfldGUID>
                      <c15:f>Daten_Diagramme!$E$38</c15:f>
                      <c15:dlblFieldTableCache>
                        <c:ptCount val="1"/>
                        <c:pt idx="0">
                          <c:v>-1.5</c:v>
                        </c:pt>
                      </c15:dlblFieldTableCache>
                    </c15:dlblFTEntry>
                  </c15:dlblFieldTable>
                  <c15:showDataLabelsRange val="0"/>
                </c:ext>
                <c:ext xmlns:c16="http://schemas.microsoft.com/office/drawing/2014/chart" uri="{C3380CC4-5D6E-409C-BE32-E72D297353CC}">
                  <c16:uniqueId val="{00000018-C1FF-4BA0-AE06-A2602F38C452}"/>
                </c:ext>
              </c:extLst>
            </c:dLbl>
            <c:dLbl>
              <c:idx val="25"/>
              <c:tx>
                <c:strRef>
                  <c:f>Daten_Diagramme!$E$39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{095A7F5E-8453-4CAD-A056-90539E1828D4}</c15:txfldGUID>
                      <c15:f>Daten_Diagramme!$E$39</c15:f>
                      <c15:dlblFieldTableCache>
                        <c:ptCount val="1"/>
                        <c:pt idx="0">
                          <c:v>-2.6</c:v>
                        </c:pt>
                      </c15:dlblFieldTableCache>
                    </c15:dlblFTEntry>
                  </c15:dlblFieldTable>
                  <c15:showDataLabelsRange val="0"/>
                </c:ext>
                <c:ext xmlns:c16="http://schemas.microsoft.com/office/drawing/2014/chart" uri="{C3380CC4-5D6E-409C-BE32-E72D297353CC}">
                  <c16:uniqueId val="{00000019-C1FF-4BA0-AE06-A2602F38C45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{B78F10B0-CC23-4AF9-ADD8-FCD4418AC005}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1FF-4BA0-AE06-A2602F38C45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{656E7A68-18D2-40F2-B988-4C696885351A}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1FF-4BA0-AE06-A2602F38C45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{44DCA139-C4C5-44F1-A57D-D8C3555EC375}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1FF-4BA0-AE06-A2602F38C45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{CF3BFD01-9B42-48E5-BED5-661E135941EE}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1FF-4BA0-AE06-A2602F38C45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{C2BA9E06-1541-4CFA-9E85-E9DFAA6698A6}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1FF-4BA0-AE06-A2602F38C452}"/>
                </c:ext>
              </c:extLst>
            </c:dLbl>
            <c:dLbl>
              <c:idx val="31"/>
              <c:tx>
                <c:strRef>
                  <c:f>Daten_Diagramme!$E$45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{5079B8C4-E30E-44C6-B0BD-CFFFEFA09ADF}</c15:txfldGUID>
                      <c15:f>Daten_Diagramme!$E$45</c15:f>
                      <c15:dlblFieldTableCache>
                        <c:ptCount val="1"/>
                        <c:pt idx="0">
                          <c:v>-2.6</c:v>
                        </c:pt>
                      </c15:dlblFieldTableCache>
                    </c15:dlblFTEntry>
                  </c15:dlblFieldTable>
                  <c15:showDataLabelsRange val="0"/>
                </c:ext>
                <c:ext xmlns:c16="http://schemas.microsoft.com/office/drawing/2014/chart" uri="{C3380CC4-5D6E-409C-BE32-E72D297353CC}">
                  <c16:uniqueId val="{0000001F-C1FF-4BA0-AE06-A2602F38C45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-2.3975535168195719</c:v>
                </c:pt>
                <c:pt idx="1">
                  <c:v>6.654343807763401</c:v>
                </c:pt>
                <c:pt idx="2">
                  <c:v>0.86206896551724133</c:v>
                </c:pt>
                <c:pt idx="3">
                  <c:v>-4.4168209468394606</c:v>
                </c:pt>
                <c:pt idx="4">
                  <c:v>1.6244314489928524</c:v>
                </c:pt>
                <c:pt idx="5">
                  <c:v>-9.3119810201660744</c:v>
                </c:pt>
                <c:pt idx="6">
                  <c:v>-6.2949640287769784</c:v>
                </c:pt>
                <c:pt idx="7">
                  <c:v>4.3230944254835038</c:v>
                </c:pt>
                <c:pt idx="8">
                  <c:v>1.8420713641633388</c:v>
                </c:pt>
                <c:pt idx="9">
                  <c:v>-15.922330097087379</c:v>
                </c:pt>
                <c:pt idx="10">
                  <c:v>-7.5086306098964331</c:v>
                </c:pt>
                <c:pt idx="11">
                  <c:v>-2.422145328719723</c:v>
                </c:pt>
                <c:pt idx="12">
                  <c:v>1.4799154334038056</c:v>
                </c:pt>
                <c:pt idx="13">
                  <c:v>-3.78494623655914</c:v>
                </c:pt>
                <c:pt idx="14">
                  <c:v>4.0808161632326465</c:v>
                </c:pt>
                <c:pt idx="15">
                  <c:v>-10.5</c:v>
                </c:pt>
                <c:pt idx="16">
                  <c:v>-11.156022635408245</c:v>
                </c:pt>
                <c:pt idx="17">
                  <c:v>-5.1731893837156999</c:v>
                </c:pt>
                <c:pt idx="18">
                  <c:v>-1.0549694614103275</c:v>
                </c:pt>
                <c:pt idx="19">
                  <c:v>-0.31289111389236546</c:v>
                </c:pt>
                <c:pt idx="20">
                  <c:v>-1.8645731108930323</c:v>
                </c:pt>
                <c:pt idx="21">
                  <c:v>0</c:v>
                </c:pt>
                <c:pt idx="23">
                  <c:v>6.654343807763401</c:v>
                </c:pt>
                <c:pt idx="24">
                  <c:v>-1.5421937272569746</c:v>
                </c:pt>
                <c:pt idx="25">
                  <c:v>-2.6299780055220179</c:v>
                </c:pt>
              </c:numCache>
            </c:numRef>
          </c:val>
          <c:extLst>
            <c:ext xmlns:c16="http://schemas.microsoft.com/office/drawing/2014/chart" uri="{C3380CC4-5D6E-409C-BE32-E72D297353CC}">
              <c16:uniqueId val="{00000020-C1FF-4BA0-AE06-A2602F38C45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{F04A8CB9-F10A-439B-AA99-A556CD60020D}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1FF-4BA0-AE06-A2602F38C45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{29667562-FB65-46AD-9538-D1EE81F585D9}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1FF-4BA0-AE06-A2602F38C45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{4B02559B-2C7C-4C0B-A920-D51A1D33B71B}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1FF-4BA0-AE06-A2602F38C45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{4EBDEA36-1E62-4407-8477-B0566736868E}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1FF-4BA0-AE06-A2602F38C45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{F35D83CC-331A-488C-A109-766A58E4A99A}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1FF-4BA0-AE06-A2602F38C45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{B30AD067-9A6F-4D1E-B87C-53DB394D8AD5}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1FF-4BA0-AE06-A2602F38C45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{530ECFA7-32D2-4DD4-BEAA-A44F61796F3E}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1FF-4BA0-AE06-A2602F38C45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{5EE89512-84C1-4521-8BC2-65124D3B49C4}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1FF-4BA0-AE06-A2602F38C45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{EF44AAAA-F972-447E-A98C-89E4EED31718}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1FF-4BA0-AE06-A2602F38C45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{E93681FB-4044-4FD3-8B7B-8705E152F679}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1FF-4BA0-AE06-A2602F38C45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{7F8CC947-8522-4A2C-98FD-4FB7E43A1FEA}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1FF-4BA0-AE06-A2602F38C45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{57DED958-B0E8-4ACC-9A56-AE5A18791494}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1FF-4BA0-AE06-A2602F38C45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{3BF15B32-1452-4CBC-B8C9-329C7781FD00}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1FF-4BA0-AE06-A2602F38C45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{83DE99EE-DB4C-4E66-9488-F920F0A2A60F}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1FF-4BA0-AE06-A2602F38C45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{C6C40BCC-2CFD-4B19-A29D-EEF18E10BD78}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1FF-4BA0-AE06-A2602F38C45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{D768C806-FB83-4146-8C9C-AF2C9E064843}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1FF-4BA0-AE06-A2602F38C45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{DC04864A-AE39-4F82-B443-2F9284D611A5}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1FF-4BA0-AE06-A2602F38C45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{0AEE4B58-3CE0-40ED-A974-2D7401695097}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1FF-4BA0-AE06-A2602F38C45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{E025D1AD-A1C6-4134-918E-E5D2DDFCE2C4}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1FF-4BA0-AE06-A2602F38C45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{FC072B29-7968-4282-9B2D-AA7BD41D0E63}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1FF-4BA0-AE06-A2602F38C45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{63906CA6-93AB-491E-905B-F3D37B5974C8}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1FF-4BA0-AE06-A2602F38C45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{F83AB9BA-D5E2-4D91-B695-FE7DBA434959}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1FF-4BA0-AE06-A2602F38C45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{5B911F6C-7756-485F-BEF7-6108D0DAA89F}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1FF-4BA0-AE06-A2602F38C45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{32CD676F-F43C-404B-97FE-B19C67A8D8E2}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1FF-4BA0-AE06-A2602F38C45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{D940D450-B6EC-49A6-99A6-511D0AAC786B}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1FF-4BA0-AE06-A2602F38C45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{21CE133B-1226-4B80-891C-E239DDBA6795}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1FF-4BA0-AE06-A2602F38C45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{B2446D54-7B3C-4786-9442-E33A29317FF7}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1FF-4BA0-AE06-A2602F38C45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{DA701F89-A943-4BE9-9A2B-63969637CE92}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1FF-4BA0-AE06-A2602F38C45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{C915FB25-D42E-4248-BDBA-B07303D54B8D}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1FF-4BA0-AE06-A2602F38C45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{3DBF74C4-FBE2-4722-B6A9-FD2E2202C2C0}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1FF-4BA0-AE06-A2602F38C45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{D9781575-1D96-40B6-912B-84F49D9EB3EF}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1FF-4BA0-AE06-A2602F38C45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{DEC51463-216D-4FBD-84C8-0E973B457460}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1FF-4BA0-AE06-A2602F38C45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1FF-4BA0-AE06-A2602F38C45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1FF-4BA0-AE06-A2602F38C45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{76FAB49B-3134-4DCB-9771-A9E745686510}</c15:txfldGUID>
                      <c15:f>Diagramm!$I$46</c15:f>
                      <c15:dlblFieldTableCache>
                        <c:ptCount val="1"/>
                      </c15:dlblFieldTableCache>
                    </c15:dlblFTEntry>
                  </c15:dlblFieldTable>
                  <c15:showDataLabelsRange val="0"/>
                </c:ext>
                <c:ext xmlns:c16="http://schemas.microsoft.com/office/drawing/2014/chart" uri="{C3380CC4-5D6E-409C-BE32-E72D297353CC}">
                  <c16:uniqueId val="{00000000-E4E2-4FCD-A139-FB0DA3CAB24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{63E42C17-92C4-4682-82A2-DD8209C1A33D}</c15:txfldGUID>
                      <c15:f>Diagramm!$I$47</c15:f>
                      <c15:dlblFieldTableCache>
                        <c:ptCount val="1"/>
                      </c15:dlblFieldTableCache>
                    </c15:dlblFTEntry>
                  </c15:dlblFieldTable>
                  <c15:showDataLabelsRange val="0"/>
                </c:ext>
                <c:ext xmlns:c16="http://schemas.microsoft.com/office/drawing/2014/chart" uri="{C3380CC4-5D6E-409C-BE32-E72D297353CC}">
                  <c16:uniqueId val="{00000001-E4E2-4FCD-A139-FB0DA3CAB24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{8C4A1EBE-0EE0-4D11-8631-5BAA200F47EA}</c15:txfldGUID>
                      <c15:f>Diagramm!$I$48</c15:f>
                      <c15:dlblFieldTableCache>
                        <c:ptCount val="1"/>
                      </c15:dlblFieldTableCache>
                    </c15:dlblFTEntry>
                  </c15:dlblFieldTable>
                  <c15:showDataLabelsRange val="0"/>
                </c:ext>
                <c:ext xmlns:c16="http://schemas.microsoft.com/office/drawing/2014/chart" uri="{C3380CC4-5D6E-409C-BE32-E72D297353CC}">
                  <c16:uniqueId val="{00000002-E4E2-4FCD-A139-FB0DA3CAB24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{BBBBE544-8205-4ED2-8992-6177B6D41C3F}</c15:txfldGUID>
                      <c15:f>Diagramm!$I$49</c15:f>
                      <c15:dlblFieldTableCache>
                        <c:ptCount val="1"/>
                      </c15:dlblFieldTableCache>
                    </c15:dlblFTEntry>
                  </c15:dlblFieldTable>
                  <c15:showDataLabelsRange val="0"/>
                </c:ext>
                <c:ext xmlns:c16="http://schemas.microsoft.com/office/drawing/2014/chart" uri="{C3380CC4-5D6E-409C-BE32-E72D297353CC}">
                  <c16:uniqueId val="{00000003-E4E2-4FCD-A139-FB0DA3CAB24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{97D67F41-C67B-44D0-A9CF-A57F8567349B}</c15:txfldGUID>
                      <c15:f>Diagramm!$I$50</c15:f>
                      <c15:dlblFieldTableCache>
                        <c:ptCount val="1"/>
                      </c15:dlblFieldTableCache>
                    </c15:dlblFTEntry>
                  </c15:dlblFieldTable>
                  <c15:showDataLabelsRange val="0"/>
                </c:ext>
                <c:ext xmlns:c16="http://schemas.microsoft.com/office/drawing/2014/chart" uri="{C3380CC4-5D6E-409C-BE32-E72D297353CC}">
                  <c16:uniqueId val="{00000004-E4E2-4FCD-A139-FB0DA3CAB24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{BC5D7EA2-B6A2-456E-9D21-963567E71E04}</c15:txfldGUID>
                      <c15:f>Diagramm!$I$51</c15:f>
                      <c15:dlblFieldTableCache>
                        <c:ptCount val="1"/>
                      </c15:dlblFieldTableCache>
                    </c15:dlblFTEntry>
                  </c15:dlblFieldTable>
                  <c15:showDataLabelsRange val="0"/>
                </c:ext>
                <c:ext xmlns:c16="http://schemas.microsoft.com/office/drawing/2014/chart" uri="{C3380CC4-5D6E-409C-BE32-E72D297353CC}">
                  <c16:uniqueId val="{00000005-E4E2-4FCD-A139-FB0DA3CAB24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{D85AC7B5-47F0-48AC-9860-C417A50EFF54}</c15:txfldGUID>
                      <c15:f>Diagramm!$I$52</c15:f>
                      <c15:dlblFieldTableCache>
                        <c:ptCount val="1"/>
                      </c15:dlblFieldTableCache>
                    </c15:dlblFTEntry>
                  </c15:dlblFieldTable>
                  <c15:showDataLabelsRange val="0"/>
                </c:ext>
                <c:ext xmlns:c16="http://schemas.microsoft.com/office/drawing/2014/chart" uri="{C3380CC4-5D6E-409C-BE32-E72D297353CC}">
                  <c16:uniqueId val="{00000006-E4E2-4FCD-A139-FB0DA3CAB24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{302E96EA-DD0C-4F59-8A79-14F0300F4BAE}</c15:txfldGUID>
                      <c15:f>Diagramm!$I$53</c15:f>
                      <c15:dlblFieldTableCache>
                        <c:ptCount val="1"/>
                      </c15:dlblFieldTableCache>
                    </c15:dlblFTEntry>
                  </c15:dlblFieldTable>
                  <c15:showDataLabelsRange val="0"/>
                </c:ext>
                <c:ext xmlns:c16="http://schemas.microsoft.com/office/drawing/2014/chart" uri="{C3380CC4-5D6E-409C-BE32-E72D297353CC}">
                  <c16:uniqueId val="{00000007-E4E2-4FCD-A139-FB0DA3CAB24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{18FC4D10-6E3F-4A9B-A7FF-A7C708BA85EC}</c15:txfldGUID>
                      <c15:f>Diagramm!$I$54</c15:f>
                      <c15:dlblFieldTableCache>
                        <c:ptCount val="1"/>
                      </c15:dlblFieldTableCache>
                    </c15:dlblFTEntry>
                  </c15:dlblFieldTable>
                  <c15:showDataLabelsRange val="0"/>
                </c:ext>
                <c:ext xmlns:c16="http://schemas.microsoft.com/office/drawing/2014/chart" uri="{C3380CC4-5D6E-409C-BE32-E72D297353CC}">
                  <c16:uniqueId val="{00000008-E4E2-4FCD-A139-FB0DA3CAB24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{97F20928-CF5C-4644-86D3-F982E06DE946}</c15:txfldGUID>
                      <c15:f>Diagramm!$I$55</c15:f>
                      <c15:dlblFieldTableCache>
                        <c:ptCount val="1"/>
                      </c15:dlblFieldTableCache>
                    </c15:dlblFTEntry>
                  </c15:dlblFieldTable>
                  <c15:showDataLabelsRange val="0"/>
                </c:ext>
                <c:ext xmlns:c16="http://schemas.microsoft.com/office/drawing/2014/chart" uri="{C3380CC4-5D6E-409C-BE32-E72D297353CC}">
                  <c16:uniqueId val="{00000009-E4E2-4FCD-A139-FB0DA3CAB24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{5ABC8B31-ED42-4576-8B10-AC5A8C84E779}</c15:txfldGUID>
                      <c15:f>Diagramm!$I$56</c15:f>
                      <c15:dlblFieldTableCache>
                        <c:ptCount val="1"/>
                      </c15:dlblFieldTableCache>
                    </c15:dlblFTEntry>
                  </c15:dlblFieldTable>
                  <c15:showDataLabelsRange val="0"/>
                </c:ext>
                <c:ext xmlns:c16="http://schemas.microsoft.com/office/drawing/2014/chart" uri="{C3380CC4-5D6E-409C-BE32-E72D297353CC}">
                  <c16:uniqueId val="{0000000A-E4E2-4FCD-A139-FB0DA3CAB24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{A8EA0453-8BD8-491D-ACDC-E6E492706780}</c15:txfldGUID>
                      <c15:f>Diagramm!$I$57</c15:f>
                      <c15:dlblFieldTableCache>
                        <c:ptCount val="1"/>
                      </c15:dlblFieldTableCache>
                    </c15:dlblFTEntry>
                  </c15:dlblFieldTable>
                  <c15:showDataLabelsRange val="0"/>
                </c:ext>
                <c:ext xmlns:c16="http://schemas.microsoft.com/office/drawing/2014/chart" uri="{C3380CC4-5D6E-409C-BE32-E72D297353CC}">
                  <c16:uniqueId val="{0000000B-E4E2-4FCD-A139-FB0DA3CAB24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{50E0F4A5-4C71-4D90-ADE6-3378E6F1879C}</c15:txfldGUID>
                      <c15:f>Diagramm!$I$58</c15:f>
                      <c15:dlblFieldTableCache>
                        <c:ptCount val="1"/>
                      </c15:dlblFieldTableCache>
                    </c15:dlblFTEntry>
                  </c15:dlblFieldTable>
                  <c15:showDataLabelsRange val="0"/>
                </c:ext>
                <c:ext xmlns:c16="http://schemas.microsoft.com/office/drawing/2014/chart" uri="{C3380CC4-5D6E-409C-BE32-E72D297353CC}">
                  <c16:uniqueId val="{0000000C-E4E2-4FCD-A139-FB0DA3CAB24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{BFB96570-C706-41EC-A4B8-3D401B20E746}</c15:txfldGUID>
                      <c15:f>Diagramm!$I$59</c15:f>
                      <c15:dlblFieldTableCache>
                        <c:ptCount val="1"/>
                      </c15:dlblFieldTableCache>
                    </c15:dlblFTEntry>
                  </c15:dlblFieldTable>
                  <c15:showDataLabelsRange val="0"/>
                </c:ext>
                <c:ext xmlns:c16="http://schemas.microsoft.com/office/drawing/2014/chart" uri="{C3380CC4-5D6E-409C-BE32-E72D297353CC}">
                  <c16:uniqueId val="{0000000D-E4E2-4FCD-A139-FB0DA3CAB24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{D808BCFD-B9D2-4090-9D98-B0075AD6D13B}</c15:txfldGUID>
                      <c15:f>Diagramm!$I$60</c15:f>
                      <c15:dlblFieldTableCache>
                        <c:ptCount val="1"/>
                      </c15:dlblFieldTableCache>
                    </c15:dlblFTEntry>
                  </c15:dlblFieldTable>
                  <c15:showDataLabelsRange val="0"/>
                </c:ext>
                <c:ext xmlns:c16="http://schemas.microsoft.com/office/drawing/2014/chart" uri="{C3380CC4-5D6E-409C-BE32-E72D297353CC}">
                  <c16:uniqueId val="{0000000E-E4E2-4FCD-A139-FB0DA3CAB24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{EA141F83-3FBC-4EBA-A5BD-723C369CCDBF}</c15:txfldGUID>
                      <c15:f>Diagramm!$I$61</c15:f>
                      <c15:dlblFieldTableCache>
                        <c:ptCount val="1"/>
                      </c15:dlblFieldTableCache>
                    </c15:dlblFTEntry>
                  </c15:dlblFieldTable>
                  <c15:showDataLabelsRange val="0"/>
                </c:ext>
                <c:ext xmlns:c16="http://schemas.microsoft.com/office/drawing/2014/chart" uri="{C3380CC4-5D6E-409C-BE32-E72D297353CC}">
                  <c16:uniqueId val="{0000000F-E4E2-4FCD-A139-FB0DA3CAB24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{C3A30F1A-B97F-4E3C-95F4-9D5FB448468B}</c15:txfldGUID>
                      <c15:f>Diagramm!$I$62</c15:f>
                      <c15:dlblFieldTableCache>
                        <c:ptCount val="1"/>
                      </c15:dlblFieldTableCache>
                    </c15:dlblFTEntry>
                  </c15:dlblFieldTable>
                  <c15:showDataLabelsRange val="0"/>
                </c:ext>
                <c:ext xmlns:c16="http://schemas.microsoft.com/office/drawing/2014/chart" uri="{C3380CC4-5D6E-409C-BE32-E72D297353CC}">
                  <c16:uniqueId val="{00000010-E4E2-4FCD-A139-FB0DA3CAB24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{1DBD0FAF-5BFC-44A3-B2F8-AA98B9D3CF8C}</c15:txfldGUID>
                      <c15:f>Diagramm!$I$63</c15:f>
                      <c15:dlblFieldTableCache>
                        <c:ptCount val="1"/>
                      </c15:dlblFieldTableCache>
                    </c15:dlblFTEntry>
                  </c15:dlblFieldTable>
                  <c15:showDataLabelsRange val="0"/>
                </c:ext>
                <c:ext xmlns:c16="http://schemas.microsoft.com/office/drawing/2014/chart" uri="{C3380CC4-5D6E-409C-BE32-E72D297353CC}">
                  <c16:uniqueId val="{00000011-E4E2-4FCD-A139-FB0DA3CAB24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{D7592169-9ECA-4ECB-B3F1-8438A3AFF6CA}</c15:txfldGUID>
                      <c15:f>Diagramm!$I$64</c15:f>
                      <c15:dlblFieldTableCache>
                        <c:ptCount val="1"/>
                      </c15:dlblFieldTableCache>
                    </c15:dlblFTEntry>
                  </c15:dlblFieldTable>
                  <c15:showDataLabelsRange val="0"/>
                </c:ext>
                <c:ext xmlns:c16="http://schemas.microsoft.com/office/drawing/2014/chart" uri="{C3380CC4-5D6E-409C-BE32-E72D297353CC}">
                  <c16:uniqueId val="{00000012-E4E2-4FCD-A139-FB0DA3CAB24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{30D36774-EE2B-48E3-AB26-DF983DA5CC24}</c15:txfldGUID>
                      <c15:f>Diagramm!$I$65</c15:f>
                      <c15:dlblFieldTableCache>
                        <c:ptCount val="1"/>
                      </c15:dlblFieldTableCache>
                    </c15:dlblFTEntry>
                  </c15:dlblFieldTable>
                  <c15:showDataLabelsRange val="0"/>
                </c:ext>
                <c:ext xmlns:c16="http://schemas.microsoft.com/office/drawing/2014/chart" uri="{C3380CC4-5D6E-409C-BE32-E72D297353CC}">
                  <c16:uniqueId val="{00000013-E4E2-4FCD-A139-FB0DA3CAB24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{34788BA9-E384-43A9-A54E-3392A4E05D90}</c15:txfldGUID>
                      <c15:f>Diagramm!$I$66</c15:f>
                      <c15:dlblFieldTableCache>
                        <c:ptCount val="1"/>
                      </c15:dlblFieldTableCache>
                    </c15:dlblFTEntry>
                  </c15:dlblFieldTable>
                  <c15:showDataLabelsRange val="0"/>
                </c:ext>
                <c:ext xmlns:c16="http://schemas.microsoft.com/office/drawing/2014/chart" uri="{C3380CC4-5D6E-409C-BE32-E72D297353CC}">
                  <c16:uniqueId val="{00000014-E4E2-4FCD-A139-FB0DA3CAB24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{271085F6-A8EB-4D22-8E25-46C4C76758B1}</c15:txfldGUID>
                      <c15:f>Diagramm!$I$67</c15:f>
                      <c15:dlblFieldTableCache>
                        <c:ptCount val="1"/>
                      </c15:dlblFieldTableCache>
                    </c15:dlblFTEntry>
                  </c15:dlblFieldTable>
                  <c15:showDataLabelsRange val="0"/>
                </c:ext>
                <c:ext xmlns:c16="http://schemas.microsoft.com/office/drawing/2014/chart" uri="{C3380CC4-5D6E-409C-BE32-E72D297353CC}">
                  <c16:uniqueId val="{00000015-E4E2-4FCD-A139-FB0DA3CAB24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4E2-4FCD-A139-FB0DA3CAB24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{52979588-5A85-4E11-A396-E5CE068C4939}</c15:txfldGUID>
                      <c15:f>Diagramm!$K$46</c15:f>
                      <c15:dlblFieldTableCache>
                        <c:ptCount val="1"/>
                      </c15:dlblFieldTableCache>
                    </c15:dlblFTEntry>
                  </c15:dlblFieldTable>
                  <c15:showDataLabelsRange val="0"/>
                </c:ext>
                <c:ext xmlns:c16="http://schemas.microsoft.com/office/drawing/2014/chart" uri="{C3380CC4-5D6E-409C-BE32-E72D297353CC}">
                  <c16:uniqueId val="{00000017-E4E2-4FCD-A139-FB0DA3CAB24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{D69101D9-2E2D-4DBE-BBFA-28DD0614F896}</c15:txfldGUID>
                      <c15:f>Diagramm!$K$47</c15:f>
                      <c15:dlblFieldTableCache>
                        <c:ptCount val="1"/>
                      </c15:dlblFieldTableCache>
                    </c15:dlblFTEntry>
                  </c15:dlblFieldTable>
                  <c15:showDataLabelsRange val="0"/>
                </c:ext>
                <c:ext xmlns:c16="http://schemas.microsoft.com/office/drawing/2014/chart" uri="{C3380CC4-5D6E-409C-BE32-E72D297353CC}">
                  <c16:uniqueId val="{00000018-E4E2-4FCD-A139-FB0DA3CAB24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{E185AB32-2920-421A-A095-53F3603EEDE5}</c15:txfldGUID>
                      <c15:f>Diagramm!$K$48</c15:f>
                      <c15:dlblFieldTableCache>
                        <c:ptCount val="1"/>
                      </c15:dlblFieldTableCache>
                    </c15:dlblFTEntry>
                  </c15:dlblFieldTable>
                  <c15:showDataLabelsRange val="0"/>
                </c:ext>
                <c:ext xmlns:c16="http://schemas.microsoft.com/office/drawing/2014/chart" uri="{C3380CC4-5D6E-409C-BE32-E72D297353CC}">
                  <c16:uniqueId val="{00000019-E4E2-4FCD-A139-FB0DA3CAB24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{310E22F5-D04B-4242-A5F6-609F4E9005C4}</c15:txfldGUID>
                      <c15:f>Diagramm!$K$49</c15:f>
                      <c15:dlblFieldTableCache>
                        <c:ptCount val="1"/>
                      </c15:dlblFieldTableCache>
                    </c15:dlblFTEntry>
                  </c15:dlblFieldTable>
                  <c15:showDataLabelsRange val="0"/>
                </c:ext>
                <c:ext xmlns:c16="http://schemas.microsoft.com/office/drawing/2014/chart" uri="{C3380CC4-5D6E-409C-BE32-E72D297353CC}">
                  <c16:uniqueId val="{0000001A-E4E2-4FCD-A139-FB0DA3CAB24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{E68F01BC-4EB3-4E3C-B055-508323630A26}</c15:txfldGUID>
                      <c15:f>Diagramm!$K$50</c15:f>
                      <c15:dlblFieldTableCache>
                        <c:ptCount val="1"/>
                      </c15:dlblFieldTableCache>
                    </c15:dlblFTEntry>
                  </c15:dlblFieldTable>
                  <c15:showDataLabelsRange val="0"/>
                </c:ext>
                <c:ext xmlns:c16="http://schemas.microsoft.com/office/drawing/2014/chart" uri="{C3380CC4-5D6E-409C-BE32-E72D297353CC}">
                  <c16:uniqueId val="{0000001B-E4E2-4FCD-A139-FB0DA3CAB24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{F5D53E42-EE0D-4358-9AD4-7423656875F8}</c15:txfldGUID>
                      <c15:f>Diagramm!$K$51</c15:f>
                      <c15:dlblFieldTableCache>
                        <c:ptCount val="1"/>
                      </c15:dlblFieldTableCache>
                    </c15:dlblFTEntry>
                  </c15:dlblFieldTable>
                  <c15:showDataLabelsRange val="0"/>
                </c:ext>
                <c:ext xmlns:c16="http://schemas.microsoft.com/office/drawing/2014/chart" uri="{C3380CC4-5D6E-409C-BE32-E72D297353CC}">
                  <c16:uniqueId val="{0000001C-E4E2-4FCD-A139-FB0DA3CAB24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{B38E4173-FD32-41A2-A2B8-94647C93B643}</c15:txfldGUID>
                      <c15:f>Diagramm!$K$52</c15:f>
                      <c15:dlblFieldTableCache>
                        <c:ptCount val="1"/>
                      </c15:dlblFieldTableCache>
                    </c15:dlblFTEntry>
                  </c15:dlblFieldTable>
                  <c15:showDataLabelsRange val="0"/>
                </c:ext>
                <c:ext xmlns:c16="http://schemas.microsoft.com/office/drawing/2014/chart" uri="{C3380CC4-5D6E-409C-BE32-E72D297353CC}">
                  <c16:uniqueId val="{0000001D-E4E2-4FCD-A139-FB0DA3CAB24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{8AC15693-6B77-430A-A9B6-0AC59DBBE0E5}</c15:txfldGUID>
                      <c15:f>Diagramm!$K$53</c15:f>
                      <c15:dlblFieldTableCache>
                        <c:ptCount val="1"/>
                      </c15:dlblFieldTableCache>
                    </c15:dlblFTEntry>
                  </c15:dlblFieldTable>
                  <c15:showDataLabelsRange val="0"/>
                </c:ext>
                <c:ext xmlns:c16="http://schemas.microsoft.com/office/drawing/2014/chart" uri="{C3380CC4-5D6E-409C-BE32-E72D297353CC}">
                  <c16:uniqueId val="{0000001E-E4E2-4FCD-A139-FB0DA3CAB24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{79400543-12B2-45F3-8552-4EB07F35EA4B}</c15:txfldGUID>
                      <c15:f>Diagramm!$K$54</c15:f>
                      <c15:dlblFieldTableCache>
                        <c:ptCount val="1"/>
                      </c15:dlblFieldTableCache>
                    </c15:dlblFTEntry>
                  </c15:dlblFieldTable>
                  <c15:showDataLabelsRange val="0"/>
                </c:ext>
                <c:ext xmlns:c16="http://schemas.microsoft.com/office/drawing/2014/chart" uri="{C3380CC4-5D6E-409C-BE32-E72D297353CC}">
                  <c16:uniqueId val="{0000001F-E4E2-4FCD-A139-FB0DA3CAB24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{3B01681E-2F5F-4450-A513-5406BC4A3CE3}</c15:txfldGUID>
                      <c15:f>Diagramm!$K$55</c15:f>
                      <c15:dlblFieldTableCache>
                        <c:ptCount val="1"/>
                      </c15:dlblFieldTableCache>
                    </c15:dlblFTEntry>
                  </c15:dlblFieldTable>
                  <c15:showDataLabelsRange val="0"/>
                </c:ext>
                <c:ext xmlns:c16="http://schemas.microsoft.com/office/drawing/2014/chart" uri="{C3380CC4-5D6E-409C-BE32-E72D297353CC}">
                  <c16:uniqueId val="{00000020-E4E2-4FCD-A139-FB0DA3CAB24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{7504535A-5089-435F-BAD8-0E5E22D8C849}</c15:txfldGUID>
                      <c15:f>Diagramm!$K$56</c15:f>
                      <c15:dlblFieldTableCache>
                        <c:ptCount val="1"/>
                      </c15:dlblFieldTableCache>
                    </c15:dlblFTEntry>
                  </c15:dlblFieldTable>
                  <c15:showDataLabelsRange val="0"/>
                </c:ext>
                <c:ext xmlns:c16="http://schemas.microsoft.com/office/drawing/2014/chart" uri="{C3380CC4-5D6E-409C-BE32-E72D297353CC}">
                  <c16:uniqueId val="{00000021-E4E2-4FCD-A139-FB0DA3CAB24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{309EF0BA-B4C0-478E-8C29-BC03210C60D1}</c15:txfldGUID>
                      <c15:f>Diagramm!$K$57</c15:f>
                      <c15:dlblFieldTableCache>
                        <c:ptCount val="1"/>
                      </c15:dlblFieldTableCache>
                    </c15:dlblFTEntry>
                  </c15:dlblFieldTable>
                  <c15:showDataLabelsRange val="0"/>
                </c:ext>
                <c:ext xmlns:c16="http://schemas.microsoft.com/office/drawing/2014/chart" uri="{C3380CC4-5D6E-409C-BE32-E72D297353CC}">
                  <c16:uniqueId val="{00000022-E4E2-4FCD-A139-FB0DA3CAB24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{4B160A5F-7B11-4279-A222-01F08BC08D22}</c15:txfldGUID>
                      <c15:f>Diagramm!$K$58</c15:f>
                      <c15:dlblFieldTableCache>
                        <c:ptCount val="1"/>
                      </c15:dlblFieldTableCache>
                    </c15:dlblFTEntry>
                  </c15:dlblFieldTable>
                  <c15:showDataLabelsRange val="0"/>
                </c:ext>
                <c:ext xmlns:c16="http://schemas.microsoft.com/office/drawing/2014/chart" uri="{C3380CC4-5D6E-409C-BE32-E72D297353CC}">
                  <c16:uniqueId val="{00000023-E4E2-4FCD-A139-FB0DA3CAB24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{A7ECCDF3-10EF-4427-A05D-1ACCD22A742A}</c15:txfldGUID>
                      <c15:f>Diagramm!$K$59</c15:f>
                      <c15:dlblFieldTableCache>
                        <c:ptCount val="1"/>
                      </c15:dlblFieldTableCache>
                    </c15:dlblFTEntry>
                  </c15:dlblFieldTable>
                  <c15:showDataLabelsRange val="0"/>
                </c:ext>
                <c:ext xmlns:c16="http://schemas.microsoft.com/office/drawing/2014/chart" uri="{C3380CC4-5D6E-409C-BE32-E72D297353CC}">
                  <c16:uniqueId val="{00000024-E4E2-4FCD-A139-FB0DA3CAB24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{F942BD2F-7753-40F9-8CD8-708F5719BB66}</c15:txfldGUID>
                      <c15:f>Diagramm!$K$60</c15:f>
                      <c15:dlblFieldTableCache>
                        <c:ptCount val="1"/>
                      </c15:dlblFieldTableCache>
                    </c15:dlblFTEntry>
                  </c15:dlblFieldTable>
                  <c15:showDataLabelsRange val="0"/>
                </c:ext>
                <c:ext xmlns:c16="http://schemas.microsoft.com/office/drawing/2014/chart" uri="{C3380CC4-5D6E-409C-BE32-E72D297353CC}">
                  <c16:uniqueId val="{00000025-E4E2-4FCD-A139-FB0DA3CAB24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{4B3FFCFD-364D-47AC-9ECD-10ECB4C74360}</c15:txfldGUID>
                      <c15:f>Diagramm!$K$61</c15:f>
                      <c15:dlblFieldTableCache>
                        <c:ptCount val="1"/>
                      </c15:dlblFieldTableCache>
                    </c15:dlblFTEntry>
                  </c15:dlblFieldTable>
                  <c15:showDataLabelsRange val="0"/>
                </c:ext>
                <c:ext xmlns:c16="http://schemas.microsoft.com/office/drawing/2014/chart" uri="{C3380CC4-5D6E-409C-BE32-E72D297353CC}">
                  <c16:uniqueId val="{00000026-E4E2-4FCD-A139-FB0DA3CAB24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{A14E2714-9F2A-4201-A72F-BBDB6477B6E9}</c15:txfldGUID>
                      <c15:f>Diagramm!$K$62</c15:f>
                      <c15:dlblFieldTableCache>
                        <c:ptCount val="1"/>
                      </c15:dlblFieldTableCache>
                    </c15:dlblFTEntry>
                  </c15:dlblFieldTable>
                  <c15:showDataLabelsRange val="0"/>
                </c:ext>
                <c:ext xmlns:c16="http://schemas.microsoft.com/office/drawing/2014/chart" uri="{C3380CC4-5D6E-409C-BE32-E72D297353CC}">
                  <c16:uniqueId val="{00000027-E4E2-4FCD-A139-FB0DA3CAB24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{2A3AE69D-6AD0-4FC8-943C-5795F0F0D873}</c15:txfldGUID>
                      <c15:f>Diagramm!$K$63</c15:f>
                      <c15:dlblFieldTableCache>
                        <c:ptCount val="1"/>
                      </c15:dlblFieldTableCache>
                    </c15:dlblFTEntry>
                  </c15:dlblFieldTable>
                  <c15:showDataLabelsRange val="0"/>
                </c:ext>
                <c:ext xmlns:c16="http://schemas.microsoft.com/office/drawing/2014/chart" uri="{C3380CC4-5D6E-409C-BE32-E72D297353CC}">
                  <c16:uniqueId val="{00000028-E4E2-4FCD-A139-FB0DA3CAB24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{822D781B-A5FA-454F-A422-DADB643567E7}</c15:txfldGUID>
                      <c15:f>Diagramm!$K$64</c15:f>
                      <c15:dlblFieldTableCache>
                        <c:ptCount val="1"/>
                      </c15:dlblFieldTableCache>
                    </c15:dlblFTEntry>
                  </c15:dlblFieldTable>
                  <c15:showDataLabelsRange val="0"/>
                </c:ext>
                <c:ext xmlns:c16="http://schemas.microsoft.com/office/drawing/2014/chart" uri="{C3380CC4-5D6E-409C-BE32-E72D297353CC}">
                  <c16:uniqueId val="{00000029-E4E2-4FCD-A139-FB0DA3CAB24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{EA71BEF0-1679-44DA-A633-E5CBFB60E426}</c15:txfldGUID>
                      <c15:f>Diagramm!$K$65</c15:f>
                      <c15:dlblFieldTableCache>
                        <c:ptCount val="1"/>
                      </c15:dlblFieldTableCache>
                    </c15:dlblFTEntry>
                  </c15:dlblFieldTable>
                  <c15:showDataLabelsRange val="0"/>
                </c:ext>
                <c:ext xmlns:c16="http://schemas.microsoft.com/office/drawing/2014/chart" uri="{C3380CC4-5D6E-409C-BE32-E72D297353CC}">
                  <c16:uniqueId val="{0000002A-E4E2-4FCD-A139-FB0DA3CAB24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{F96E40E5-A58D-41E9-8AD7-1A8F69AE287B}</c15:txfldGUID>
                      <c15:f>Diagramm!$K$66</c15:f>
                      <c15:dlblFieldTableCache>
                        <c:ptCount val="1"/>
                      </c15:dlblFieldTableCache>
                    </c15:dlblFTEntry>
                  </c15:dlblFieldTable>
                  <c15:showDataLabelsRange val="0"/>
                </c:ext>
                <c:ext xmlns:c16="http://schemas.microsoft.com/office/drawing/2014/chart" uri="{C3380CC4-5D6E-409C-BE32-E72D297353CC}">
                  <c16:uniqueId val="{0000002B-E4E2-4FCD-A139-FB0DA3CAB24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{8313E812-C526-4690-BB8A-E7BCC7703763}</c15:txfldGUID>
                      <c15:f>Diagramm!$K$67</c15:f>
                      <c15:dlblFieldTableCache>
                        <c:ptCount val="1"/>
                      </c15:dlblFieldTableCache>
                    </c15:dlblFTEntry>
                  </c15:dlblFieldTable>
                  <c15:showDataLabelsRange val="0"/>
                </c:ext>
                <c:ext xmlns:c16="http://schemas.microsoft.com/office/drawing/2014/chart" uri="{C3380CC4-5D6E-409C-BE32-E72D297353CC}">
                  <c16:uniqueId val="{0000002C-E4E2-4FCD-A139-FB0DA3CAB24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4E2-4FCD-A139-FB0DA3CAB24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{3DDD9B40-F728-4F78-A178-52B17F7A490E}</c15:txfldGUID>
                      <c15:f>Diagramm!$J$46</c15:f>
                      <c15:dlblFieldTableCache>
                        <c:ptCount val="1"/>
                      </c15:dlblFieldTableCache>
                    </c15:dlblFTEntry>
                  </c15:dlblFieldTable>
                  <c15:showDataLabelsRange val="0"/>
                </c:ext>
                <c:ext xmlns:c16="http://schemas.microsoft.com/office/drawing/2014/chart" uri="{C3380CC4-5D6E-409C-BE32-E72D297353CC}">
                  <c16:uniqueId val="{0000002E-E4E2-4FCD-A139-FB0DA3CAB24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{39055624-529F-4361-9620-A5FB5FB32580}</c15:txfldGUID>
                      <c15:f>Diagramm!$J$47</c15:f>
                      <c15:dlblFieldTableCache>
                        <c:ptCount val="1"/>
                      </c15:dlblFieldTableCache>
                    </c15:dlblFTEntry>
                  </c15:dlblFieldTable>
                  <c15:showDataLabelsRange val="0"/>
                </c:ext>
                <c:ext xmlns:c16="http://schemas.microsoft.com/office/drawing/2014/chart" uri="{C3380CC4-5D6E-409C-BE32-E72D297353CC}">
                  <c16:uniqueId val="{0000002F-E4E2-4FCD-A139-FB0DA3CAB24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{6DCEA1FF-E557-4AC7-BA72-30C570091CE7}</c15:txfldGUID>
                      <c15:f>Diagramm!$J$48</c15:f>
                      <c15:dlblFieldTableCache>
                        <c:ptCount val="1"/>
                      </c15:dlblFieldTableCache>
                    </c15:dlblFTEntry>
                  </c15:dlblFieldTable>
                  <c15:showDataLabelsRange val="0"/>
                </c:ext>
                <c:ext xmlns:c16="http://schemas.microsoft.com/office/drawing/2014/chart" uri="{C3380CC4-5D6E-409C-BE32-E72D297353CC}">
                  <c16:uniqueId val="{00000030-E4E2-4FCD-A139-FB0DA3CAB24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{4F693A75-0E6F-4BA8-B31C-6DD88020EA31}</c15:txfldGUID>
                      <c15:f>Diagramm!$J$49</c15:f>
                      <c15:dlblFieldTableCache>
                        <c:ptCount val="1"/>
                      </c15:dlblFieldTableCache>
                    </c15:dlblFTEntry>
                  </c15:dlblFieldTable>
                  <c15:showDataLabelsRange val="0"/>
                </c:ext>
                <c:ext xmlns:c16="http://schemas.microsoft.com/office/drawing/2014/chart" uri="{C3380CC4-5D6E-409C-BE32-E72D297353CC}">
                  <c16:uniqueId val="{00000031-E4E2-4FCD-A139-FB0DA3CAB24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{4DB19293-DC49-4BCE-A642-D3EBF4B10772}</c15:txfldGUID>
                      <c15:f>Diagramm!$J$50</c15:f>
                      <c15:dlblFieldTableCache>
                        <c:ptCount val="1"/>
                      </c15:dlblFieldTableCache>
                    </c15:dlblFTEntry>
                  </c15:dlblFieldTable>
                  <c15:showDataLabelsRange val="0"/>
                </c:ext>
                <c:ext xmlns:c16="http://schemas.microsoft.com/office/drawing/2014/chart" uri="{C3380CC4-5D6E-409C-BE32-E72D297353CC}">
                  <c16:uniqueId val="{00000032-E4E2-4FCD-A139-FB0DA3CAB24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{09C218E7-F65D-4323-8F31-61CCD09B05E2}</c15:txfldGUID>
                      <c15:f>Diagramm!$J$51</c15:f>
                      <c15:dlblFieldTableCache>
                        <c:ptCount val="1"/>
                      </c15:dlblFieldTableCache>
                    </c15:dlblFTEntry>
                  </c15:dlblFieldTable>
                  <c15:showDataLabelsRange val="0"/>
                </c:ext>
                <c:ext xmlns:c16="http://schemas.microsoft.com/office/drawing/2014/chart" uri="{C3380CC4-5D6E-409C-BE32-E72D297353CC}">
                  <c16:uniqueId val="{00000033-E4E2-4FCD-A139-FB0DA3CAB24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{22B2CB7E-2D2D-4A98-B85E-F0E503C34D8F}</c15:txfldGUID>
                      <c15:f>Diagramm!$J$52</c15:f>
                      <c15:dlblFieldTableCache>
                        <c:ptCount val="1"/>
                      </c15:dlblFieldTableCache>
                    </c15:dlblFTEntry>
                  </c15:dlblFieldTable>
                  <c15:showDataLabelsRange val="0"/>
                </c:ext>
                <c:ext xmlns:c16="http://schemas.microsoft.com/office/drawing/2014/chart" uri="{C3380CC4-5D6E-409C-BE32-E72D297353CC}">
                  <c16:uniqueId val="{00000034-E4E2-4FCD-A139-FB0DA3CAB24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{0BC584D8-721D-454C-B05C-6B2759CE48BA}</c15:txfldGUID>
                      <c15:f>Diagramm!$J$53</c15:f>
                      <c15:dlblFieldTableCache>
                        <c:ptCount val="1"/>
                      </c15:dlblFieldTableCache>
                    </c15:dlblFTEntry>
                  </c15:dlblFieldTable>
                  <c15:showDataLabelsRange val="0"/>
                </c:ext>
                <c:ext xmlns:c16="http://schemas.microsoft.com/office/drawing/2014/chart" uri="{C3380CC4-5D6E-409C-BE32-E72D297353CC}">
                  <c16:uniqueId val="{00000035-E4E2-4FCD-A139-FB0DA3CAB24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{809EA023-01F1-4400-8843-6FDC2F64E58C}</c15:txfldGUID>
                      <c15:f>Diagramm!$J$54</c15:f>
                      <c15:dlblFieldTableCache>
                        <c:ptCount val="1"/>
                      </c15:dlblFieldTableCache>
                    </c15:dlblFTEntry>
                  </c15:dlblFieldTable>
                  <c15:showDataLabelsRange val="0"/>
                </c:ext>
                <c:ext xmlns:c16="http://schemas.microsoft.com/office/drawing/2014/chart" uri="{C3380CC4-5D6E-409C-BE32-E72D297353CC}">
                  <c16:uniqueId val="{00000036-E4E2-4FCD-A139-FB0DA3CAB24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{14DA86DC-93A2-47FE-ADF4-E32D7674DB38}</c15:txfldGUID>
                      <c15:f>Diagramm!$J$55</c15:f>
                      <c15:dlblFieldTableCache>
                        <c:ptCount val="1"/>
                      </c15:dlblFieldTableCache>
                    </c15:dlblFTEntry>
                  </c15:dlblFieldTable>
                  <c15:showDataLabelsRange val="0"/>
                </c:ext>
                <c:ext xmlns:c16="http://schemas.microsoft.com/office/drawing/2014/chart" uri="{C3380CC4-5D6E-409C-BE32-E72D297353CC}">
                  <c16:uniqueId val="{00000037-E4E2-4FCD-A139-FB0DA3CAB24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{5E5739CE-BAD9-4002-BBE7-84D698B4FB83}</c15:txfldGUID>
                      <c15:f>Diagramm!$J$56</c15:f>
                      <c15:dlblFieldTableCache>
                        <c:ptCount val="1"/>
                      </c15:dlblFieldTableCache>
                    </c15:dlblFTEntry>
                  </c15:dlblFieldTable>
                  <c15:showDataLabelsRange val="0"/>
                </c:ext>
                <c:ext xmlns:c16="http://schemas.microsoft.com/office/drawing/2014/chart" uri="{C3380CC4-5D6E-409C-BE32-E72D297353CC}">
                  <c16:uniqueId val="{00000038-E4E2-4FCD-A139-FB0DA3CAB24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{5CABADF1-5203-45D8-AD7A-DA73B2075ADC}</c15:txfldGUID>
                      <c15:f>Diagramm!$J$57</c15:f>
                      <c15:dlblFieldTableCache>
                        <c:ptCount val="1"/>
                      </c15:dlblFieldTableCache>
                    </c15:dlblFTEntry>
                  </c15:dlblFieldTable>
                  <c15:showDataLabelsRange val="0"/>
                </c:ext>
                <c:ext xmlns:c16="http://schemas.microsoft.com/office/drawing/2014/chart" uri="{C3380CC4-5D6E-409C-BE32-E72D297353CC}">
                  <c16:uniqueId val="{00000039-E4E2-4FCD-A139-FB0DA3CAB24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{ACAC9EE2-787F-4B16-98A7-6FCDFB06A7F5}</c15:txfldGUID>
                      <c15:f>Diagramm!$J$58</c15:f>
                      <c15:dlblFieldTableCache>
                        <c:ptCount val="1"/>
                      </c15:dlblFieldTableCache>
                    </c15:dlblFTEntry>
                  </c15:dlblFieldTable>
                  <c15:showDataLabelsRange val="0"/>
                </c:ext>
                <c:ext xmlns:c16="http://schemas.microsoft.com/office/drawing/2014/chart" uri="{C3380CC4-5D6E-409C-BE32-E72D297353CC}">
                  <c16:uniqueId val="{0000003A-E4E2-4FCD-A139-FB0DA3CAB24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{0EDF8B12-D10A-48A5-9E72-7467F1207430}</c15:txfldGUID>
                      <c15:f>Diagramm!$J$59</c15:f>
                      <c15:dlblFieldTableCache>
                        <c:ptCount val="1"/>
                      </c15:dlblFieldTableCache>
                    </c15:dlblFTEntry>
                  </c15:dlblFieldTable>
                  <c15:showDataLabelsRange val="0"/>
                </c:ext>
                <c:ext xmlns:c16="http://schemas.microsoft.com/office/drawing/2014/chart" uri="{C3380CC4-5D6E-409C-BE32-E72D297353CC}">
                  <c16:uniqueId val="{0000003B-E4E2-4FCD-A139-FB0DA3CAB24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{ECC52B34-5B7E-45A3-8148-71C3F1E3A1F2}</c15:txfldGUID>
                      <c15:f>Diagramm!$J$60</c15:f>
                      <c15:dlblFieldTableCache>
                        <c:ptCount val="1"/>
                      </c15:dlblFieldTableCache>
                    </c15:dlblFTEntry>
                  </c15:dlblFieldTable>
                  <c15:showDataLabelsRange val="0"/>
                </c:ext>
                <c:ext xmlns:c16="http://schemas.microsoft.com/office/drawing/2014/chart" uri="{C3380CC4-5D6E-409C-BE32-E72D297353CC}">
                  <c16:uniqueId val="{0000003C-E4E2-4FCD-A139-FB0DA3CAB24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{5A965EB6-AEBB-4D97-B2FF-4DDA046A5378}</c15:txfldGUID>
                      <c15:f>Diagramm!$J$61</c15:f>
                      <c15:dlblFieldTableCache>
                        <c:ptCount val="1"/>
                      </c15:dlblFieldTableCache>
                    </c15:dlblFTEntry>
                  </c15:dlblFieldTable>
                  <c15:showDataLabelsRange val="0"/>
                </c:ext>
                <c:ext xmlns:c16="http://schemas.microsoft.com/office/drawing/2014/chart" uri="{C3380CC4-5D6E-409C-BE32-E72D297353CC}">
                  <c16:uniqueId val="{0000003D-E4E2-4FCD-A139-FB0DA3CAB24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{0FA13F53-9DFC-484A-A9AE-E7577C51961C}</c15:txfldGUID>
                      <c15:f>Diagramm!$J$62</c15:f>
                      <c15:dlblFieldTableCache>
                        <c:ptCount val="1"/>
                      </c15:dlblFieldTableCache>
                    </c15:dlblFTEntry>
                  </c15:dlblFieldTable>
                  <c15:showDataLabelsRange val="0"/>
                </c:ext>
                <c:ext xmlns:c16="http://schemas.microsoft.com/office/drawing/2014/chart" uri="{C3380CC4-5D6E-409C-BE32-E72D297353CC}">
                  <c16:uniqueId val="{0000003E-E4E2-4FCD-A139-FB0DA3CAB24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{DB61C8D5-C911-4A84-9D9D-D63C0F99EF08}</c15:txfldGUID>
                      <c15:f>Diagramm!$J$63</c15:f>
                      <c15:dlblFieldTableCache>
                        <c:ptCount val="1"/>
                      </c15:dlblFieldTableCache>
                    </c15:dlblFTEntry>
                  </c15:dlblFieldTable>
                  <c15:showDataLabelsRange val="0"/>
                </c:ext>
                <c:ext xmlns:c16="http://schemas.microsoft.com/office/drawing/2014/chart" uri="{C3380CC4-5D6E-409C-BE32-E72D297353CC}">
                  <c16:uniqueId val="{0000003F-E4E2-4FCD-A139-FB0DA3CAB24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{5D9305CF-9F06-44A1-8D9C-2CD92F6BB799}</c15:txfldGUID>
                      <c15:f>Diagramm!$J$64</c15:f>
                      <c15:dlblFieldTableCache>
                        <c:ptCount val="1"/>
                      </c15:dlblFieldTableCache>
                    </c15:dlblFTEntry>
                  </c15:dlblFieldTable>
                  <c15:showDataLabelsRange val="0"/>
                </c:ext>
                <c:ext xmlns:c16="http://schemas.microsoft.com/office/drawing/2014/chart" uri="{C3380CC4-5D6E-409C-BE32-E72D297353CC}">
                  <c16:uniqueId val="{00000040-E4E2-4FCD-A139-FB0DA3CAB24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{94407074-6E86-403A-854F-0E5862DAF746}</c15:txfldGUID>
                      <c15:f>Diagramm!$J$65</c15:f>
                      <c15:dlblFieldTableCache>
                        <c:ptCount val="1"/>
                      </c15:dlblFieldTableCache>
                    </c15:dlblFTEntry>
                  </c15:dlblFieldTable>
                  <c15:showDataLabelsRange val="0"/>
                </c:ext>
                <c:ext xmlns:c16="http://schemas.microsoft.com/office/drawing/2014/chart" uri="{C3380CC4-5D6E-409C-BE32-E72D297353CC}">
                  <c16:uniqueId val="{00000041-E4E2-4FCD-A139-FB0DA3CAB24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{AF93FFF9-4B83-4D9D-ADC4-FF07A0913E11}</c15:txfldGUID>
                      <c15:f>Diagramm!$J$66</c15:f>
                      <c15:dlblFieldTableCache>
                        <c:ptCount val="1"/>
                      </c15:dlblFieldTableCache>
                    </c15:dlblFTEntry>
                  </c15:dlblFieldTable>
                  <c15:showDataLabelsRange val="0"/>
                </c:ext>
                <c:ext xmlns:c16="http://schemas.microsoft.com/office/drawing/2014/chart" uri="{C3380CC4-5D6E-409C-BE32-E72D297353CC}">
                  <c16:uniqueId val="{00000042-E4E2-4FCD-A139-FB0DA3CAB24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{6B6FCB2F-E418-4D97-906D-474743A7BFA3}</c15:txfldGUID>
                      <c15:f>Diagramm!$J$67</c15:f>
                      <c15:dlblFieldTableCache>
                        <c:ptCount val="1"/>
                      </c15:dlblFieldTableCache>
                    </c15:dlblFTEntry>
                  </c15:dlblFieldTable>
                  <c15:showDataLabelsRange val="0"/>
                </c:ext>
                <c:ext xmlns:c16="http://schemas.microsoft.com/office/drawing/2014/chart" uri="{C3380CC4-5D6E-409C-BE32-E72D297353CC}">
                  <c16:uniqueId val="{00000043-E4E2-4FCD-A139-FB0DA3CAB24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4E2-4FCD-A139-FB0DA3CAB24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F1E-4159-A65A-BC2682CFD0A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F1E-4159-A65A-BC2682CFD0A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F1E-4159-A65A-BC2682CFD0A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F1E-4159-A65A-BC2682CFD0A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F1E-4159-A65A-BC2682CFD0A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F1E-4159-A65A-BC2682CFD0A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F1E-4159-A65A-BC2682CFD0A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F1E-4159-A65A-BC2682CFD0A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F1E-4159-A65A-BC2682CFD0A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F1E-4159-A65A-BC2682CFD0A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F1E-4159-A65A-BC2682CFD0A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F1E-4159-A65A-BC2682CFD0A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F1E-4159-A65A-BC2682CFD0A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F1E-4159-A65A-BC2682CFD0A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F1E-4159-A65A-BC2682CFD0A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F1E-4159-A65A-BC2682CFD0A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F1E-4159-A65A-BC2682CFD0A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F1E-4159-A65A-BC2682CFD0A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F1E-4159-A65A-BC2682CFD0A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F1E-4159-A65A-BC2682CFD0A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F1E-4159-A65A-BC2682CFD0A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F1E-4159-A65A-BC2682CFD0A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F1E-4159-A65A-BC2682CFD0A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F1E-4159-A65A-BC2682CFD0A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F1E-4159-A65A-BC2682CFD0A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F1E-4159-A65A-BC2682CFD0A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F1E-4159-A65A-BC2682CFD0A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F1E-4159-A65A-BC2682CFD0A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F1E-4159-A65A-BC2682CFD0A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F1E-4159-A65A-BC2682CFD0A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F1E-4159-A65A-BC2682CFD0A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F1E-4159-A65A-BC2682CFD0A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F1E-4159-A65A-BC2682CFD0A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F1E-4159-A65A-BC2682CFD0A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F1E-4159-A65A-BC2682CFD0A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F1E-4159-A65A-BC2682CFD0A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F1E-4159-A65A-BC2682CFD0A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F1E-4159-A65A-BC2682CFD0A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F1E-4159-A65A-BC2682CFD0A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F1E-4159-A65A-BC2682CFD0A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F1E-4159-A65A-BC2682CFD0A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F1E-4159-A65A-BC2682CFD0A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F1E-4159-A65A-BC2682CFD0A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F1E-4159-A65A-BC2682CFD0A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F1E-4159-A65A-BC2682CFD0A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F1E-4159-A65A-BC2682CFD0A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F1E-4159-A65A-BC2682CFD0A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F1E-4159-A65A-BC2682CFD0A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F1E-4159-A65A-BC2682CFD0A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F1E-4159-A65A-BC2682CFD0A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F1E-4159-A65A-BC2682CFD0A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F1E-4159-A65A-BC2682CFD0A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F1E-4159-A65A-BC2682CFD0A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F1E-4159-A65A-BC2682CFD0A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F1E-4159-A65A-BC2682CFD0A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F1E-4159-A65A-BC2682CFD0A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F1E-4159-A65A-BC2682CFD0A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F1E-4159-A65A-BC2682CFD0A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F1E-4159-A65A-BC2682CFD0A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F1E-4159-A65A-BC2682CFD0A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F1E-4159-A65A-BC2682CFD0A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F1E-4159-A65A-BC2682CFD0A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F1E-4159-A65A-BC2682CFD0A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F1E-4159-A65A-BC2682CFD0A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F1E-4159-A65A-BC2682CFD0A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F1E-4159-A65A-BC2682CFD0A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F1E-4159-A65A-BC2682CFD0A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F1E-4159-A65A-BC2682CFD0A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F1E-4159-A65A-BC2682CFD0A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100.84847204619068</c:v>
                </c:pt>
                <c:pt idx="2">
                  <c:v>102.04064568370652</c:v>
                </c:pt>
                <c:pt idx="3">
                  <c:v>102.18147091958878</c:v>
                </c:pt>
                <c:pt idx="4">
                  <c:v>102.48952612308126</c:v>
                </c:pt>
                <c:pt idx="5">
                  <c:v>103.23942050415434</c:v>
                </c:pt>
                <c:pt idx="6">
                  <c:v>104.85186945500632</c:v>
                </c:pt>
                <c:pt idx="7">
                  <c:v>104.47164131812421</c:v>
                </c:pt>
                <c:pt idx="8">
                  <c:v>105.16168497394733</c:v>
                </c:pt>
                <c:pt idx="9">
                  <c:v>105.71486410364737</c:v>
                </c:pt>
                <c:pt idx="10">
                  <c:v>107.08394944374031</c:v>
                </c:pt>
                <c:pt idx="11">
                  <c:v>106.746408956485</c:v>
                </c:pt>
                <c:pt idx="12">
                  <c:v>106.95544641599774</c:v>
                </c:pt>
                <c:pt idx="13">
                  <c:v>107.72514434586678</c:v>
                </c:pt>
                <c:pt idx="14">
                  <c:v>109.2434164202225</c:v>
                </c:pt>
                <c:pt idx="15">
                  <c:v>109.20160892831996</c:v>
                </c:pt>
                <c:pt idx="16">
                  <c:v>109.41680749190255</c:v>
                </c:pt>
                <c:pt idx="17">
                  <c:v>110.22699267708774</c:v>
                </c:pt>
                <c:pt idx="18">
                  <c:v>111.5142233488241</c:v>
                </c:pt>
                <c:pt idx="19">
                  <c:v>111.26865934375441</c:v>
                </c:pt>
                <c:pt idx="20">
                  <c:v>111.38572032108154</c:v>
                </c:pt>
                <c:pt idx="21">
                  <c:v>111.6400859033939</c:v>
                </c:pt>
                <c:pt idx="22">
                  <c:v>112.55016899028305</c:v>
                </c:pt>
                <c:pt idx="23">
                  <c:v>112.12681312491199</c:v>
                </c:pt>
                <c:pt idx="24">
                  <c:v>112.18490353471341</c:v>
                </c:pt>
              </c:numCache>
            </c:numRef>
          </c:val>
          <c:smooth val="0"/>
          <c:extLst>
            <c:ext xmlns:c16="http://schemas.microsoft.com/office/drawing/2014/chart" uri="{C3380CC4-5D6E-409C-BE32-E72D297353CC}">
              <c16:uniqueId val="{00000000-DB68-449E-A3FE-F49FF4EE751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102.88963676453523</c:v>
                </c:pt>
                <c:pt idx="2">
                  <c:v>104.35766508065451</c:v>
                </c:pt>
                <c:pt idx="3">
                  <c:v>103.26099570616223</c:v>
                </c:pt>
                <c:pt idx="4">
                  <c:v>101.32876871300918</c:v>
                </c:pt>
                <c:pt idx="5">
                  <c:v>103.80642915167692</c:v>
                </c:pt>
                <c:pt idx="6">
                  <c:v>105.79087849599628</c:v>
                </c:pt>
                <c:pt idx="7">
                  <c:v>105.29186491818498</c:v>
                </c:pt>
                <c:pt idx="8">
                  <c:v>104.44470233259835</c:v>
                </c:pt>
                <c:pt idx="9">
                  <c:v>107.07322734130207</c:v>
                </c:pt>
                <c:pt idx="10">
                  <c:v>109.5682952303586</c:v>
                </c:pt>
                <c:pt idx="11">
                  <c:v>109.82360450272716</c:v>
                </c:pt>
                <c:pt idx="12">
                  <c:v>108.88940466519669</c:v>
                </c:pt>
                <c:pt idx="13">
                  <c:v>112.59138911454103</c:v>
                </c:pt>
                <c:pt idx="14">
                  <c:v>114.60485087617501</c:v>
                </c:pt>
                <c:pt idx="15">
                  <c:v>115.02843216896832</c:v>
                </c:pt>
                <c:pt idx="16">
                  <c:v>114.56423349193454</c:v>
                </c:pt>
                <c:pt idx="17">
                  <c:v>118.64918184983173</c:v>
                </c:pt>
                <c:pt idx="18">
                  <c:v>121.23128699083207</c:v>
                </c:pt>
                <c:pt idx="19">
                  <c:v>121.99721480793779</c:v>
                </c:pt>
                <c:pt idx="20">
                  <c:v>122.46141348497157</c:v>
                </c:pt>
                <c:pt idx="21">
                  <c:v>125.9022861784844</c:v>
                </c:pt>
                <c:pt idx="22">
                  <c:v>127.16142508993849</c:v>
                </c:pt>
                <c:pt idx="23">
                  <c:v>126.83068353255193</c:v>
                </c:pt>
                <c:pt idx="24">
                  <c:v>123.80758964836951</c:v>
                </c:pt>
              </c:numCache>
            </c:numRef>
          </c:val>
          <c:smooth val="0"/>
          <c:extLst>
            <c:ext xmlns:c16="http://schemas.microsoft.com/office/drawing/2014/chart" uri="{C3380CC4-5D6E-409C-BE32-E72D297353CC}">
              <c16:uniqueId val="{00000001-DB68-449E-A3FE-F49FF4EE751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103.36675247256468</c:v>
                </c:pt>
                <c:pt idx="2">
                  <c:v>98.817910852188049</c:v>
                </c:pt>
                <c:pt idx="3">
                  <c:v>102.53353204172878</c:v>
                </c:pt>
                <c:pt idx="4">
                  <c:v>97.713724427584339</c:v>
                </c:pt>
                <c:pt idx="5">
                  <c:v>100.83999458068011</c:v>
                </c:pt>
                <c:pt idx="6">
                  <c:v>96.738246850020332</c:v>
                </c:pt>
                <c:pt idx="7">
                  <c:v>99.773065980219471</c:v>
                </c:pt>
                <c:pt idx="8">
                  <c:v>97.056631892697467</c:v>
                </c:pt>
                <c:pt idx="9">
                  <c:v>100.18290204579326</c:v>
                </c:pt>
                <c:pt idx="10">
                  <c:v>96.728085625254039</c:v>
                </c:pt>
                <c:pt idx="11">
                  <c:v>100.22015986993634</c:v>
                </c:pt>
                <c:pt idx="12">
                  <c:v>98.065980219482455</c:v>
                </c:pt>
                <c:pt idx="13">
                  <c:v>100.78918845684865</c:v>
                </c:pt>
                <c:pt idx="14">
                  <c:v>97.100663866684727</c:v>
                </c:pt>
                <c:pt idx="15">
                  <c:v>99.542744885516868</c:v>
                </c:pt>
                <c:pt idx="16">
                  <c:v>97.043083593009072</c:v>
                </c:pt>
                <c:pt idx="17">
                  <c:v>99.624034683647196</c:v>
                </c:pt>
                <c:pt idx="18">
                  <c:v>95.302127083051076</c:v>
                </c:pt>
                <c:pt idx="19">
                  <c:v>97.253082238179118</c:v>
                </c:pt>
                <c:pt idx="20">
                  <c:v>94.651808698008395</c:v>
                </c:pt>
                <c:pt idx="21">
                  <c:v>96.999051619021813</c:v>
                </c:pt>
                <c:pt idx="22">
                  <c:v>93.185205256740275</c:v>
                </c:pt>
                <c:pt idx="23">
                  <c:v>95.081967213114751</c:v>
                </c:pt>
                <c:pt idx="24">
                  <c:v>89.882807207695436</c:v>
                </c:pt>
              </c:numCache>
            </c:numRef>
          </c:val>
          <c:smooth val="0"/>
          <c:extLst>
            <c:ext xmlns:c16="http://schemas.microsoft.com/office/drawing/2014/chart" uri="{C3380CC4-5D6E-409C-BE32-E72D297353CC}">
              <c16:uniqueId val="{00000002-DB68-449E-A3FE-F49FF4EE751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B68-449E-A3FE-F49FF4EE7516}"/>
                </c:ext>
              </c:extLst>
            </c:dLbl>
            <c:dLbl>
              <c:idx val="1"/>
              <c:delete val="1"/>
              <c:extLst>
                <c:ext xmlns:c15="http://schemas.microsoft.com/office/drawing/2012/chart" uri="{CE6537A1-D6FC-4f65-9D91-7224C49458BB}"/>
                <c:ext xmlns:c16="http://schemas.microsoft.com/office/drawing/2014/chart" uri="{C3380CC4-5D6E-409C-BE32-E72D297353CC}">
                  <c16:uniqueId val="{00000004-DB68-449E-A3FE-F49FF4EE7516}"/>
                </c:ext>
              </c:extLst>
            </c:dLbl>
            <c:dLbl>
              <c:idx val="2"/>
              <c:delete val="1"/>
              <c:extLst>
                <c:ext xmlns:c15="http://schemas.microsoft.com/office/drawing/2012/chart" uri="{CE6537A1-D6FC-4f65-9D91-7224C49458BB}"/>
                <c:ext xmlns:c16="http://schemas.microsoft.com/office/drawing/2014/chart" uri="{C3380CC4-5D6E-409C-BE32-E72D297353CC}">
                  <c16:uniqueId val="{00000005-DB68-449E-A3FE-F49FF4EE7516}"/>
                </c:ext>
              </c:extLst>
            </c:dLbl>
            <c:dLbl>
              <c:idx val="3"/>
              <c:delete val="1"/>
              <c:extLst>
                <c:ext xmlns:c15="http://schemas.microsoft.com/office/drawing/2012/chart" uri="{CE6537A1-D6FC-4f65-9D91-7224C49458BB}"/>
                <c:ext xmlns:c16="http://schemas.microsoft.com/office/drawing/2014/chart" uri="{C3380CC4-5D6E-409C-BE32-E72D297353CC}">
                  <c16:uniqueId val="{00000006-DB68-449E-A3FE-F49FF4EE7516}"/>
                </c:ext>
              </c:extLst>
            </c:dLbl>
            <c:dLbl>
              <c:idx val="4"/>
              <c:delete val="1"/>
              <c:extLst>
                <c:ext xmlns:c15="http://schemas.microsoft.com/office/drawing/2012/chart" uri="{CE6537A1-D6FC-4f65-9D91-7224C49458BB}"/>
                <c:ext xmlns:c16="http://schemas.microsoft.com/office/drawing/2014/chart" uri="{C3380CC4-5D6E-409C-BE32-E72D297353CC}">
                  <c16:uniqueId val="{00000007-DB68-449E-A3FE-F49FF4EE7516}"/>
                </c:ext>
              </c:extLst>
            </c:dLbl>
            <c:dLbl>
              <c:idx val="5"/>
              <c:delete val="1"/>
              <c:extLst>
                <c:ext xmlns:c15="http://schemas.microsoft.com/office/drawing/2012/chart" uri="{CE6537A1-D6FC-4f65-9D91-7224C49458BB}"/>
                <c:ext xmlns:c16="http://schemas.microsoft.com/office/drawing/2014/chart" uri="{C3380CC4-5D6E-409C-BE32-E72D297353CC}">
                  <c16:uniqueId val="{00000008-DB68-449E-A3FE-F49FF4EE7516}"/>
                </c:ext>
              </c:extLst>
            </c:dLbl>
            <c:dLbl>
              <c:idx val="6"/>
              <c:delete val="1"/>
              <c:extLst>
                <c:ext xmlns:c15="http://schemas.microsoft.com/office/drawing/2012/chart" uri="{CE6537A1-D6FC-4f65-9D91-7224C49458BB}"/>
                <c:ext xmlns:c16="http://schemas.microsoft.com/office/drawing/2014/chart" uri="{C3380CC4-5D6E-409C-BE32-E72D297353CC}">
                  <c16:uniqueId val="{00000009-DB68-449E-A3FE-F49FF4EE7516}"/>
                </c:ext>
              </c:extLst>
            </c:dLbl>
            <c:dLbl>
              <c:idx val="7"/>
              <c:delete val="1"/>
              <c:extLst>
                <c:ext xmlns:c15="http://schemas.microsoft.com/office/drawing/2012/chart" uri="{CE6537A1-D6FC-4f65-9D91-7224C49458BB}"/>
                <c:ext xmlns:c16="http://schemas.microsoft.com/office/drawing/2014/chart" uri="{C3380CC4-5D6E-409C-BE32-E72D297353CC}">
                  <c16:uniqueId val="{0000000A-DB68-449E-A3FE-F49FF4EE7516}"/>
                </c:ext>
              </c:extLst>
            </c:dLbl>
            <c:dLbl>
              <c:idx val="8"/>
              <c:delete val="1"/>
              <c:extLst>
                <c:ext xmlns:c15="http://schemas.microsoft.com/office/drawing/2012/chart" uri="{CE6537A1-D6FC-4f65-9D91-7224C49458BB}"/>
                <c:ext xmlns:c16="http://schemas.microsoft.com/office/drawing/2014/chart" uri="{C3380CC4-5D6E-409C-BE32-E72D297353CC}">
                  <c16:uniqueId val="{0000000B-DB68-449E-A3FE-F49FF4EE7516}"/>
                </c:ext>
              </c:extLst>
            </c:dLbl>
            <c:dLbl>
              <c:idx val="9"/>
              <c:delete val="1"/>
              <c:extLst>
                <c:ext xmlns:c15="http://schemas.microsoft.com/office/drawing/2012/chart" uri="{CE6537A1-D6FC-4f65-9D91-7224C49458BB}"/>
                <c:ext xmlns:c16="http://schemas.microsoft.com/office/drawing/2014/chart" uri="{C3380CC4-5D6E-409C-BE32-E72D297353CC}">
                  <c16:uniqueId val="{0000000C-DB68-449E-A3FE-F49FF4EE7516}"/>
                </c:ext>
              </c:extLst>
            </c:dLbl>
            <c:dLbl>
              <c:idx val="10"/>
              <c:delete val="1"/>
              <c:extLst>
                <c:ext xmlns:c15="http://schemas.microsoft.com/office/drawing/2012/chart" uri="{CE6537A1-D6FC-4f65-9D91-7224C49458BB}"/>
                <c:ext xmlns:c16="http://schemas.microsoft.com/office/drawing/2014/chart" uri="{C3380CC4-5D6E-409C-BE32-E72D297353CC}">
                  <c16:uniqueId val="{0000000D-DB68-449E-A3FE-F49FF4EE7516}"/>
                </c:ext>
              </c:extLst>
            </c:dLbl>
            <c:dLbl>
              <c:idx val="11"/>
              <c:delete val="1"/>
              <c:extLst>
                <c:ext xmlns:c15="http://schemas.microsoft.com/office/drawing/2012/chart" uri="{CE6537A1-D6FC-4f65-9D91-7224C49458BB}"/>
                <c:ext xmlns:c16="http://schemas.microsoft.com/office/drawing/2014/chart" uri="{C3380CC4-5D6E-409C-BE32-E72D297353CC}">
                  <c16:uniqueId val="{0000000E-DB68-449E-A3FE-F49FF4EE7516}"/>
                </c:ext>
              </c:extLst>
            </c:dLbl>
            <c:dLbl>
              <c:idx val="12"/>
              <c:delete val="1"/>
              <c:extLst>
                <c:ext xmlns:c15="http://schemas.microsoft.com/office/drawing/2012/chart" uri="{CE6537A1-D6FC-4f65-9D91-7224C49458BB}"/>
                <c:ext xmlns:c16="http://schemas.microsoft.com/office/drawing/2014/chart" uri="{C3380CC4-5D6E-409C-BE32-E72D297353CC}">
                  <c16:uniqueId val="{0000000F-DB68-449E-A3FE-F49FF4EE751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B68-449E-A3FE-F49FF4EE7516}"/>
                </c:ext>
              </c:extLst>
            </c:dLbl>
            <c:dLbl>
              <c:idx val="14"/>
              <c:delete val="1"/>
              <c:extLst>
                <c:ext xmlns:c15="http://schemas.microsoft.com/office/drawing/2012/chart" uri="{CE6537A1-D6FC-4f65-9D91-7224C49458BB}"/>
                <c:ext xmlns:c16="http://schemas.microsoft.com/office/drawing/2014/chart" uri="{C3380CC4-5D6E-409C-BE32-E72D297353CC}">
                  <c16:uniqueId val="{00000011-DB68-449E-A3FE-F49FF4EE7516}"/>
                </c:ext>
              </c:extLst>
            </c:dLbl>
            <c:dLbl>
              <c:idx val="15"/>
              <c:delete val="1"/>
              <c:extLst>
                <c:ext xmlns:c15="http://schemas.microsoft.com/office/drawing/2012/chart" uri="{CE6537A1-D6FC-4f65-9D91-7224C49458BB}"/>
                <c:ext xmlns:c16="http://schemas.microsoft.com/office/drawing/2014/chart" uri="{C3380CC4-5D6E-409C-BE32-E72D297353CC}">
                  <c16:uniqueId val="{00000012-DB68-449E-A3FE-F49FF4EE7516}"/>
                </c:ext>
              </c:extLst>
            </c:dLbl>
            <c:dLbl>
              <c:idx val="16"/>
              <c:delete val="1"/>
              <c:extLst>
                <c:ext xmlns:c15="http://schemas.microsoft.com/office/drawing/2012/chart" uri="{CE6537A1-D6FC-4f65-9D91-7224C49458BB}"/>
                <c:ext xmlns:c16="http://schemas.microsoft.com/office/drawing/2014/chart" uri="{C3380CC4-5D6E-409C-BE32-E72D297353CC}">
                  <c16:uniqueId val="{00000013-DB68-449E-A3FE-F49FF4EE7516}"/>
                </c:ext>
              </c:extLst>
            </c:dLbl>
            <c:dLbl>
              <c:idx val="17"/>
              <c:delete val="1"/>
              <c:extLst>
                <c:ext xmlns:c15="http://schemas.microsoft.com/office/drawing/2012/chart" uri="{CE6537A1-D6FC-4f65-9D91-7224C49458BB}"/>
                <c:ext xmlns:c16="http://schemas.microsoft.com/office/drawing/2014/chart" uri="{C3380CC4-5D6E-409C-BE32-E72D297353CC}">
                  <c16:uniqueId val="{00000014-DB68-449E-A3FE-F49FF4EE7516}"/>
                </c:ext>
              </c:extLst>
            </c:dLbl>
            <c:dLbl>
              <c:idx val="18"/>
              <c:delete val="1"/>
              <c:extLst>
                <c:ext xmlns:c15="http://schemas.microsoft.com/office/drawing/2012/chart" uri="{CE6537A1-D6FC-4f65-9D91-7224C49458BB}"/>
                <c:ext xmlns:c16="http://schemas.microsoft.com/office/drawing/2014/chart" uri="{C3380CC4-5D6E-409C-BE32-E72D297353CC}">
                  <c16:uniqueId val="{00000015-DB68-449E-A3FE-F49FF4EE7516}"/>
                </c:ext>
              </c:extLst>
            </c:dLbl>
            <c:dLbl>
              <c:idx val="19"/>
              <c:delete val="1"/>
              <c:extLst>
                <c:ext xmlns:c15="http://schemas.microsoft.com/office/drawing/2012/chart" uri="{CE6537A1-D6FC-4f65-9D91-7224C49458BB}"/>
                <c:ext xmlns:c16="http://schemas.microsoft.com/office/drawing/2014/chart" uri="{C3380CC4-5D6E-409C-BE32-E72D297353CC}">
                  <c16:uniqueId val="{00000016-DB68-449E-A3FE-F49FF4EE7516}"/>
                </c:ext>
              </c:extLst>
            </c:dLbl>
            <c:dLbl>
              <c:idx val="20"/>
              <c:delete val="1"/>
              <c:extLst>
                <c:ext xmlns:c15="http://schemas.microsoft.com/office/drawing/2012/chart" uri="{CE6537A1-D6FC-4f65-9D91-7224C49458BB}"/>
                <c:ext xmlns:c16="http://schemas.microsoft.com/office/drawing/2014/chart" uri="{C3380CC4-5D6E-409C-BE32-E72D297353CC}">
                  <c16:uniqueId val="{00000017-DB68-449E-A3FE-F49FF4EE7516}"/>
                </c:ext>
              </c:extLst>
            </c:dLbl>
            <c:dLbl>
              <c:idx val="21"/>
              <c:delete val="1"/>
              <c:extLst>
                <c:ext xmlns:c15="http://schemas.microsoft.com/office/drawing/2012/chart" uri="{CE6537A1-D6FC-4f65-9D91-7224C49458BB}"/>
                <c:ext xmlns:c16="http://schemas.microsoft.com/office/drawing/2014/chart" uri="{C3380CC4-5D6E-409C-BE32-E72D297353CC}">
                  <c16:uniqueId val="{00000018-DB68-449E-A3FE-F49FF4EE7516}"/>
                </c:ext>
              </c:extLst>
            </c:dLbl>
            <c:dLbl>
              <c:idx val="22"/>
              <c:delete val="1"/>
              <c:extLst>
                <c:ext xmlns:c15="http://schemas.microsoft.com/office/drawing/2012/chart" uri="{CE6537A1-D6FC-4f65-9D91-7224C49458BB}"/>
                <c:ext xmlns:c16="http://schemas.microsoft.com/office/drawing/2014/chart" uri="{C3380CC4-5D6E-409C-BE32-E72D297353CC}">
                  <c16:uniqueId val="{00000019-DB68-449E-A3FE-F49FF4EE7516}"/>
                </c:ext>
              </c:extLst>
            </c:dLbl>
            <c:dLbl>
              <c:idx val="23"/>
              <c:delete val="1"/>
              <c:extLst>
                <c:ext xmlns:c15="http://schemas.microsoft.com/office/drawing/2012/chart" uri="{CE6537A1-D6FC-4f65-9D91-7224C49458BB}"/>
                <c:ext xmlns:c16="http://schemas.microsoft.com/office/drawing/2014/chart" uri="{C3380CC4-5D6E-409C-BE32-E72D297353CC}">
                  <c16:uniqueId val="{0000001A-DB68-449E-A3FE-F49FF4EE7516}"/>
                </c:ext>
              </c:extLst>
            </c:dLbl>
            <c:dLbl>
              <c:idx val="24"/>
              <c:delete val="1"/>
              <c:extLst>
                <c:ext xmlns:c15="http://schemas.microsoft.com/office/drawing/2012/chart" uri="{CE6537A1-D6FC-4f65-9D91-7224C49458BB}"/>
                <c:ext xmlns:c16="http://schemas.microsoft.com/office/drawing/2014/chart" uri="{C3380CC4-5D6E-409C-BE32-E72D297353CC}">
                  <c16:uniqueId val="{0000001B-DB68-449E-A3FE-F49FF4EE751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B68-449E-A3FE-F49FF4EE751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Fürth (729)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254920</v>
      </c>
      <c r="F11" s="238">
        <v>254788</v>
      </c>
      <c r="G11" s="238">
        <v>255750</v>
      </c>
      <c r="H11" s="238">
        <v>253682</v>
      </c>
      <c r="I11" s="265">
        <v>253104</v>
      </c>
      <c r="J11" s="263">
        <v>1816</v>
      </c>
      <c r="K11" s="266">
        <v>0.71749162399645994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15.013337517652596</v>
      </c>
      <c r="E13" s="115">
        <v>38272</v>
      </c>
      <c r="F13" s="114">
        <v>37752</v>
      </c>
      <c r="G13" s="114">
        <v>38204</v>
      </c>
      <c r="H13" s="114">
        <v>38437</v>
      </c>
      <c r="I13" s="140">
        <v>37946</v>
      </c>
      <c r="J13" s="115">
        <v>326</v>
      </c>
      <c r="K13" s="116">
        <v>0.85911558530543408</v>
      </c>
    </row>
    <row r="14" spans="1:255" ht="14.1" customHeight="1" x14ac:dyDescent="0.2">
      <c r="A14" s="306" t="s">
        <v>230</v>
      </c>
      <c r="B14" s="307"/>
      <c r="C14" s="308"/>
      <c r="D14" s="113">
        <v>52.802055546838226</v>
      </c>
      <c r="E14" s="115">
        <v>134603</v>
      </c>
      <c r="F14" s="114">
        <v>135169</v>
      </c>
      <c r="G14" s="114">
        <v>135849</v>
      </c>
      <c r="H14" s="114">
        <v>134514</v>
      </c>
      <c r="I14" s="140">
        <v>134824</v>
      </c>
      <c r="J14" s="115">
        <v>-221</v>
      </c>
      <c r="K14" s="116">
        <v>-0.16391740342965644</v>
      </c>
    </row>
    <row r="15" spans="1:255" ht="14.1" customHeight="1" x14ac:dyDescent="0.2">
      <c r="A15" s="306" t="s">
        <v>231</v>
      </c>
      <c r="B15" s="307"/>
      <c r="C15" s="308"/>
      <c r="D15" s="113">
        <v>14.231915895182803</v>
      </c>
      <c r="E15" s="115">
        <v>36280</v>
      </c>
      <c r="F15" s="114">
        <v>36267</v>
      </c>
      <c r="G15" s="114">
        <v>36308</v>
      </c>
      <c r="H15" s="114">
        <v>35914</v>
      </c>
      <c r="I15" s="140">
        <v>35830</v>
      </c>
      <c r="J15" s="115">
        <v>450</v>
      </c>
      <c r="K15" s="116">
        <v>1.2559307842590008</v>
      </c>
    </row>
    <row r="16" spans="1:255" ht="14.1" customHeight="1" x14ac:dyDescent="0.2">
      <c r="A16" s="306" t="s">
        <v>232</v>
      </c>
      <c r="B16" s="307"/>
      <c r="C16" s="308"/>
      <c r="D16" s="113">
        <v>17.575710026675036</v>
      </c>
      <c r="E16" s="115">
        <v>44804</v>
      </c>
      <c r="F16" s="114">
        <v>44623</v>
      </c>
      <c r="G16" s="114">
        <v>44392</v>
      </c>
      <c r="H16" s="114">
        <v>43832</v>
      </c>
      <c r="I16" s="140">
        <v>43505</v>
      </c>
      <c r="J16" s="115">
        <v>1299</v>
      </c>
      <c r="K16" s="116">
        <v>2.9858636938282954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0.37462733406558918</v>
      </c>
      <c r="E18" s="115">
        <v>955</v>
      </c>
      <c r="F18" s="114">
        <v>809</v>
      </c>
      <c r="G18" s="114">
        <v>1056</v>
      </c>
      <c r="H18" s="114">
        <v>1036</v>
      </c>
      <c r="I18" s="140">
        <v>981</v>
      </c>
      <c r="J18" s="115">
        <v>-26</v>
      </c>
      <c r="K18" s="116">
        <v>-2.6503567787971458</v>
      </c>
    </row>
    <row r="19" spans="1:255" ht="14.1" customHeight="1" x14ac:dyDescent="0.2">
      <c r="A19" s="306" t="s">
        <v>235</v>
      </c>
      <c r="B19" s="307" t="s">
        <v>236</v>
      </c>
      <c r="C19" s="308"/>
      <c r="D19" s="113">
        <v>0.22634552016318846</v>
      </c>
      <c r="E19" s="115">
        <v>577</v>
      </c>
      <c r="F19" s="114">
        <v>435</v>
      </c>
      <c r="G19" s="114">
        <v>652</v>
      </c>
      <c r="H19" s="114">
        <v>662</v>
      </c>
      <c r="I19" s="140">
        <v>593</v>
      </c>
      <c r="J19" s="115">
        <v>-16</v>
      </c>
      <c r="K19" s="116">
        <v>-2.6981450252951098</v>
      </c>
    </row>
    <row r="20" spans="1:255" ht="14.1" customHeight="1" x14ac:dyDescent="0.2">
      <c r="A20" s="306">
        <v>12</v>
      </c>
      <c r="B20" s="307" t="s">
        <v>237</v>
      </c>
      <c r="C20" s="308"/>
      <c r="D20" s="113">
        <v>0.62529420994821905</v>
      </c>
      <c r="E20" s="115">
        <v>1594</v>
      </c>
      <c r="F20" s="114">
        <v>1474</v>
      </c>
      <c r="G20" s="114">
        <v>1646</v>
      </c>
      <c r="H20" s="114">
        <v>1629</v>
      </c>
      <c r="I20" s="140">
        <v>1577</v>
      </c>
      <c r="J20" s="115">
        <v>17</v>
      </c>
      <c r="K20" s="116">
        <v>1.0779961953075459</v>
      </c>
    </row>
    <row r="21" spans="1:255" ht="14.1" customHeight="1" x14ac:dyDescent="0.2">
      <c r="A21" s="306">
        <v>21</v>
      </c>
      <c r="B21" s="307" t="s">
        <v>238</v>
      </c>
      <c r="C21" s="308"/>
      <c r="D21" s="113">
        <v>0.21928448140593126</v>
      </c>
      <c r="E21" s="115">
        <v>559</v>
      </c>
      <c r="F21" s="114">
        <v>574</v>
      </c>
      <c r="G21" s="114">
        <v>627</v>
      </c>
      <c r="H21" s="114">
        <v>629</v>
      </c>
      <c r="I21" s="140">
        <v>654</v>
      </c>
      <c r="J21" s="115">
        <v>-95</v>
      </c>
      <c r="K21" s="116">
        <v>-14.525993883792049</v>
      </c>
    </row>
    <row r="22" spans="1:255" ht="14.1" customHeight="1" x14ac:dyDescent="0.2">
      <c r="A22" s="306">
        <v>22</v>
      </c>
      <c r="B22" s="307" t="s">
        <v>239</v>
      </c>
      <c r="C22" s="308"/>
      <c r="D22" s="113">
        <v>1.6142319158951828</v>
      </c>
      <c r="E22" s="115">
        <v>4115</v>
      </c>
      <c r="F22" s="114">
        <v>4080</v>
      </c>
      <c r="G22" s="114">
        <v>4113</v>
      </c>
      <c r="H22" s="114">
        <v>4162</v>
      </c>
      <c r="I22" s="140">
        <v>4189</v>
      </c>
      <c r="J22" s="115">
        <v>-74</v>
      </c>
      <c r="K22" s="116">
        <v>-1.7665313917402721</v>
      </c>
    </row>
    <row r="23" spans="1:255" ht="14.1" customHeight="1" x14ac:dyDescent="0.2">
      <c r="A23" s="306">
        <v>23</v>
      </c>
      <c r="B23" s="307" t="s">
        <v>240</v>
      </c>
      <c r="C23" s="308"/>
      <c r="D23" s="113">
        <v>0.80770437784402949</v>
      </c>
      <c r="E23" s="115">
        <v>2059</v>
      </c>
      <c r="F23" s="114">
        <v>2100</v>
      </c>
      <c r="G23" s="114">
        <v>2137</v>
      </c>
      <c r="H23" s="114">
        <v>2125</v>
      </c>
      <c r="I23" s="140">
        <v>2112</v>
      </c>
      <c r="J23" s="115">
        <v>-53</v>
      </c>
      <c r="K23" s="116">
        <v>-2.5094696969696968</v>
      </c>
    </row>
    <row r="24" spans="1:255" ht="14.1" customHeight="1" x14ac:dyDescent="0.2">
      <c r="A24" s="306">
        <v>24</v>
      </c>
      <c r="B24" s="307" t="s">
        <v>241</v>
      </c>
      <c r="C24" s="308"/>
      <c r="D24" s="113">
        <v>3.4414718343009572</v>
      </c>
      <c r="E24" s="115">
        <v>8773</v>
      </c>
      <c r="F24" s="114">
        <v>8919</v>
      </c>
      <c r="G24" s="114">
        <v>9087</v>
      </c>
      <c r="H24" s="114">
        <v>9174</v>
      </c>
      <c r="I24" s="140">
        <v>9265</v>
      </c>
      <c r="J24" s="115">
        <v>-492</v>
      </c>
      <c r="K24" s="116">
        <v>-5.310307609282245</v>
      </c>
    </row>
    <row r="25" spans="1:255" ht="14.1" customHeight="1" x14ac:dyDescent="0.2">
      <c r="A25" s="306">
        <v>25</v>
      </c>
      <c r="B25" s="307" t="s">
        <v>242</v>
      </c>
      <c r="C25" s="308"/>
      <c r="D25" s="113">
        <v>6.183508551702495</v>
      </c>
      <c r="E25" s="115">
        <v>15763</v>
      </c>
      <c r="F25" s="114">
        <v>15816</v>
      </c>
      <c r="G25" s="114">
        <v>15921</v>
      </c>
      <c r="H25" s="114">
        <v>15714</v>
      </c>
      <c r="I25" s="140">
        <v>15665</v>
      </c>
      <c r="J25" s="115">
        <v>98</v>
      </c>
      <c r="K25" s="116">
        <v>0.62559846792211937</v>
      </c>
    </row>
    <row r="26" spans="1:255" ht="14.1" customHeight="1" x14ac:dyDescent="0.2">
      <c r="A26" s="306">
        <v>26</v>
      </c>
      <c r="B26" s="307" t="s">
        <v>243</v>
      </c>
      <c r="C26" s="308"/>
      <c r="D26" s="113">
        <v>2.7432135571944141</v>
      </c>
      <c r="E26" s="115">
        <v>6993</v>
      </c>
      <c r="F26" s="114">
        <v>7023</v>
      </c>
      <c r="G26" s="114">
        <v>7145</v>
      </c>
      <c r="H26" s="114">
        <v>7048</v>
      </c>
      <c r="I26" s="140">
        <v>7006</v>
      </c>
      <c r="J26" s="115">
        <v>-13</v>
      </c>
      <c r="K26" s="116">
        <v>-0.18555523836711391</v>
      </c>
    </row>
    <row r="27" spans="1:255" ht="14.1" customHeight="1" x14ac:dyDescent="0.2">
      <c r="A27" s="306">
        <v>27</v>
      </c>
      <c r="B27" s="307" t="s">
        <v>244</v>
      </c>
      <c r="C27" s="308"/>
      <c r="D27" s="113">
        <v>4.7705162403891421</v>
      </c>
      <c r="E27" s="115">
        <v>12161</v>
      </c>
      <c r="F27" s="114">
        <v>12206</v>
      </c>
      <c r="G27" s="114">
        <v>12252</v>
      </c>
      <c r="H27" s="114">
        <v>12226</v>
      </c>
      <c r="I27" s="140">
        <v>12203</v>
      </c>
      <c r="J27" s="115">
        <v>-42</v>
      </c>
      <c r="K27" s="116">
        <v>-0.34417766123084487</v>
      </c>
    </row>
    <row r="28" spans="1:255" ht="14.1" customHeight="1" x14ac:dyDescent="0.2">
      <c r="A28" s="306">
        <v>28</v>
      </c>
      <c r="B28" s="307" t="s">
        <v>245</v>
      </c>
      <c r="C28" s="308"/>
      <c r="D28" s="113">
        <v>0.40483288874941159</v>
      </c>
      <c r="E28" s="115">
        <v>1032</v>
      </c>
      <c r="F28" s="114">
        <v>1037</v>
      </c>
      <c r="G28" s="114">
        <v>1043</v>
      </c>
      <c r="H28" s="114">
        <v>1044</v>
      </c>
      <c r="I28" s="140">
        <v>1054</v>
      </c>
      <c r="J28" s="115">
        <v>-22</v>
      </c>
      <c r="K28" s="116">
        <v>-2.0872865275142316</v>
      </c>
    </row>
    <row r="29" spans="1:255" ht="14.1" customHeight="1" x14ac:dyDescent="0.2">
      <c r="A29" s="306">
        <v>29</v>
      </c>
      <c r="B29" s="307" t="s">
        <v>246</v>
      </c>
      <c r="C29" s="308"/>
      <c r="D29" s="113">
        <v>2.3944766985721011</v>
      </c>
      <c r="E29" s="115">
        <v>6104</v>
      </c>
      <c r="F29" s="114">
        <v>6236</v>
      </c>
      <c r="G29" s="114">
        <v>6251</v>
      </c>
      <c r="H29" s="114">
        <v>6177</v>
      </c>
      <c r="I29" s="140">
        <v>6198</v>
      </c>
      <c r="J29" s="115">
        <v>-94</v>
      </c>
      <c r="K29" s="116">
        <v>-1.5166182639561148</v>
      </c>
    </row>
    <row r="30" spans="1:255" ht="14.1" customHeight="1" x14ac:dyDescent="0.2">
      <c r="A30" s="306" t="s">
        <v>247</v>
      </c>
      <c r="B30" s="307" t="s">
        <v>248</v>
      </c>
      <c r="C30" s="308"/>
      <c r="D30" s="113">
        <v>1.0109053820806528</v>
      </c>
      <c r="E30" s="115">
        <v>2577</v>
      </c>
      <c r="F30" s="114">
        <v>2613</v>
      </c>
      <c r="G30" s="114">
        <v>2627</v>
      </c>
      <c r="H30" s="114">
        <v>2601</v>
      </c>
      <c r="I30" s="140">
        <v>2649</v>
      </c>
      <c r="J30" s="115">
        <v>-72</v>
      </c>
      <c r="K30" s="116">
        <v>-2.7180067950169877</v>
      </c>
    </row>
    <row r="31" spans="1:255" ht="14.1" customHeight="1" x14ac:dyDescent="0.2">
      <c r="A31" s="306" t="s">
        <v>249</v>
      </c>
      <c r="B31" s="307" t="s">
        <v>250</v>
      </c>
      <c r="C31" s="308"/>
      <c r="D31" s="113">
        <v>1.3568962811862546</v>
      </c>
      <c r="E31" s="115">
        <v>3459</v>
      </c>
      <c r="F31" s="114">
        <v>3555</v>
      </c>
      <c r="G31" s="114">
        <v>3556</v>
      </c>
      <c r="H31" s="114">
        <v>3509</v>
      </c>
      <c r="I31" s="140">
        <v>3476</v>
      </c>
      <c r="J31" s="115">
        <v>-17</v>
      </c>
      <c r="K31" s="116">
        <v>-0.48906789413118529</v>
      </c>
    </row>
    <row r="32" spans="1:255" ht="14.1" customHeight="1" x14ac:dyDescent="0.2">
      <c r="A32" s="306">
        <v>31</v>
      </c>
      <c r="B32" s="307" t="s">
        <v>251</v>
      </c>
      <c r="C32" s="308"/>
      <c r="D32" s="113">
        <v>0.56684450023536792</v>
      </c>
      <c r="E32" s="115">
        <v>1445</v>
      </c>
      <c r="F32" s="114">
        <v>1461</v>
      </c>
      <c r="G32" s="114">
        <v>1454</v>
      </c>
      <c r="H32" s="114">
        <v>1444</v>
      </c>
      <c r="I32" s="140">
        <v>1431</v>
      </c>
      <c r="J32" s="115">
        <v>14</v>
      </c>
      <c r="K32" s="116">
        <v>0.9783368273934312</v>
      </c>
    </row>
    <row r="33" spans="1:11" ht="14.1" customHeight="1" x14ac:dyDescent="0.2">
      <c r="A33" s="306">
        <v>32</v>
      </c>
      <c r="B33" s="307" t="s">
        <v>252</v>
      </c>
      <c r="C33" s="308"/>
      <c r="D33" s="113">
        <v>1.2031225482504315</v>
      </c>
      <c r="E33" s="115">
        <v>3067</v>
      </c>
      <c r="F33" s="114">
        <v>2937</v>
      </c>
      <c r="G33" s="114">
        <v>3104</v>
      </c>
      <c r="H33" s="114">
        <v>3027</v>
      </c>
      <c r="I33" s="140">
        <v>2907</v>
      </c>
      <c r="J33" s="115">
        <v>160</v>
      </c>
      <c r="K33" s="116">
        <v>5.503955968352253</v>
      </c>
    </row>
    <row r="34" spans="1:11" ht="14.1" customHeight="1" x14ac:dyDescent="0.2">
      <c r="A34" s="306">
        <v>33</v>
      </c>
      <c r="B34" s="307" t="s">
        <v>253</v>
      </c>
      <c r="C34" s="308"/>
      <c r="D34" s="113">
        <v>1.0305193786285893</v>
      </c>
      <c r="E34" s="115">
        <v>2627</v>
      </c>
      <c r="F34" s="114">
        <v>2600</v>
      </c>
      <c r="G34" s="114">
        <v>2773</v>
      </c>
      <c r="H34" s="114">
        <v>2713</v>
      </c>
      <c r="I34" s="140">
        <v>2594</v>
      </c>
      <c r="J34" s="115">
        <v>33</v>
      </c>
      <c r="K34" s="116">
        <v>1.2721665381649963</v>
      </c>
    </row>
    <row r="35" spans="1:11" ht="14.1" customHeight="1" x14ac:dyDescent="0.2">
      <c r="A35" s="306">
        <v>34</v>
      </c>
      <c r="B35" s="307" t="s">
        <v>254</v>
      </c>
      <c r="C35" s="308"/>
      <c r="D35" s="113">
        <v>1.8617605523301428</v>
      </c>
      <c r="E35" s="115">
        <v>4746</v>
      </c>
      <c r="F35" s="114">
        <v>4775</v>
      </c>
      <c r="G35" s="114">
        <v>4795</v>
      </c>
      <c r="H35" s="114">
        <v>4710</v>
      </c>
      <c r="I35" s="140">
        <v>4684</v>
      </c>
      <c r="J35" s="115">
        <v>62</v>
      </c>
      <c r="K35" s="116">
        <v>1.3236549957301451</v>
      </c>
    </row>
    <row r="36" spans="1:11" ht="14.1" customHeight="1" x14ac:dyDescent="0.2">
      <c r="A36" s="306">
        <v>41</v>
      </c>
      <c r="B36" s="307" t="s">
        <v>255</v>
      </c>
      <c r="C36" s="308"/>
      <c r="D36" s="113">
        <v>0.91558135885768088</v>
      </c>
      <c r="E36" s="115">
        <v>2334</v>
      </c>
      <c r="F36" s="114">
        <v>2330</v>
      </c>
      <c r="G36" s="114">
        <v>2300</v>
      </c>
      <c r="H36" s="114">
        <v>2276</v>
      </c>
      <c r="I36" s="140">
        <v>2253</v>
      </c>
      <c r="J36" s="115">
        <v>81</v>
      </c>
      <c r="K36" s="116">
        <v>3.5952063914780292</v>
      </c>
    </row>
    <row r="37" spans="1:11" ht="14.1" customHeight="1" x14ac:dyDescent="0.2">
      <c r="A37" s="306">
        <v>42</v>
      </c>
      <c r="B37" s="307" t="s">
        <v>256</v>
      </c>
      <c r="C37" s="308"/>
      <c r="D37" s="113" t="s">
        <v>514</v>
      </c>
      <c r="E37" s="115" t="s">
        <v>514</v>
      </c>
      <c r="F37" s="114" t="s">
        <v>514</v>
      </c>
      <c r="G37" s="114" t="s">
        <v>514</v>
      </c>
      <c r="H37" s="114">
        <v>194</v>
      </c>
      <c r="I37" s="140" t="s">
        <v>514</v>
      </c>
      <c r="J37" s="115" t="s">
        <v>514</v>
      </c>
      <c r="K37" s="116" t="s">
        <v>514</v>
      </c>
    </row>
    <row r="38" spans="1:11" ht="14.1" customHeight="1" x14ac:dyDescent="0.2">
      <c r="A38" s="306">
        <v>43</v>
      </c>
      <c r="B38" s="307" t="s">
        <v>257</v>
      </c>
      <c r="C38" s="308"/>
      <c r="D38" s="113">
        <v>5.2149694021653854</v>
      </c>
      <c r="E38" s="115">
        <v>13294</v>
      </c>
      <c r="F38" s="114">
        <v>13303</v>
      </c>
      <c r="G38" s="114">
        <v>13259</v>
      </c>
      <c r="H38" s="114">
        <v>12986</v>
      </c>
      <c r="I38" s="140">
        <v>12820</v>
      </c>
      <c r="J38" s="115">
        <v>474</v>
      </c>
      <c r="K38" s="116">
        <v>3.6973478939157567</v>
      </c>
    </row>
    <row r="39" spans="1:11" ht="14.1" customHeight="1" x14ac:dyDescent="0.2">
      <c r="A39" s="306">
        <v>51</v>
      </c>
      <c r="B39" s="307" t="s">
        <v>258</v>
      </c>
      <c r="C39" s="308"/>
      <c r="D39" s="113">
        <v>5.0039227993095876</v>
      </c>
      <c r="E39" s="115">
        <v>12756</v>
      </c>
      <c r="F39" s="114">
        <v>12717</v>
      </c>
      <c r="G39" s="114">
        <v>12684</v>
      </c>
      <c r="H39" s="114">
        <v>12652</v>
      </c>
      <c r="I39" s="140">
        <v>12778</v>
      </c>
      <c r="J39" s="115">
        <v>-22</v>
      </c>
      <c r="K39" s="116">
        <v>-0.17217091876663015</v>
      </c>
    </row>
    <row r="40" spans="1:11" ht="14.1" customHeight="1" x14ac:dyDescent="0.2">
      <c r="A40" s="306" t="s">
        <v>259</v>
      </c>
      <c r="B40" s="307" t="s">
        <v>260</v>
      </c>
      <c r="C40" s="308"/>
      <c r="D40" s="113">
        <v>4.3782363094304095</v>
      </c>
      <c r="E40" s="115">
        <v>11161</v>
      </c>
      <c r="F40" s="114">
        <v>11173</v>
      </c>
      <c r="G40" s="114">
        <v>11143</v>
      </c>
      <c r="H40" s="114">
        <v>11145</v>
      </c>
      <c r="I40" s="140">
        <v>11270</v>
      </c>
      <c r="J40" s="115">
        <v>-109</v>
      </c>
      <c r="K40" s="116">
        <v>-0.96716947648624663</v>
      </c>
    </row>
    <row r="41" spans="1:11" ht="14.1" customHeight="1" x14ac:dyDescent="0.2">
      <c r="A41" s="306"/>
      <c r="B41" s="307" t="s">
        <v>261</v>
      </c>
      <c r="C41" s="308"/>
      <c r="D41" s="113">
        <v>3.8663109995292642</v>
      </c>
      <c r="E41" s="115">
        <v>9856</v>
      </c>
      <c r="F41" s="114">
        <v>9851</v>
      </c>
      <c r="G41" s="114">
        <v>9820</v>
      </c>
      <c r="H41" s="114">
        <v>9825</v>
      </c>
      <c r="I41" s="140">
        <v>9941</v>
      </c>
      <c r="J41" s="115">
        <v>-85</v>
      </c>
      <c r="K41" s="116">
        <v>-0.8550447641082386</v>
      </c>
    </row>
    <row r="42" spans="1:11" ht="14.1" customHeight="1" x14ac:dyDescent="0.2">
      <c r="A42" s="306">
        <v>52</v>
      </c>
      <c r="B42" s="307" t="s">
        <v>262</v>
      </c>
      <c r="C42" s="308"/>
      <c r="D42" s="113">
        <v>2.281892358386945</v>
      </c>
      <c r="E42" s="115">
        <v>5817</v>
      </c>
      <c r="F42" s="114">
        <v>5680</v>
      </c>
      <c r="G42" s="114">
        <v>5708</v>
      </c>
      <c r="H42" s="114">
        <v>5720</v>
      </c>
      <c r="I42" s="140">
        <v>5608</v>
      </c>
      <c r="J42" s="115">
        <v>209</v>
      </c>
      <c r="K42" s="116">
        <v>3.7268188302425105</v>
      </c>
    </row>
    <row r="43" spans="1:11" ht="14.1" customHeight="1" x14ac:dyDescent="0.2">
      <c r="A43" s="306" t="s">
        <v>263</v>
      </c>
      <c r="B43" s="307" t="s">
        <v>264</v>
      </c>
      <c r="C43" s="308"/>
      <c r="D43" s="113">
        <v>1.9908206496155656</v>
      </c>
      <c r="E43" s="115">
        <v>5075</v>
      </c>
      <c r="F43" s="114">
        <v>4961</v>
      </c>
      <c r="G43" s="114">
        <v>4970</v>
      </c>
      <c r="H43" s="114">
        <v>4979</v>
      </c>
      <c r="I43" s="140">
        <v>4878</v>
      </c>
      <c r="J43" s="115">
        <v>197</v>
      </c>
      <c r="K43" s="116">
        <v>4.038540385403854</v>
      </c>
    </row>
    <row r="44" spans="1:11" ht="14.1" customHeight="1" x14ac:dyDescent="0.2">
      <c r="A44" s="306">
        <v>53</v>
      </c>
      <c r="B44" s="307" t="s">
        <v>265</v>
      </c>
      <c r="C44" s="308"/>
      <c r="D44" s="113">
        <v>0.77396830378157855</v>
      </c>
      <c r="E44" s="115">
        <v>1973</v>
      </c>
      <c r="F44" s="114">
        <v>1964</v>
      </c>
      <c r="G44" s="114">
        <v>1969</v>
      </c>
      <c r="H44" s="114">
        <v>1950</v>
      </c>
      <c r="I44" s="140">
        <v>2258</v>
      </c>
      <c r="J44" s="115">
        <v>-285</v>
      </c>
      <c r="K44" s="116">
        <v>-12.621789193976971</v>
      </c>
    </row>
    <row r="45" spans="1:11" ht="14.1" customHeight="1" x14ac:dyDescent="0.2">
      <c r="A45" s="306" t="s">
        <v>266</v>
      </c>
      <c r="B45" s="307" t="s">
        <v>267</v>
      </c>
      <c r="C45" s="308"/>
      <c r="D45" s="113">
        <v>0.71865683351639731</v>
      </c>
      <c r="E45" s="115">
        <v>1832</v>
      </c>
      <c r="F45" s="114">
        <v>1827</v>
      </c>
      <c r="G45" s="114">
        <v>1833</v>
      </c>
      <c r="H45" s="114">
        <v>1815</v>
      </c>
      <c r="I45" s="140">
        <v>2134</v>
      </c>
      <c r="J45" s="115">
        <v>-302</v>
      </c>
      <c r="K45" s="116">
        <v>-14.15182755388941</v>
      </c>
    </row>
    <row r="46" spans="1:11" ht="14.1" customHeight="1" x14ac:dyDescent="0.2">
      <c r="A46" s="306">
        <v>54</v>
      </c>
      <c r="B46" s="307" t="s">
        <v>268</v>
      </c>
      <c r="C46" s="308"/>
      <c r="D46" s="113">
        <v>2.4878393221402795</v>
      </c>
      <c r="E46" s="115">
        <v>6342</v>
      </c>
      <c r="F46" s="114">
        <v>6260</v>
      </c>
      <c r="G46" s="114">
        <v>6317</v>
      </c>
      <c r="H46" s="114">
        <v>6282</v>
      </c>
      <c r="I46" s="140">
        <v>6210</v>
      </c>
      <c r="J46" s="115">
        <v>132</v>
      </c>
      <c r="K46" s="116">
        <v>2.1256038647342996</v>
      </c>
    </row>
    <row r="47" spans="1:11" ht="14.1" customHeight="1" x14ac:dyDescent="0.2">
      <c r="A47" s="306">
        <v>61</v>
      </c>
      <c r="B47" s="307" t="s">
        <v>269</v>
      </c>
      <c r="C47" s="308"/>
      <c r="D47" s="113">
        <v>3.440294994508081</v>
      </c>
      <c r="E47" s="115">
        <v>8770</v>
      </c>
      <c r="F47" s="114">
        <v>8725</v>
      </c>
      <c r="G47" s="114">
        <v>8754</v>
      </c>
      <c r="H47" s="114">
        <v>8620</v>
      </c>
      <c r="I47" s="140">
        <v>8657</v>
      </c>
      <c r="J47" s="115">
        <v>113</v>
      </c>
      <c r="K47" s="116">
        <v>1.305302067690886</v>
      </c>
    </row>
    <row r="48" spans="1:11" ht="14.1" customHeight="1" x14ac:dyDescent="0.2">
      <c r="A48" s="306">
        <v>62</v>
      </c>
      <c r="B48" s="307" t="s">
        <v>270</v>
      </c>
      <c r="C48" s="308"/>
      <c r="D48" s="113">
        <v>5.8641926879020874</v>
      </c>
      <c r="E48" s="115">
        <v>14949</v>
      </c>
      <c r="F48" s="114">
        <v>14925</v>
      </c>
      <c r="G48" s="114">
        <v>14897</v>
      </c>
      <c r="H48" s="114">
        <v>14758</v>
      </c>
      <c r="I48" s="140">
        <v>14830</v>
      </c>
      <c r="J48" s="115">
        <v>119</v>
      </c>
      <c r="K48" s="116">
        <v>0.80242751180040461</v>
      </c>
    </row>
    <row r="49" spans="1:11" ht="14.1" customHeight="1" x14ac:dyDescent="0.2">
      <c r="A49" s="306">
        <v>63</v>
      </c>
      <c r="B49" s="307" t="s">
        <v>271</v>
      </c>
      <c r="C49" s="308"/>
      <c r="D49" s="113">
        <v>1.8711752706731524</v>
      </c>
      <c r="E49" s="115">
        <v>4770</v>
      </c>
      <c r="F49" s="114">
        <v>4828</v>
      </c>
      <c r="G49" s="114">
        <v>4798</v>
      </c>
      <c r="H49" s="114">
        <v>4872</v>
      </c>
      <c r="I49" s="140">
        <v>4748</v>
      </c>
      <c r="J49" s="115">
        <v>22</v>
      </c>
      <c r="K49" s="116">
        <v>0.46335299073294017</v>
      </c>
    </row>
    <row r="50" spans="1:11" ht="14.1" customHeight="1" x14ac:dyDescent="0.2">
      <c r="A50" s="306" t="s">
        <v>272</v>
      </c>
      <c r="B50" s="307" t="s">
        <v>273</v>
      </c>
      <c r="C50" s="308"/>
      <c r="D50" s="113">
        <v>0.37619645378942412</v>
      </c>
      <c r="E50" s="115">
        <v>959</v>
      </c>
      <c r="F50" s="114">
        <v>979</v>
      </c>
      <c r="G50" s="114">
        <v>989</v>
      </c>
      <c r="H50" s="114">
        <v>983</v>
      </c>
      <c r="I50" s="140">
        <v>959</v>
      </c>
      <c r="J50" s="115">
        <v>0</v>
      </c>
      <c r="K50" s="116">
        <v>0</v>
      </c>
    </row>
    <row r="51" spans="1:11" ht="14.1" customHeight="1" x14ac:dyDescent="0.2">
      <c r="A51" s="306" t="s">
        <v>274</v>
      </c>
      <c r="B51" s="307" t="s">
        <v>275</v>
      </c>
      <c r="C51" s="308"/>
      <c r="D51" s="113">
        <v>1.2921700925780637</v>
      </c>
      <c r="E51" s="115">
        <v>3294</v>
      </c>
      <c r="F51" s="114">
        <v>3321</v>
      </c>
      <c r="G51" s="114">
        <v>3272</v>
      </c>
      <c r="H51" s="114">
        <v>3358</v>
      </c>
      <c r="I51" s="140">
        <v>3258</v>
      </c>
      <c r="J51" s="115">
        <v>36</v>
      </c>
      <c r="K51" s="116">
        <v>1.1049723756906078</v>
      </c>
    </row>
    <row r="52" spans="1:11" ht="14.1" customHeight="1" x14ac:dyDescent="0.2">
      <c r="A52" s="306">
        <v>71</v>
      </c>
      <c r="B52" s="307" t="s">
        <v>276</v>
      </c>
      <c r="C52" s="308"/>
      <c r="D52" s="113">
        <v>17.094382551388669</v>
      </c>
      <c r="E52" s="115">
        <v>43577</v>
      </c>
      <c r="F52" s="114">
        <v>43585</v>
      </c>
      <c r="G52" s="114">
        <v>43649</v>
      </c>
      <c r="H52" s="114">
        <v>43639</v>
      </c>
      <c r="I52" s="140">
        <v>43487</v>
      </c>
      <c r="J52" s="115">
        <v>90</v>
      </c>
      <c r="K52" s="116">
        <v>0.20695840136132637</v>
      </c>
    </row>
    <row r="53" spans="1:11" ht="14.1" customHeight="1" x14ac:dyDescent="0.2">
      <c r="A53" s="306" t="s">
        <v>277</v>
      </c>
      <c r="B53" s="307" t="s">
        <v>278</v>
      </c>
      <c r="C53" s="308"/>
      <c r="D53" s="113">
        <v>7.8593284167581983</v>
      </c>
      <c r="E53" s="115">
        <v>20035</v>
      </c>
      <c r="F53" s="114">
        <v>20067</v>
      </c>
      <c r="G53" s="114">
        <v>20055</v>
      </c>
      <c r="H53" s="114">
        <v>19807</v>
      </c>
      <c r="I53" s="140">
        <v>19840</v>
      </c>
      <c r="J53" s="115">
        <v>195</v>
      </c>
      <c r="K53" s="116">
        <v>0.98286290322580649</v>
      </c>
    </row>
    <row r="54" spans="1:11" ht="14.1" customHeight="1" x14ac:dyDescent="0.2">
      <c r="A54" s="306" t="s">
        <v>279</v>
      </c>
      <c r="B54" s="307" t="s">
        <v>280</v>
      </c>
      <c r="C54" s="308"/>
      <c r="D54" s="113">
        <v>8.0013337517652605</v>
      </c>
      <c r="E54" s="115">
        <v>20397</v>
      </c>
      <c r="F54" s="114">
        <v>20388</v>
      </c>
      <c r="G54" s="114">
        <v>20483</v>
      </c>
      <c r="H54" s="114">
        <v>20742</v>
      </c>
      <c r="I54" s="140">
        <v>20566</v>
      </c>
      <c r="J54" s="115">
        <v>-169</v>
      </c>
      <c r="K54" s="116">
        <v>-0.82174462705436158</v>
      </c>
    </row>
    <row r="55" spans="1:11" ht="14.1" customHeight="1" x14ac:dyDescent="0.2">
      <c r="A55" s="306">
        <v>72</v>
      </c>
      <c r="B55" s="307" t="s">
        <v>281</v>
      </c>
      <c r="C55" s="308"/>
      <c r="D55" s="113">
        <v>3.6964537894241332</v>
      </c>
      <c r="E55" s="115">
        <v>9423</v>
      </c>
      <c r="F55" s="114">
        <v>9435</v>
      </c>
      <c r="G55" s="114">
        <v>9469</v>
      </c>
      <c r="H55" s="114">
        <v>9354</v>
      </c>
      <c r="I55" s="140">
        <v>9361</v>
      </c>
      <c r="J55" s="115">
        <v>62</v>
      </c>
      <c r="K55" s="116">
        <v>0.66232240145283627</v>
      </c>
    </row>
    <row r="56" spans="1:11" ht="14.1" customHeight="1" x14ac:dyDescent="0.2">
      <c r="A56" s="306" t="s">
        <v>282</v>
      </c>
      <c r="B56" s="307" t="s">
        <v>283</v>
      </c>
      <c r="C56" s="308"/>
      <c r="D56" s="113">
        <v>1.7448611329044406</v>
      </c>
      <c r="E56" s="115">
        <v>4448</v>
      </c>
      <c r="F56" s="114">
        <v>4504</v>
      </c>
      <c r="G56" s="114">
        <v>4546</v>
      </c>
      <c r="H56" s="114">
        <v>4460</v>
      </c>
      <c r="I56" s="140">
        <v>4495</v>
      </c>
      <c r="J56" s="115">
        <v>-47</v>
      </c>
      <c r="K56" s="116">
        <v>-1.0456062291434927</v>
      </c>
    </row>
    <row r="57" spans="1:11" ht="14.1" customHeight="1" x14ac:dyDescent="0.2">
      <c r="A57" s="306" t="s">
        <v>284</v>
      </c>
      <c r="B57" s="307" t="s">
        <v>285</v>
      </c>
      <c r="C57" s="308"/>
      <c r="D57" s="113">
        <v>1.4655578220618233</v>
      </c>
      <c r="E57" s="115">
        <v>3736</v>
      </c>
      <c r="F57" s="114">
        <v>3692</v>
      </c>
      <c r="G57" s="114">
        <v>3684</v>
      </c>
      <c r="H57" s="114">
        <v>3684</v>
      </c>
      <c r="I57" s="140">
        <v>3655</v>
      </c>
      <c r="J57" s="115">
        <v>81</v>
      </c>
      <c r="K57" s="116">
        <v>2.216142270861833</v>
      </c>
    </row>
    <row r="58" spans="1:11" ht="14.1" customHeight="1" x14ac:dyDescent="0.2">
      <c r="A58" s="306">
        <v>73</v>
      </c>
      <c r="B58" s="307" t="s">
        <v>286</v>
      </c>
      <c r="C58" s="308"/>
      <c r="D58" s="113">
        <v>2.4289973324964693</v>
      </c>
      <c r="E58" s="115">
        <v>6192</v>
      </c>
      <c r="F58" s="114">
        <v>6103</v>
      </c>
      <c r="G58" s="114">
        <v>6072</v>
      </c>
      <c r="H58" s="114">
        <v>5927</v>
      </c>
      <c r="I58" s="140">
        <v>5899</v>
      </c>
      <c r="J58" s="115">
        <v>293</v>
      </c>
      <c r="K58" s="116">
        <v>4.9669435497541956</v>
      </c>
    </row>
    <row r="59" spans="1:11" ht="14.1" customHeight="1" x14ac:dyDescent="0.2">
      <c r="A59" s="306" t="s">
        <v>287</v>
      </c>
      <c r="B59" s="307" t="s">
        <v>288</v>
      </c>
      <c r="C59" s="308"/>
      <c r="D59" s="113">
        <v>1.8641142319158952</v>
      </c>
      <c r="E59" s="115">
        <v>4752</v>
      </c>
      <c r="F59" s="114">
        <v>4672</v>
      </c>
      <c r="G59" s="114">
        <v>4648</v>
      </c>
      <c r="H59" s="114">
        <v>4521</v>
      </c>
      <c r="I59" s="140">
        <v>4480</v>
      </c>
      <c r="J59" s="115">
        <v>272</v>
      </c>
      <c r="K59" s="116">
        <v>6.0714285714285712</v>
      </c>
    </row>
    <row r="60" spans="1:11" ht="14.1" customHeight="1" x14ac:dyDescent="0.2">
      <c r="A60" s="306">
        <v>81</v>
      </c>
      <c r="B60" s="307" t="s">
        <v>289</v>
      </c>
      <c r="C60" s="308"/>
      <c r="D60" s="113">
        <v>7.8871802918562688</v>
      </c>
      <c r="E60" s="115">
        <v>20106</v>
      </c>
      <c r="F60" s="114">
        <v>20137</v>
      </c>
      <c r="G60" s="114">
        <v>19879</v>
      </c>
      <c r="H60" s="114">
        <v>19819</v>
      </c>
      <c r="I60" s="140">
        <v>19845</v>
      </c>
      <c r="J60" s="115">
        <v>261</v>
      </c>
      <c r="K60" s="116">
        <v>1.3151927437641724</v>
      </c>
    </row>
    <row r="61" spans="1:11" ht="14.1" customHeight="1" x14ac:dyDescent="0.2">
      <c r="A61" s="306" t="s">
        <v>290</v>
      </c>
      <c r="B61" s="307" t="s">
        <v>291</v>
      </c>
      <c r="C61" s="308"/>
      <c r="D61" s="113">
        <v>2.2634552016318845</v>
      </c>
      <c r="E61" s="115">
        <v>5770</v>
      </c>
      <c r="F61" s="114">
        <v>5763</v>
      </c>
      <c r="G61" s="114">
        <v>5808</v>
      </c>
      <c r="H61" s="114">
        <v>5680</v>
      </c>
      <c r="I61" s="140">
        <v>5687</v>
      </c>
      <c r="J61" s="115">
        <v>83</v>
      </c>
      <c r="K61" s="116">
        <v>1.4594689643045542</v>
      </c>
    </row>
    <row r="62" spans="1:11" ht="14.1" customHeight="1" x14ac:dyDescent="0.2">
      <c r="A62" s="306" t="s">
        <v>292</v>
      </c>
      <c r="B62" s="307" t="s">
        <v>293</v>
      </c>
      <c r="C62" s="308"/>
      <c r="D62" s="113">
        <v>3.2602385061980228</v>
      </c>
      <c r="E62" s="115">
        <v>8311</v>
      </c>
      <c r="F62" s="114">
        <v>8381</v>
      </c>
      <c r="G62" s="114">
        <v>8168</v>
      </c>
      <c r="H62" s="114">
        <v>8140</v>
      </c>
      <c r="I62" s="140">
        <v>8153</v>
      </c>
      <c r="J62" s="115">
        <v>158</v>
      </c>
      <c r="K62" s="116">
        <v>1.9379369557218202</v>
      </c>
    </row>
    <row r="63" spans="1:11" ht="14.1" customHeight="1" x14ac:dyDescent="0.2">
      <c r="A63" s="306"/>
      <c r="B63" s="307" t="s">
        <v>294</v>
      </c>
      <c r="C63" s="308"/>
      <c r="D63" s="113">
        <v>2.8565824572414877</v>
      </c>
      <c r="E63" s="115">
        <v>7282</v>
      </c>
      <c r="F63" s="114">
        <v>7346</v>
      </c>
      <c r="G63" s="114">
        <v>7172</v>
      </c>
      <c r="H63" s="114">
        <v>7192</v>
      </c>
      <c r="I63" s="140">
        <v>7224</v>
      </c>
      <c r="J63" s="115">
        <v>58</v>
      </c>
      <c r="K63" s="116">
        <v>0.80287929125138424</v>
      </c>
    </row>
    <row r="64" spans="1:11" ht="14.1" customHeight="1" x14ac:dyDescent="0.2">
      <c r="A64" s="306" t="s">
        <v>295</v>
      </c>
      <c r="B64" s="307" t="s">
        <v>296</v>
      </c>
      <c r="C64" s="308"/>
      <c r="D64" s="113">
        <v>0.6347089282912286</v>
      </c>
      <c r="E64" s="115">
        <v>1618</v>
      </c>
      <c r="F64" s="114">
        <v>1608</v>
      </c>
      <c r="G64" s="114">
        <v>1592</v>
      </c>
      <c r="H64" s="114">
        <v>1573</v>
      </c>
      <c r="I64" s="140">
        <v>1554</v>
      </c>
      <c r="J64" s="115">
        <v>64</v>
      </c>
      <c r="K64" s="116">
        <v>4.1184041184041185</v>
      </c>
    </row>
    <row r="65" spans="1:11" ht="14.1" customHeight="1" x14ac:dyDescent="0.2">
      <c r="A65" s="306" t="s">
        <v>297</v>
      </c>
      <c r="B65" s="307" t="s">
        <v>298</v>
      </c>
      <c r="C65" s="308"/>
      <c r="D65" s="113">
        <v>0.77592970343637224</v>
      </c>
      <c r="E65" s="115">
        <v>1978</v>
      </c>
      <c r="F65" s="114">
        <v>1976</v>
      </c>
      <c r="G65" s="114">
        <v>1928</v>
      </c>
      <c r="H65" s="114">
        <v>1976</v>
      </c>
      <c r="I65" s="140">
        <v>1989</v>
      </c>
      <c r="J65" s="115">
        <v>-11</v>
      </c>
      <c r="K65" s="116">
        <v>-0.55304172951231778</v>
      </c>
    </row>
    <row r="66" spans="1:11" ht="14.1" customHeight="1" x14ac:dyDescent="0.2">
      <c r="A66" s="306">
        <v>82</v>
      </c>
      <c r="B66" s="307" t="s">
        <v>299</v>
      </c>
      <c r="C66" s="308"/>
      <c r="D66" s="113">
        <v>2.5407971128197082</v>
      </c>
      <c r="E66" s="115">
        <v>6477</v>
      </c>
      <c r="F66" s="114">
        <v>6522</v>
      </c>
      <c r="G66" s="114">
        <v>6437</v>
      </c>
      <c r="H66" s="114">
        <v>6300</v>
      </c>
      <c r="I66" s="140">
        <v>6291</v>
      </c>
      <c r="J66" s="115">
        <v>186</v>
      </c>
      <c r="K66" s="116">
        <v>2.9566046733428708</v>
      </c>
    </row>
    <row r="67" spans="1:11" ht="14.1" customHeight="1" x14ac:dyDescent="0.2">
      <c r="A67" s="306" t="s">
        <v>300</v>
      </c>
      <c r="B67" s="307" t="s">
        <v>301</v>
      </c>
      <c r="C67" s="308"/>
      <c r="D67" s="113">
        <v>1.6299231131335321</v>
      </c>
      <c r="E67" s="115">
        <v>4155</v>
      </c>
      <c r="F67" s="114">
        <v>4176</v>
      </c>
      <c r="G67" s="114">
        <v>4070</v>
      </c>
      <c r="H67" s="114">
        <v>4004</v>
      </c>
      <c r="I67" s="140">
        <v>3990</v>
      </c>
      <c r="J67" s="115">
        <v>165</v>
      </c>
      <c r="K67" s="116">
        <v>4.1353383458646613</v>
      </c>
    </row>
    <row r="68" spans="1:11" ht="14.1" customHeight="1" x14ac:dyDescent="0.2">
      <c r="A68" s="306" t="s">
        <v>302</v>
      </c>
      <c r="B68" s="307" t="s">
        <v>303</v>
      </c>
      <c r="C68" s="308"/>
      <c r="D68" s="113">
        <v>0.46681311784089125</v>
      </c>
      <c r="E68" s="115">
        <v>1190</v>
      </c>
      <c r="F68" s="114">
        <v>1195</v>
      </c>
      <c r="G68" s="114">
        <v>1203</v>
      </c>
      <c r="H68" s="114">
        <v>1176</v>
      </c>
      <c r="I68" s="140">
        <v>1185</v>
      </c>
      <c r="J68" s="115">
        <v>5</v>
      </c>
      <c r="K68" s="116">
        <v>0.4219409282700422</v>
      </c>
    </row>
    <row r="69" spans="1:11" ht="14.1" customHeight="1" x14ac:dyDescent="0.2">
      <c r="A69" s="306">
        <v>83</v>
      </c>
      <c r="B69" s="307" t="s">
        <v>304</v>
      </c>
      <c r="C69" s="308"/>
      <c r="D69" s="113">
        <v>4.6304723050368741</v>
      </c>
      <c r="E69" s="115">
        <v>11804</v>
      </c>
      <c r="F69" s="114">
        <v>11726</v>
      </c>
      <c r="G69" s="114">
        <v>11630</v>
      </c>
      <c r="H69" s="114">
        <v>11370</v>
      </c>
      <c r="I69" s="140">
        <v>11363</v>
      </c>
      <c r="J69" s="115">
        <v>441</v>
      </c>
      <c r="K69" s="116">
        <v>3.8810173369708703</v>
      </c>
    </row>
    <row r="70" spans="1:11" ht="14.1" customHeight="1" x14ac:dyDescent="0.2">
      <c r="A70" s="306" t="s">
        <v>305</v>
      </c>
      <c r="B70" s="307" t="s">
        <v>306</v>
      </c>
      <c r="C70" s="308"/>
      <c r="D70" s="113">
        <v>4.0000784559861922</v>
      </c>
      <c r="E70" s="115">
        <v>10197</v>
      </c>
      <c r="F70" s="114">
        <v>10136</v>
      </c>
      <c r="G70" s="114">
        <v>10036</v>
      </c>
      <c r="H70" s="114">
        <v>9788</v>
      </c>
      <c r="I70" s="140">
        <v>9770</v>
      </c>
      <c r="J70" s="115">
        <v>427</v>
      </c>
      <c r="K70" s="116">
        <v>4.3705220061412486</v>
      </c>
    </row>
    <row r="71" spans="1:11" ht="14.1" customHeight="1" x14ac:dyDescent="0.2">
      <c r="A71" s="306"/>
      <c r="B71" s="307" t="s">
        <v>307</v>
      </c>
      <c r="C71" s="308"/>
      <c r="D71" s="113">
        <v>2.5043150792405462</v>
      </c>
      <c r="E71" s="115">
        <v>6384</v>
      </c>
      <c r="F71" s="114">
        <v>6345</v>
      </c>
      <c r="G71" s="114">
        <v>6309</v>
      </c>
      <c r="H71" s="114">
        <v>6145</v>
      </c>
      <c r="I71" s="140">
        <v>6162</v>
      </c>
      <c r="J71" s="115">
        <v>222</v>
      </c>
      <c r="K71" s="116">
        <v>3.6027263875365141</v>
      </c>
    </row>
    <row r="72" spans="1:11" ht="14.1" customHeight="1" x14ac:dyDescent="0.2">
      <c r="A72" s="306">
        <v>84</v>
      </c>
      <c r="B72" s="307" t="s">
        <v>308</v>
      </c>
      <c r="C72" s="308"/>
      <c r="D72" s="113">
        <v>2.9605366389455514</v>
      </c>
      <c r="E72" s="115">
        <v>7547</v>
      </c>
      <c r="F72" s="114">
        <v>7595</v>
      </c>
      <c r="G72" s="114">
        <v>7506</v>
      </c>
      <c r="H72" s="114">
        <v>7448</v>
      </c>
      <c r="I72" s="140">
        <v>7407</v>
      </c>
      <c r="J72" s="115">
        <v>140</v>
      </c>
      <c r="K72" s="116">
        <v>1.8901039557175645</v>
      </c>
    </row>
    <row r="73" spans="1:11" ht="14.1" customHeight="1" x14ac:dyDescent="0.2">
      <c r="A73" s="306" t="s">
        <v>309</v>
      </c>
      <c r="B73" s="307" t="s">
        <v>310</v>
      </c>
      <c r="C73" s="308"/>
      <c r="D73" s="113">
        <v>0.31107798525027458</v>
      </c>
      <c r="E73" s="115">
        <v>793</v>
      </c>
      <c r="F73" s="114">
        <v>765</v>
      </c>
      <c r="G73" s="114">
        <v>750</v>
      </c>
      <c r="H73" s="114">
        <v>784</v>
      </c>
      <c r="I73" s="140">
        <v>794</v>
      </c>
      <c r="J73" s="115">
        <v>-1</v>
      </c>
      <c r="K73" s="116">
        <v>-0.12594458438287154</v>
      </c>
    </row>
    <row r="74" spans="1:11" ht="14.1" customHeight="1" x14ac:dyDescent="0.2">
      <c r="A74" s="306" t="s">
        <v>311</v>
      </c>
      <c r="B74" s="307" t="s">
        <v>312</v>
      </c>
      <c r="C74" s="308"/>
      <c r="D74" s="113">
        <v>0.16514985093362625</v>
      </c>
      <c r="E74" s="115">
        <v>421</v>
      </c>
      <c r="F74" s="114">
        <v>404</v>
      </c>
      <c r="G74" s="114">
        <v>413</v>
      </c>
      <c r="H74" s="114">
        <v>428</v>
      </c>
      <c r="I74" s="140">
        <v>424</v>
      </c>
      <c r="J74" s="115">
        <v>-3</v>
      </c>
      <c r="K74" s="116">
        <v>-0.70754716981132071</v>
      </c>
    </row>
    <row r="75" spans="1:11" ht="14.1" customHeight="1" x14ac:dyDescent="0.2">
      <c r="A75" s="306" t="s">
        <v>313</v>
      </c>
      <c r="B75" s="307" t="s">
        <v>314</v>
      </c>
      <c r="C75" s="308"/>
      <c r="D75" s="113">
        <v>1.9241330613525811</v>
      </c>
      <c r="E75" s="115">
        <v>4905</v>
      </c>
      <c r="F75" s="114">
        <v>4889</v>
      </c>
      <c r="G75" s="114">
        <v>4819</v>
      </c>
      <c r="H75" s="114">
        <v>4825</v>
      </c>
      <c r="I75" s="140">
        <v>4765</v>
      </c>
      <c r="J75" s="115">
        <v>140</v>
      </c>
      <c r="K75" s="116">
        <v>2.9380902413431271</v>
      </c>
    </row>
    <row r="76" spans="1:11" ht="14.1" customHeight="1" x14ac:dyDescent="0.2">
      <c r="A76" s="306">
        <v>91</v>
      </c>
      <c r="B76" s="307" t="s">
        <v>315</v>
      </c>
      <c r="C76" s="308"/>
      <c r="D76" s="113">
        <v>0.21418484230346777</v>
      </c>
      <c r="E76" s="115">
        <v>546</v>
      </c>
      <c r="F76" s="114">
        <v>534</v>
      </c>
      <c r="G76" s="114">
        <v>512</v>
      </c>
      <c r="H76" s="114">
        <v>490</v>
      </c>
      <c r="I76" s="140">
        <v>479</v>
      </c>
      <c r="J76" s="115">
        <v>67</v>
      </c>
      <c r="K76" s="116">
        <v>13.987473903966597</v>
      </c>
    </row>
    <row r="77" spans="1:11" ht="14.1" customHeight="1" x14ac:dyDescent="0.2">
      <c r="A77" s="306">
        <v>92</v>
      </c>
      <c r="B77" s="307" t="s">
        <v>316</v>
      </c>
      <c r="C77" s="308"/>
      <c r="D77" s="113">
        <v>1.5765730425231446</v>
      </c>
      <c r="E77" s="115">
        <v>4019</v>
      </c>
      <c r="F77" s="114">
        <v>4094</v>
      </c>
      <c r="G77" s="114">
        <v>4076</v>
      </c>
      <c r="H77" s="114">
        <v>4048</v>
      </c>
      <c r="I77" s="140">
        <v>4013</v>
      </c>
      <c r="J77" s="115">
        <v>6</v>
      </c>
      <c r="K77" s="116">
        <v>0.14951407924246199</v>
      </c>
    </row>
    <row r="78" spans="1:11" ht="14.1" customHeight="1" x14ac:dyDescent="0.2">
      <c r="A78" s="306">
        <v>93</v>
      </c>
      <c r="B78" s="307" t="s">
        <v>317</v>
      </c>
      <c r="C78" s="308"/>
      <c r="D78" s="113">
        <v>0.26047387415659817</v>
      </c>
      <c r="E78" s="115">
        <v>664</v>
      </c>
      <c r="F78" s="114">
        <v>676</v>
      </c>
      <c r="G78" s="114">
        <v>678</v>
      </c>
      <c r="H78" s="114">
        <v>665</v>
      </c>
      <c r="I78" s="140">
        <v>682</v>
      </c>
      <c r="J78" s="115">
        <v>-18</v>
      </c>
      <c r="K78" s="116">
        <v>-2.6392961876832843</v>
      </c>
    </row>
    <row r="79" spans="1:11" ht="14.1" customHeight="1" x14ac:dyDescent="0.2">
      <c r="A79" s="306">
        <v>94</v>
      </c>
      <c r="B79" s="307" t="s">
        <v>318</v>
      </c>
      <c r="C79" s="308"/>
      <c r="D79" s="113">
        <v>0.15495057272869919</v>
      </c>
      <c r="E79" s="115">
        <v>395</v>
      </c>
      <c r="F79" s="114">
        <v>426</v>
      </c>
      <c r="G79" s="114">
        <v>551</v>
      </c>
      <c r="H79" s="114">
        <v>465</v>
      </c>
      <c r="I79" s="140">
        <v>399</v>
      </c>
      <c r="J79" s="115">
        <v>-4</v>
      </c>
      <c r="K79" s="116">
        <v>-1.0025062656641603</v>
      </c>
    </row>
    <row r="80" spans="1:11" ht="14.1" customHeight="1" x14ac:dyDescent="0.2">
      <c r="A80" s="306" t="s">
        <v>319</v>
      </c>
      <c r="B80" s="307" t="s">
        <v>320</v>
      </c>
      <c r="C80" s="308"/>
      <c r="D80" s="113" t="s">
        <v>514</v>
      </c>
      <c r="E80" s="115" t="s">
        <v>514</v>
      </c>
      <c r="F80" s="114" t="s">
        <v>514</v>
      </c>
      <c r="G80" s="114" t="s">
        <v>514</v>
      </c>
      <c r="H80" s="114">
        <v>4</v>
      </c>
      <c r="I80" s="140" t="s">
        <v>514</v>
      </c>
      <c r="J80" s="115" t="s">
        <v>514</v>
      </c>
      <c r="K80" s="116" t="s">
        <v>514</v>
      </c>
    </row>
    <row r="81" spans="1:11" ht="14.1" customHeight="1" x14ac:dyDescent="0.2">
      <c r="A81" s="310" t="s">
        <v>321</v>
      </c>
      <c r="B81" s="311" t="s">
        <v>224</v>
      </c>
      <c r="C81" s="312"/>
      <c r="D81" s="125">
        <v>0.37698101365134162</v>
      </c>
      <c r="E81" s="143">
        <v>961</v>
      </c>
      <c r="F81" s="144">
        <v>977</v>
      </c>
      <c r="G81" s="144">
        <v>997</v>
      </c>
      <c r="H81" s="144">
        <v>985</v>
      </c>
      <c r="I81" s="145">
        <v>999</v>
      </c>
      <c r="J81" s="143">
        <v>-38</v>
      </c>
      <c r="K81" s="146">
        <v>-3.8038038038038038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47874</v>
      </c>
      <c r="E12" s="114">
        <v>49930</v>
      </c>
      <c r="F12" s="114">
        <v>49427</v>
      </c>
      <c r="G12" s="114">
        <v>50336</v>
      </c>
      <c r="H12" s="140">
        <v>49050</v>
      </c>
      <c r="I12" s="115">
        <v>-1176</v>
      </c>
      <c r="J12" s="116">
        <v>-2.3975535168195719</v>
      </c>
      <c r="K12"/>
      <c r="L12"/>
      <c r="M12"/>
      <c r="N12"/>
      <c r="O12"/>
      <c r="P12"/>
    </row>
    <row r="13" spans="1:16" s="110" customFormat="1" ht="14.45" customHeight="1" x14ac:dyDescent="0.2">
      <c r="A13" s="120" t="s">
        <v>105</v>
      </c>
      <c r="B13" s="119" t="s">
        <v>106</v>
      </c>
      <c r="C13" s="113">
        <v>39.785687429502445</v>
      </c>
      <c r="D13" s="115">
        <v>19047</v>
      </c>
      <c r="E13" s="114">
        <v>19920</v>
      </c>
      <c r="F13" s="114">
        <v>19601</v>
      </c>
      <c r="G13" s="114">
        <v>20017</v>
      </c>
      <c r="H13" s="140">
        <v>19294</v>
      </c>
      <c r="I13" s="115">
        <v>-247</v>
      </c>
      <c r="J13" s="116">
        <v>-1.2801907328703224</v>
      </c>
      <c r="K13"/>
      <c r="L13"/>
      <c r="M13"/>
      <c r="N13"/>
      <c r="O13"/>
      <c r="P13"/>
    </row>
    <row r="14" spans="1:16" s="110" customFormat="1" ht="14.45" customHeight="1" x14ac:dyDescent="0.2">
      <c r="A14" s="120"/>
      <c r="B14" s="119" t="s">
        <v>107</v>
      </c>
      <c r="C14" s="113">
        <v>60.214312570497555</v>
      </c>
      <c r="D14" s="115">
        <v>28827</v>
      </c>
      <c r="E14" s="114">
        <v>30010</v>
      </c>
      <c r="F14" s="114">
        <v>29826</v>
      </c>
      <c r="G14" s="114">
        <v>30319</v>
      </c>
      <c r="H14" s="140">
        <v>29756</v>
      </c>
      <c r="I14" s="115">
        <v>-929</v>
      </c>
      <c r="J14" s="116">
        <v>-3.1220594165882511</v>
      </c>
      <c r="K14"/>
      <c r="L14"/>
      <c r="M14"/>
      <c r="N14"/>
      <c r="O14"/>
      <c r="P14"/>
    </row>
    <row r="15" spans="1:16" s="110" customFormat="1" ht="14.45" customHeight="1" x14ac:dyDescent="0.2">
      <c r="A15" s="118" t="s">
        <v>105</v>
      </c>
      <c r="B15" s="121" t="s">
        <v>108</v>
      </c>
      <c r="C15" s="113">
        <v>18.429627772903874</v>
      </c>
      <c r="D15" s="115">
        <v>8823</v>
      </c>
      <c r="E15" s="114">
        <v>9642</v>
      </c>
      <c r="F15" s="114">
        <v>9185</v>
      </c>
      <c r="G15" s="114">
        <v>9867</v>
      </c>
      <c r="H15" s="140">
        <v>9274</v>
      </c>
      <c r="I15" s="115">
        <v>-451</v>
      </c>
      <c r="J15" s="116">
        <v>-4.8630580116454603</v>
      </c>
      <c r="K15"/>
      <c r="L15"/>
      <c r="M15"/>
      <c r="N15"/>
      <c r="O15"/>
      <c r="P15"/>
    </row>
    <row r="16" spans="1:16" s="110" customFormat="1" ht="14.45" customHeight="1" x14ac:dyDescent="0.2">
      <c r="A16" s="118"/>
      <c r="B16" s="121" t="s">
        <v>109</v>
      </c>
      <c r="C16" s="113">
        <v>49.920624973889794</v>
      </c>
      <c r="D16" s="115">
        <v>23899</v>
      </c>
      <c r="E16" s="114">
        <v>24908</v>
      </c>
      <c r="F16" s="114">
        <v>24887</v>
      </c>
      <c r="G16" s="114">
        <v>25141</v>
      </c>
      <c r="H16" s="140">
        <v>24693</v>
      </c>
      <c r="I16" s="115">
        <v>-794</v>
      </c>
      <c r="J16" s="116">
        <v>-3.2154861701696835</v>
      </c>
      <c r="K16"/>
      <c r="L16"/>
      <c r="M16"/>
      <c r="N16"/>
      <c r="O16"/>
      <c r="P16"/>
    </row>
    <row r="17" spans="1:16" s="110" customFormat="1" ht="14.45" customHeight="1" x14ac:dyDescent="0.2">
      <c r="A17" s="118"/>
      <c r="B17" s="121" t="s">
        <v>110</v>
      </c>
      <c r="C17" s="113">
        <v>17.126206291515228</v>
      </c>
      <c r="D17" s="115">
        <v>8199</v>
      </c>
      <c r="E17" s="114">
        <v>8325</v>
      </c>
      <c r="F17" s="114">
        <v>8328</v>
      </c>
      <c r="G17" s="114">
        <v>8334</v>
      </c>
      <c r="H17" s="140">
        <v>8265</v>
      </c>
      <c r="I17" s="115">
        <v>-66</v>
      </c>
      <c r="J17" s="116">
        <v>-0.79854809437386565</v>
      </c>
      <c r="K17"/>
      <c r="L17"/>
      <c r="M17"/>
      <c r="N17"/>
      <c r="O17"/>
      <c r="P17"/>
    </row>
    <row r="18" spans="1:16" s="110" customFormat="1" ht="14.45" customHeight="1" x14ac:dyDescent="0.2">
      <c r="A18" s="120"/>
      <c r="B18" s="121" t="s">
        <v>111</v>
      </c>
      <c r="C18" s="113">
        <v>14.523540961691106</v>
      </c>
      <c r="D18" s="115">
        <v>6953</v>
      </c>
      <c r="E18" s="114">
        <v>7055</v>
      </c>
      <c r="F18" s="114">
        <v>7027</v>
      </c>
      <c r="G18" s="114">
        <v>6994</v>
      </c>
      <c r="H18" s="140">
        <v>6818</v>
      </c>
      <c r="I18" s="115">
        <v>135</v>
      </c>
      <c r="J18" s="116">
        <v>1.9800528014080376</v>
      </c>
      <c r="K18"/>
      <c r="L18"/>
      <c r="M18"/>
      <c r="N18"/>
      <c r="O18"/>
      <c r="P18"/>
    </row>
    <row r="19" spans="1:16" s="110" customFormat="1" ht="14.45" customHeight="1" x14ac:dyDescent="0.2">
      <c r="A19" s="120"/>
      <c r="B19" s="121" t="s">
        <v>112</v>
      </c>
      <c r="C19" s="113">
        <v>1.3263984626310732</v>
      </c>
      <c r="D19" s="115">
        <v>635</v>
      </c>
      <c r="E19" s="114">
        <v>642</v>
      </c>
      <c r="F19" s="114">
        <v>651</v>
      </c>
      <c r="G19" s="114">
        <v>609</v>
      </c>
      <c r="H19" s="140">
        <v>560</v>
      </c>
      <c r="I19" s="115">
        <v>75</v>
      </c>
      <c r="J19" s="116">
        <v>13.392857142857142</v>
      </c>
      <c r="K19"/>
      <c r="L19"/>
      <c r="M19"/>
      <c r="N19"/>
      <c r="O19"/>
      <c r="P19"/>
    </row>
    <row r="20" spans="1:16" s="110" customFormat="1" ht="14.45" customHeight="1" x14ac:dyDescent="0.2">
      <c r="A20" s="120" t="s">
        <v>113</v>
      </c>
      <c r="B20" s="119" t="s">
        <v>116</v>
      </c>
      <c r="C20" s="113">
        <v>85.839913105234572</v>
      </c>
      <c r="D20" s="115">
        <v>41095</v>
      </c>
      <c r="E20" s="114">
        <v>42973</v>
      </c>
      <c r="F20" s="114">
        <v>42615</v>
      </c>
      <c r="G20" s="114">
        <v>43363</v>
      </c>
      <c r="H20" s="140">
        <v>42397</v>
      </c>
      <c r="I20" s="115">
        <v>-1302</v>
      </c>
      <c r="J20" s="116">
        <v>-3.0709720027360428</v>
      </c>
      <c r="K20"/>
      <c r="L20"/>
      <c r="M20"/>
      <c r="N20"/>
      <c r="O20"/>
      <c r="P20"/>
    </row>
    <row r="21" spans="1:16" s="110" customFormat="1" ht="14.45" customHeight="1" x14ac:dyDescent="0.2">
      <c r="A21" s="123"/>
      <c r="B21" s="124" t="s">
        <v>117</v>
      </c>
      <c r="C21" s="125">
        <v>13.871830220996783</v>
      </c>
      <c r="D21" s="143">
        <v>6641</v>
      </c>
      <c r="E21" s="144">
        <v>6814</v>
      </c>
      <c r="F21" s="144">
        <v>6666</v>
      </c>
      <c r="G21" s="144">
        <v>6833</v>
      </c>
      <c r="H21" s="145">
        <v>6517</v>
      </c>
      <c r="I21" s="143">
        <v>124</v>
      </c>
      <c r="J21" s="146">
        <v>1.9027159736074881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51860</v>
      </c>
      <c r="E56" s="114">
        <v>53663</v>
      </c>
      <c r="F56" s="114">
        <v>53331</v>
      </c>
      <c r="G56" s="114">
        <v>54063</v>
      </c>
      <c r="H56" s="140">
        <v>52980</v>
      </c>
      <c r="I56" s="115">
        <v>-1120</v>
      </c>
      <c r="J56" s="116">
        <v>-2.1140052850132127</v>
      </c>
      <c r="K56"/>
      <c r="L56"/>
      <c r="M56"/>
      <c r="N56"/>
      <c r="O56"/>
      <c r="P56"/>
    </row>
    <row r="57" spans="1:16" s="110" customFormat="1" ht="14.45" customHeight="1" x14ac:dyDescent="0.2">
      <c r="A57" s="120" t="s">
        <v>105</v>
      </c>
      <c r="B57" s="119" t="s">
        <v>106</v>
      </c>
      <c r="C57" s="113">
        <v>40.667180871577322</v>
      </c>
      <c r="D57" s="115">
        <v>21090</v>
      </c>
      <c r="E57" s="114">
        <v>21791</v>
      </c>
      <c r="F57" s="114">
        <v>21520</v>
      </c>
      <c r="G57" s="114">
        <v>21792</v>
      </c>
      <c r="H57" s="140">
        <v>21249</v>
      </c>
      <c r="I57" s="115">
        <v>-159</v>
      </c>
      <c r="J57" s="116">
        <v>-0.74827050684738106</v>
      </c>
    </row>
    <row r="58" spans="1:16" s="110" customFormat="1" ht="14.45" customHeight="1" x14ac:dyDescent="0.2">
      <c r="A58" s="120"/>
      <c r="B58" s="119" t="s">
        <v>107</v>
      </c>
      <c r="C58" s="113">
        <v>59.332819128422678</v>
      </c>
      <c r="D58" s="115">
        <v>30770</v>
      </c>
      <c r="E58" s="114">
        <v>31872</v>
      </c>
      <c r="F58" s="114">
        <v>31811</v>
      </c>
      <c r="G58" s="114">
        <v>32271</v>
      </c>
      <c r="H58" s="140">
        <v>31731</v>
      </c>
      <c r="I58" s="115">
        <v>-961</v>
      </c>
      <c r="J58" s="116">
        <v>-3.028584034540355</v>
      </c>
    </row>
    <row r="59" spans="1:16" s="110" customFormat="1" ht="14.45" customHeight="1" x14ac:dyDescent="0.2">
      <c r="A59" s="118" t="s">
        <v>105</v>
      </c>
      <c r="B59" s="121" t="s">
        <v>108</v>
      </c>
      <c r="C59" s="113">
        <v>18.463170073274199</v>
      </c>
      <c r="D59" s="115">
        <v>9575</v>
      </c>
      <c r="E59" s="114">
        <v>10202</v>
      </c>
      <c r="F59" s="114">
        <v>9893</v>
      </c>
      <c r="G59" s="114">
        <v>10484</v>
      </c>
      <c r="H59" s="140">
        <v>9911</v>
      </c>
      <c r="I59" s="115">
        <v>-336</v>
      </c>
      <c r="J59" s="116">
        <v>-3.3901725355665424</v>
      </c>
    </row>
    <row r="60" spans="1:16" s="110" customFormat="1" ht="14.45" customHeight="1" x14ac:dyDescent="0.2">
      <c r="A60" s="118"/>
      <c r="B60" s="121" t="s">
        <v>109</v>
      </c>
      <c r="C60" s="113">
        <v>49.838025453143075</v>
      </c>
      <c r="D60" s="115">
        <v>25846</v>
      </c>
      <c r="E60" s="114">
        <v>26758</v>
      </c>
      <c r="F60" s="114">
        <v>26747</v>
      </c>
      <c r="G60" s="114">
        <v>26961</v>
      </c>
      <c r="H60" s="140">
        <v>26716</v>
      </c>
      <c r="I60" s="115">
        <v>-870</v>
      </c>
      <c r="J60" s="116">
        <v>-3.2564755202874682</v>
      </c>
    </row>
    <row r="61" spans="1:16" s="110" customFormat="1" ht="14.45" customHeight="1" x14ac:dyDescent="0.2">
      <c r="A61" s="118"/>
      <c r="B61" s="121" t="s">
        <v>110</v>
      </c>
      <c r="C61" s="113">
        <v>17.142306209024298</v>
      </c>
      <c r="D61" s="115">
        <v>8890</v>
      </c>
      <c r="E61" s="114">
        <v>9080</v>
      </c>
      <c r="F61" s="114">
        <v>9098</v>
      </c>
      <c r="G61" s="114">
        <v>9072</v>
      </c>
      <c r="H61" s="140">
        <v>8985</v>
      </c>
      <c r="I61" s="115">
        <v>-95</v>
      </c>
      <c r="J61" s="116">
        <v>-1.0573177518085699</v>
      </c>
    </row>
    <row r="62" spans="1:16" s="110" customFormat="1" ht="14.45" customHeight="1" x14ac:dyDescent="0.2">
      <c r="A62" s="120"/>
      <c r="B62" s="121" t="s">
        <v>111</v>
      </c>
      <c r="C62" s="113">
        <v>14.556498264558426</v>
      </c>
      <c r="D62" s="115">
        <v>7549</v>
      </c>
      <c r="E62" s="114">
        <v>7623</v>
      </c>
      <c r="F62" s="114">
        <v>7593</v>
      </c>
      <c r="G62" s="114">
        <v>7546</v>
      </c>
      <c r="H62" s="140">
        <v>7368</v>
      </c>
      <c r="I62" s="115">
        <v>181</v>
      </c>
      <c r="J62" s="116">
        <v>2.4565689467969598</v>
      </c>
    </row>
    <row r="63" spans="1:16" s="110" customFormat="1" ht="14.45" customHeight="1" x14ac:dyDescent="0.2">
      <c r="A63" s="120"/>
      <c r="B63" s="121" t="s">
        <v>112</v>
      </c>
      <c r="C63" s="113">
        <v>1.4057076745082915</v>
      </c>
      <c r="D63" s="115">
        <v>729</v>
      </c>
      <c r="E63" s="114">
        <v>716</v>
      </c>
      <c r="F63" s="114">
        <v>717</v>
      </c>
      <c r="G63" s="114">
        <v>640</v>
      </c>
      <c r="H63" s="140">
        <v>591</v>
      </c>
      <c r="I63" s="115">
        <v>138</v>
      </c>
      <c r="J63" s="116">
        <v>23.350253807106601</v>
      </c>
    </row>
    <row r="64" spans="1:16" s="110" customFormat="1" ht="14.45" customHeight="1" x14ac:dyDescent="0.2">
      <c r="A64" s="120" t="s">
        <v>113</v>
      </c>
      <c r="B64" s="119" t="s">
        <v>116</v>
      </c>
      <c r="C64" s="113">
        <v>85.601619745468568</v>
      </c>
      <c r="D64" s="115">
        <v>44393</v>
      </c>
      <c r="E64" s="114">
        <v>46046</v>
      </c>
      <c r="F64" s="114">
        <v>45861</v>
      </c>
      <c r="G64" s="114">
        <v>46552</v>
      </c>
      <c r="H64" s="140">
        <v>45678</v>
      </c>
      <c r="I64" s="115">
        <v>-1285</v>
      </c>
      <c r="J64" s="116">
        <v>-2.8131704540479006</v>
      </c>
    </row>
    <row r="65" spans="1:10" s="110" customFormat="1" ht="14.45" customHeight="1" x14ac:dyDescent="0.2">
      <c r="A65" s="123"/>
      <c r="B65" s="124" t="s">
        <v>117</v>
      </c>
      <c r="C65" s="125">
        <v>14.161203239490938</v>
      </c>
      <c r="D65" s="143">
        <v>7344</v>
      </c>
      <c r="E65" s="144">
        <v>7485</v>
      </c>
      <c r="F65" s="144">
        <v>7337</v>
      </c>
      <c r="G65" s="144">
        <v>7373</v>
      </c>
      <c r="H65" s="145">
        <v>7168</v>
      </c>
      <c r="I65" s="143">
        <v>176</v>
      </c>
      <c r="J65" s="146">
        <v>2.4553571428571428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47874</v>
      </c>
      <c r="G11" s="114">
        <v>49930</v>
      </c>
      <c r="H11" s="114">
        <v>49427</v>
      </c>
      <c r="I11" s="114">
        <v>50336</v>
      </c>
      <c r="J11" s="140">
        <v>49050</v>
      </c>
      <c r="K11" s="114">
        <v>-1176</v>
      </c>
      <c r="L11" s="116">
        <v>-2.3975535168195719</v>
      </c>
    </row>
    <row r="12" spans="1:17" s="110" customFormat="1" ht="24" customHeight="1" x14ac:dyDescent="0.2">
      <c r="A12" s="606" t="s">
        <v>185</v>
      </c>
      <c r="B12" s="607"/>
      <c r="C12" s="607"/>
      <c r="D12" s="608"/>
      <c r="E12" s="113">
        <v>39.785687429502445</v>
      </c>
      <c r="F12" s="115">
        <v>19047</v>
      </c>
      <c r="G12" s="114">
        <v>19920</v>
      </c>
      <c r="H12" s="114">
        <v>19601</v>
      </c>
      <c r="I12" s="114">
        <v>20017</v>
      </c>
      <c r="J12" s="140">
        <v>19294</v>
      </c>
      <c r="K12" s="114">
        <v>-247</v>
      </c>
      <c r="L12" s="116">
        <v>-1.2801907328703224</v>
      </c>
    </row>
    <row r="13" spans="1:17" s="110" customFormat="1" ht="15" customHeight="1" x14ac:dyDescent="0.2">
      <c r="A13" s="120"/>
      <c r="B13" s="609" t="s">
        <v>107</v>
      </c>
      <c r="C13" s="609"/>
      <c r="E13" s="113">
        <v>60.214312570497555</v>
      </c>
      <c r="F13" s="115">
        <v>28827</v>
      </c>
      <c r="G13" s="114">
        <v>30010</v>
      </c>
      <c r="H13" s="114">
        <v>29826</v>
      </c>
      <c r="I13" s="114">
        <v>30319</v>
      </c>
      <c r="J13" s="140">
        <v>29756</v>
      </c>
      <c r="K13" s="114">
        <v>-929</v>
      </c>
      <c r="L13" s="116">
        <v>-3.1220594165882511</v>
      </c>
    </row>
    <row r="14" spans="1:17" s="110" customFormat="1" ht="22.5" customHeight="1" x14ac:dyDescent="0.2">
      <c r="A14" s="606" t="s">
        <v>186</v>
      </c>
      <c r="B14" s="607"/>
      <c r="C14" s="607"/>
      <c r="D14" s="608"/>
      <c r="E14" s="113">
        <v>18.429627772903874</v>
      </c>
      <c r="F14" s="115">
        <v>8823</v>
      </c>
      <c r="G14" s="114">
        <v>9642</v>
      </c>
      <c r="H14" s="114">
        <v>9185</v>
      </c>
      <c r="I14" s="114">
        <v>9867</v>
      </c>
      <c r="J14" s="140">
        <v>9274</v>
      </c>
      <c r="K14" s="114">
        <v>-451</v>
      </c>
      <c r="L14" s="116">
        <v>-4.8630580116454603</v>
      </c>
    </row>
    <row r="15" spans="1:17" s="110" customFormat="1" ht="15" customHeight="1" x14ac:dyDescent="0.2">
      <c r="A15" s="120"/>
      <c r="B15" s="119"/>
      <c r="C15" s="258" t="s">
        <v>106</v>
      </c>
      <c r="E15" s="113">
        <v>44.712682760965656</v>
      </c>
      <c r="F15" s="115">
        <v>3945</v>
      </c>
      <c r="G15" s="114">
        <v>4327</v>
      </c>
      <c r="H15" s="114">
        <v>4072</v>
      </c>
      <c r="I15" s="114">
        <v>4469</v>
      </c>
      <c r="J15" s="140">
        <v>4182</v>
      </c>
      <c r="K15" s="114">
        <v>-237</v>
      </c>
      <c r="L15" s="116">
        <v>-5.6671449067431849</v>
      </c>
    </row>
    <row r="16" spans="1:17" s="110" customFormat="1" ht="15" customHeight="1" x14ac:dyDescent="0.2">
      <c r="A16" s="120"/>
      <c r="B16" s="119"/>
      <c r="C16" s="258" t="s">
        <v>107</v>
      </c>
      <c r="E16" s="113">
        <v>55.287317239034344</v>
      </c>
      <c r="F16" s="115">
        <v>4878</v>
      </c>
      <c r="G16" s="114">
        <v>5315</v>
      </c>
      <c r="H16" s="114">
        <v>5113</v>
      </c>
      <c r="I16" s="114">
        <v>5398</v>
      </c>
      <c r="J16" s="140">
        <v>5092</v>
      </c>
      <c r="K16" s="114">
        <v>-214</v>
      </c>
      <c r="L16" s="116">
        <v>-4.2026708562450903</v>
      </c>
    </row>
    <row r="17" spans="1:12" s="110" customFormat="1" ht="15" customHeight="1" x14ac:dyDescent="0.2">
      <c r="A17" s="120"/>
      <c r="B17" s="121" t="s">
        <v>109</v>
      </c>
      <c r="C17" s="258"/>
      <c r="E17" s="113">
        <v>49.920624973889794</v>
      </c>
      <c r="F17" s="115">
        <v>23899</v>
      </c>
      <c r="G17" s="114">
        <v>24908</v>
      </c>
      <c r="H17" s="114">
        <v>24887</v>
      </c>
      <c r="I17" s="114">
        <v>25141</v>
      </c>
      <c r="J17" s="140">
        <v>24693</v>
      </c>
      <c r="K17" s="114">
        <v>-794</v>
      </c>
      <c r="L17" s="116">
        <v>-3.2154861701696835</v>
      </c>
    </row>
    <row r="18" spans="1:12" s="110" customFormat="1" ht="15" customHeight="1" x14ac:dyDescent="0.2">
      <c r="A18" s="120"/>
      <c r="B18" s="119"/>
      <c r="C18" s="258" t="s">
        <v>106</v>
      </c>
      <c r="E18" s="113">
        <v>37.315368843884684</v>
      </c>
      <c r="F18" s="115">
        <v>8918</v>
      </c>
      <c r="G18" s="114">
        <v>9292</v>
      </c>
      <c r="H18" s="114">
        <v>9175</v>
      </c>
      <c r="I18" s="114">
        <v>9204</v>
      </c>
      <c r="J18" s="140">
        <v>8893</v>
      </c>
      <c r="K18" s="114">
        <v>25</v>
      </c>
      <c r="L18" s="116">
        <v>0.28111998200832117</v>
      </c>
    </row>
    <row r="19" spans="1:12" s="110" customFormat="1" ht="15" customHeight="1" x14ac:dyDescent="0.2">
      <c r="A19" s="120"/>
      <c r="B19" s="119"/>
      <c r="C19" s="258" t="s">
        <v>107</v>
      </c>
      <c r="E19" s="113">
        <v>62.684631156115316</v>
      </c>
      <c r="F19" s="115">
        <v>14981</v>
      </c>
      <c r="G19" s="114">
        <v>15616</v>
      </c>
      <c r="H19" s="114">
        <v>15712</v>
      </c>
      <c r="I19" s="114">
        <v>15937</v>
      </c>
      <c r="J19" s="140">
        <v>15800</v>
      </c>
      <c r="K19" s="114">
        <v>-819</v>
      </c>
      <c r="L19" s="116">
        <v>-5.1835443037974684</v>
      </c>
    </row>
    <row r="20" spans="1:12" s="110" customFormat="1" ht="15" customHeight="1" x14ac:dyDescent="0.2">
      <c r="A20" s="120"/>
      <c r="B20" s="121" t="s">
        <v>110</v>
      </c>
      <c r="C20" s="258"/>
      <c r="E20" s="113">
        <v>17.126206291515228</v>
      </c>
      <c r="F20" s="115">
        <v>8199</v>
      </c>
      <c r="G20" s="114">
        <v>8325</v>
      </c>
      <c r="H20" s="114">
        <v>8328</v>
      </c>
      <c r="I20" s="114">
        <v>8334</v>
      </c>
      <c r="J20" s="140">
        <v>8265</v>
      </c>
      <c r="K20" s="114">
        <v>-66</v>
      </c>
      <c r="L20" s="116">
        <v>-0.79854809437386565</v>
      </c>
    </row>
    <row r="21" spans="1:12" s="110" customFormat="1" ht="15" customHeight="1" x14ac:dyDescent="0.2">
      <c r="A21" s="120"/>
      <c r="B21" s="119"/>
      <c r="C21" s="258" t="s">
        <v>106</v>
      </c>
      <c r="E21" s="113">
        <v>32.296621539212097</v>
      </c>
      <c r="F21" s="115">
        <v>2648</v>
      </c>
      <c r="G21" s="114">
        <v>2719</v>
      </c>
      <c r="H21" s="114">
        <v>2756</v>
      </c>
      <c r="I21" s="114">
        <v>2759</v>
      </c>
      <c r="J21" s="140">
        <v>2737</v>
      </c>
      <c r="K21" s="114">
        <v>-89</v>
      </c>
      <c r="L21" s="116">
        <v>-3.2517354767994155</v>
      </c>
    </row>
    <row r="22" spans="1:12" s="110" customFormat="1" ht="15" customHeight="1" x14ac:dyDescent="0.2">
      <c r="A22" s="120"/>
      <c r="B22" s="119"/>
      <c r="C22" s="258" t="s">
        <v>107</v>
      </c>
      <c r="E22" s="113">
        <v>67.703378460787903</v>
      </c>
      <c r="F22" s="115">
        <v>5551</v>
      </c>
      <c r="G22" s="114">
        <v>5606</v>
      </c>
      <c r="H22" s="114">
        <v>5572</v>
      </c>
      <c r="I22" s="114">
        <v>5575</v>
      </c>
      <c r="J22" s="140">
        <v>5528</v>
      </c>
      <c r="K22" s="114">
        <v>23</v>
      </c>
      <c r="L22" s="116">
        <v>0.41606367583212733</v>
      </c>
    </row>
    <row r="23" spans="1:12" s="110" customFormat="1" ht="15" customHeight="1" x14ac:dyDescent="0.2">
      <c r="A23" s="120"/>
      <c r="B23" s="121" t="s">
        <v>111</v>
      </c>
      <c r="C23" s="258"/>
      <c r="E23" s="113">
        <v>14.523540961691106</v>
      </c>
      <c r="F23" s="115">
        <v>6953</v>
      </c>
      <c r="G23" s="114">
        <v>7055</v>
      </c>
      <c r="H23" s="114">
        <v>7027</v>
      </c>
      <c r="I23" s="114">
        <v>6994</v>
      </c>
      <c r="J23" s="140">
        <v>6818</v>
      </c>
      <c r="K23" s="114">
        <v>135</v>
      </c>
      <c r="L23" s="116">
        <v>1.9800528014080376</v>
      </c>
    </row>
    <row r="24" spans="1:12" s="110" customFormat="1" ht="15" customHeight="1" x14ac:dyDescent="0.2">
      <c r="A24" s="120"/>
      <c r="B24" s="119"/>
      <c r="C24" s="258" t="s">
        <v>106</v>
      </c>
      <c r="E24" s="113">
        <v>50.855745721271397</v>
      </c>
      <c r="F24" s="115">
        <v>3536</v>
      </c>
      <c r="G24" s="114">
        <v>3582</v>
      </c>
      <c r="H24" s="114">
        <v>3598</v>
      </c>
      <c r="I24" s="114">
        <v>3585</v>
      </c>
      <c r="J24" s="140">
        <v>3482</v>
      </c>
      <c r="K24" s="114">
        <v>54</v>
      </c>
      <c r="L24" s="116">
        <v>1.5508328546812178</v>
      </c>
    </row>
    <row r="25" spans="1:12" s="110" customFormat="1" ht="15" customHeight="1" x14ac:dyDescent="0.2">
      <c r="A25" s="120"/>
      <c r="B25" s="119"/>
      <c r="C25" s="258" t="s">
        <v>107</v>
      </c>
      <c r="E25" s="113">
        <v>49.144254278728603</v>
      </c>
      <c r="F25" s="115">
        <v>3417</v>
      </c>
      <c r="G25" s="114">
        <v>3473</v>
      </c>
      <c r="H25" s="114">
        <v>3429</v>
      </c>
      <c r="I25" s="114">
        <v>3409</v>
      </c>
      <c r="J25" s="140">
        <v>3336</v>
      </c>
      <c r="K25" s="114">
        <v>81</v>
      </c>
      <c r="L25" s="116">
        <v>2.4280575539568345</v>
      </c>
    </row>
    <row r="26" spans="1:12" s="110" customFormat="1" ht="15" customHeight="1" x14ac:dyDescent="0.2">
      <c r="A26" s="120"/>
      <c r="C26" s="121" t="s">
        <v>187</v>
      </c>
      <c r="D26" s="110" t="s">
        <v>188</v>
      </c>
      <c r="E26" s="113">
        <v>1.3263984626310732</v>
      </c>
      <c r="F26" s="115">
        <v>635</v>
      </c>
      <c r="G26" s="114">
        <v>642</v>
      </c>
      <c r="H26" s="114">
        <v>651</v>
      </c>
      <c r="I26" s="114">
        <v>609</v>
      </c>
      <c r="J26" s="140">
        <v>560</v>
      </c>
      <c r="K26" s="114">
        <v>75</v>
      </c>
      <c r="L26" s="116">
        <v>13.392857142857142</v>
      </c>
    </row>
    <row r="27" spans="1:12" s="110" customFormat="1" ht="15" customHeight="1" x14ac:dyDescent="0.2">
      <c r="A27" s="120"/>
      <c r="B27" s="119"/>
      <c r="D27" s="259" t="s">
        <v>106</v>
      </c>
      <c r="E27" s="113">
        <v>43.622047244094489</v>
      </c>
      <c r="F27" s="115">
        <v>277</v>
      </c>
      <c r="G27" s="114">
        <v>283</v>
      </c>
      <c r="H27" s="114">
        <v>292</v>
      </c>
      <c r="I27" s="114">
        <v>269</v>
      </c>
      <c r="J27" s="140">
        <v>244</v>
      </c>
      <c r="K27" s="114">
        <v>33</v>
      </c>
      <c r="L27" s="116">
        <v>13.524590163934427</v>
      </c>
    </row>
    <row r="28" spans="1:12" s="110" customFormat="1" ht="15" customHeight="1" x14ac:dyDescent="0.2">
      <c r="A28" s="120"/>
      <c r="B28" s="119"/>
      <c r="D28" s="259" t="s">
        <v>107</v>
      </c>
      <c r="E28" s="113">
        <v>56.377952755905511</v>
      </c>
      <c r="F28" s="115">
        <v>358</v>
      </c>
      <c r="G28" s="114">
        <v>359</v>
      </c>
      <c r="H28" s="114">
        <v>359</v>
      </c>
      <c r="I28" s="114">
        <v>340</v>
      </c>
      <c r="J28" s="140">
        <v>316</v>
      </c>
      <c r="K28" s="114">
        <v>42</v>
      </c>
      <c r="L28" s="116">
        <v>13.291139240506329</v>
      </c>
    </row>
    <row r="29" spans="1:12" s="110" customFormat="1" ht="24" customHeight="1" x14ac:dyDescent="0.2">
      <c r="A29" s="606" t="s">
        <v>189</v>
      </c>
      <c r="B29" s="607"/>
      <c r="C29" s="607"/>
      <c r="D29" s="608"/>
      <c r="E29" s="113">
        <v>85.839913105234572</v>
      </c>
      <c r="F29" s="115">
        <v>41095</v>
      </c>
      <c r="G29" s="114">
        <v>42973</v>
      </c>
      <c r="H29" s="114">
        <v>42615</v>
      </c>
      <c r="I29" s="114">
        <v>43363</v>
      </c>
      <c r="J29" s="140">
        <v>42397</v>
      </c>
      <c r="K29" s="114">
        <v>-1302</v>
      </c>
      <c r="L29" s="116">
        <v>-3.0709720027360428</v>
      </c>
    </row>
    <row r="30" spans="1:12" s="110" customFormat="1" ht="15" customHeight="1" x14ac:dyDescent="0.2">
      <c r="A30" s="120"/>
      <c r="B30" s="119"/>
      <c r="C30" s="258" t="s">
        <v>106</v>
      </c>
      <c r="E30" s="113">
        <v>39.128847791702157</v>
      </c>
      <c r="F30" s="115">
        <v>16080</v>
      </c>
      <c r="G30" s="114">
        <v>16892</v>
      </c>
      <c r="H30" s="114">
        <v>16656</v>
      </c>
      <c r="I30" s="114">
        <v>17003</v>
      </c>
      <c r="J30" s="140">
        <v>16462</v>
      </c>
      <c r="K30" s="114">
        <v>-382</v>
      </c>
      <c r="L30" s="116">
        <v>-2.3204956870368121</v>
      </c>
    </row>
    <row r="31" spans="1:12" s="110" customFormat="1" ht="15" customHeight="1" x14ac:dyDescent="0.2">
      <c r="A31" s="120"/>
      <c r="B31" s="119"/>
      <c r="C31" s="258" t="s">
        <v>107</v>
      </c>
      <c r="E31" s="113">
        <v>60.871152208297843</v>
      </c>
      <c r="F31" s="115">
        <v>25015</v>
      </c>
      <c r="G31" s="114">
        <v>26081</v>
      </c>
      <c r="H31" s="114">
        <v>25959</v>
      </c>
      <c r="I31" s="114">
        <v>26360</v>
      </c>
      <c r="J31" s="140">
        <v>25935</v>
      </c>
      <c r="K31" s="114">
        <v>-920</v>
      </c>
      <c r="L31" s="116">
        <v>-3.5473298631193368</v>
      </c>
    </row>
    <row r="32" spans="1:12" s="110" customFormat="1" ht="15" customHeight="1" x14ac:dyDescent="0.2">
      <c r="A32" s="120"/>
      <c r="B32" s="119" t="s">
        <v>117</v>
      </c>
      <c r="C32" s="258"/>
      <c r="E32" s="113">
        <v>13.871830220996783</v>
      </c>
      <c r="F32" s="114">
        <v>6641</v>
      </c>
      <c r="G32" s="114">
        <v>6814</v>
      </c>
      <c r="H32" s="114">
        <v>6666</v>
      </c>
      <c r="I32" s="114">
        <v>6833</v>
      </c>
      <c r="J32" s="140">
        <v>6517</v>
      </c>
      <c r="K32" s="114">
        <v>124</v>
      </c>
      <c r="L32" s="116">
        <v>1.9027159736074881</v>
      </c>
    </row>
    <row r="33" spans="1:12" s="110" customFormat="1" ht="15" customHeight="1" x14ac:dyDescent="0.2">
      <c r="A33" s="120"/>
      <c r="B33" s="119"/>
      <c r="C33" s="258" t="s">
        <v>106</v>
      </c>
      <c r="E33" s="113">
        <v>43.954223761481707</v>
      </c>
      <c r="F33" s="114">
        <v>2919</v>
      </c>
      <c r="G33" s="114">
        <v>2982</v>
      </c>
      <c r="H33" s="114">
        <v>2896</v>
      </c>
      <c r="I33" s="114">
        <v>2973</v>
      </c>
      <c r="J33" s="140">
        <v>2790</v>
      </c>
      <c r="K33" s="114">
        <v>129</v>
      </c>
      <c r="L33" s="116">
        <v>4.623655913978495</v>
      </c>
    </row>
    <row r="34" spans="1:12" s="110" customFormat="1" ht="15" customHeight="1" x14ac:dyDescent="0.2">
      <c r="A34" s="120"/>
      <c r="B34" s="119"/>
      <c r="C34" s="258" t="s">
        <v>107</v>
      </c>
      <c r="E34" s="113">
        <v>56.045776238518293</v>
      </c>
      <c r="F34" s="114">
        <v>3722</v>
      </c>
      <c r="G34" s="114">
        <v>3832</v>
      </c>
      <c r="H34" s="114">
        <v>3770</v>
      </c>
      <c r="I34" s="114">
        <v>3860</v>
      </c>
      <c r="J34" s="140">
        <v>3727</v>
      </c>
      <c r="K34" s="114">
        <v>-5</v>
      </c>
      <c r="L34" s="116">
        <v>-0.13415615776764153</v>
      </c>
    </row>
    <row r="35" spans="1:12" s="110" customFormat="1" ht="24" customHeight="1" x14ac:dyDescent="0.2">
      <c r="A35" s="606" t="s">
        <v>192</v>
      </c>
      <c r="B35" s="607"/>
      <c r="C35" s="607"/>
      <c r="D35" s="608"/>
      <c r="E35" s="113">
        <v>21.09286878054894</v>
      </c>
      <c r="F35" s="114">
        <v>10098</v>
      </c>
      <c r="G35" s="114">
        <v>10830</v>
      </c>
      <c r="H35" s="114">
        <v>10387</v>
      </c>
      <c r="I35" s="114">
        <v>10918</v>
      </c>
      <c r="J35" s="114">
        <v>10235</v>
      </c>
      <c r="K35" s="318">
        <v>-137</v>
      </c>
      <c r="L35" s="319">
        <v>-1.3385442110405472</v>
      </c>
    </row>
    <row r="36" spans="1:12" s="110" customFormat="1" ht="15" customHeight="1" x14ac:dyDescent="0.2">
      <c r="A36" s="120"/>
      <c r="B36" s="119"/>
      <c r="C36" s="258" t="s">
        <v>106</v>
      </c>
      <c r="E36" s="113">
        <v>41.433947316300255</v>
      </c>
      <c r="F36" s="114">
        <v>4184</v>
      </c>
      <c r="G36" s="114">
        <v>4488</v>
      </c>
      <c r="H36" s="114">
        <v>4219</v>
      </c>
      <c r="I36" s="114">
        <v>4519</v>
      </c>
      <c r="J36" s="114">
        <v>4119</v>
      </c>
      <c r="K36" s="318">
        <v>65</v>
      </c>
      <c r="L36" s="116">
        <v>1.5780529254673465</v>
      </c>
    </row>
    <row r="37" spans="1:12" s="110" customFormat="1" ht="15" customHeight="1" x14ac:dyDescent="0.2">
      <c r="A37" s="120"/>
      <c r="B37" s="119"/>
      <c r="C37" s="258" t="s">
        <v>107</v>
      </c>
      <c r="E37" s="113">
        <v>58.566052683699745</v>
      </c>
      <c r="F37" s="114">
        <v>5914</v>
      </c>
      <c r="G37" s="114">
        <v>6342</v>
      </c>
      <c r="H37" s="114">
        <v>6168</v>
      </c>
      <c r="I37" s="114">
        <v>6399</v>
      </c>
      <c r="J37" s="140">
        <v>6116</v>
      </c>
      <c r="K37" s="114">
        <v>-202</v>
      </c>
      <c r="L37" s="116">
        <v>-3.3028122956180512</v>
      </c>
    </row>
    <row r="38" spans="1:12" s="110" customFormat="1" ht="15" customHeight="1" x14ac:dyDescent="0.2">
      <c r="A38" s="120"/>
      <c r="B38" s="119" t="s">
        <v>329</v>
      </c>
      <c r="C38" s="258"/>
      <c r="E38" s="113">
        <v>53.933241425408362</v>
      </c>
      <c r="F38" s="114">
        <v>25820</v>
      </c>
      <c r="G38" s="114">
        <v>26443</v>
      </c>
      <c r="H38" s="114">
        <v>26513</v>
      </c>
      <c r="I38" s="114">
        <v>26653</v>
      </c>
      <c r="J38" s="140">
        <v>26158</v>
      </c>
      <c r="K38" s="114">
        <v>-338</v>
      </c>
      <c r="L38" s="116">
        <v>-1.2921477177154217</v>
      </c>
    </row>
    <row r="39" spans="1:12" s="110" customFormat="1" ht="15" customHeight="1" x14ac:dyDescent="0.2">
      <c r="A39" s="120"/>
      <c r="B39" s="119"/>
      <c r="C39" s="258" t="s">
        <v>106</v>
      </c>
      <c r="E39" s="113">
        <v>38.973663826491091</v>
      </c>
      <c r="F39" s="115">
        <v>10063</v>
      </c>
      <c r="G39" s="114">
        <v>10303</v>
      </c>
      <c r="H39" s="114">
        <v>10271</v>
      </c>
      <c r="I39" s="114">
        <v>10310</v>
      </c>
      <c r="J39" s="140">
        <v>10028</v>
      </c>
      <c r="K39" s="114">
        <v>35</v>
      </c>
      <c r="L39" s="116">
        <v>0.34902273633825287</v>
      </c>
    </row>
    <row r="40" spans="1:12" s="110" customFormat="1" ht="15" customHeight="1" x14ac:dyDescent="0.2">
      <c r="A40" s="120"/>
      <c r="B40" s="119"/>
      <c r="C40" s="258" t="s">
        <v>107</v>
      </c>
      <c r="E40" s="113">
        <v>61.026336173508909</v>
      </c>
      <c r="F40" s="115">
        <v>15757</v>
      </c>
      <c r="G40" s="114">
        <v>16140</v>
      </c>
      <c r="H40" s="114">
        <v>16242</v>
      </c>
      <c r="I40" s="114">
        <v>16343</v>
      </c>
      <c r="J40" s="140">
        <v>16130</v>
      </c>
      <c r="K40" s="114">
        <v>-373</v>
      </c>
      <c r="L40" s="116">
        <v>-2.3124612523248604</v>
      </c>
    </row>
    <row r="41" spans="1:12" s="110" customFormat="1" ht="15" customHeight="1" x14ac:dyDescent="0.2">
      <c r="A41" s="120"/>
      <c r="B41" s="320" t="s">
        <v>518</v>
      </c>
      <c r="C41" s="258"/>
      <c r="E41" s="113">
        <v>10.045118435894222</v>
      </c>
      <c r="F41" s="115">
        <v>4809</v>
      </c>
      <c r="G41" s="114">
        <v>5187</v>
      </c>
      <c r="H41" s="114">
        <v>4953</v>
      </c>
      <c r="I41" s="114">
        <v>5086</v>
      </c>
      <c r="J41" s="140">
        <v>4850</v>
      </c>
      <c r="K41" s="114">
        <v>-41</v>
      </c>
      <c r="L41" s="116">
        <v>-0.84536082474226804</v>
      </c>
    </row>
    <row r="42" spans="1:12" s="110" customFormat="1" ht="15" customHeight="1" x14ac:dyDescent="0.2">
      <c r="A42" s="120"/>
      <c r="B42" s="119"/>
      <c r="C42" s="268" t="s">
        <v>106</v>
      </c>
      <c r="D42" s="182"/>
      <c r="E42" s="113">
        <v>44.43751299646496</v>
      </c>
      <c r="F42" s="115">
        <v>2137</v>
      </c>
      <c r="G42" s="114">
        <v>2355</v>
      </c>
      <c r="H42" s="114">
        <v>2272</v>
      </c>
      <c r="I42" s="114">
        <v>2333</v>
      </c>
      <c r="J42" s="140">
        <v>2220</v>
      </c>
      <c r="K42" s="114">
        <v>-83</v>
      </c>
      <c r="L42" s="116">
        <v>-3.7387387387387387</v>
      </c>
    </row>
    <row r="43" spans="1:12" s="110" customFormat="1" ht="15" customHeight="1" x14ac:dyDescent="0.2">
      <c r="A43" s="120"/>
      <c r="B43" s="119"/>
      <c r="C43" s="268" t="s">
        <v>107</v>
      </c>
      <c r="D43" s="182"/>
      <c r="E43" s="113">
        <v>55.56248700353504</v>
      </c>
      <c r="F43" s="115">
        <v>2672</v>
      </c>
      <c r="G43" s="114">
        <v>2832</v>
      </c>
      <c r="H43" s="114">
        <v>2681</v>
      </c>
      <c r="I43" s="114">
        <v>2753</v>
      </c>
      <c r="J43" s="140">
        <v>2630</v>
      </c>
      <c r="K43" s="114">
        <v>42</v>
      </c>
      <c r="L43" s="116">
        <v>1.5969581749049431</v>
      </c>
    </row>
    <row r="44" spans="1:12" s="110" customFormat="1" ht="15" customHeight="1" x14ac:dyDescent="0.2">
      <c r="A44" s="120"/>
      <c r="B44" s="119" t="s">
        <v>205</v>
      </c>
      <c r="C44" s="268"/>
      <c r="D44" s="182"/>
      <c r="E44" s="113">
        <v>14.928771358148474</v>
      </c>
      <c r="F44" s="115">
        <v>7147</v>
      </c>
      <c r="G44" s="114">
        <v>7470</v>
      </c>
      <c r="H44" s="114">
        <v>7574</v>
      </c>
      <c r="I44" s="114">
        <v>7679</v>
      </c>
      <c r="J44" s="140">
        <v>7807</v>
      </c>
      <c r="K44" s="114">
        <v>-660</v>
      </c>
      <c r="L44" s="116">
        <v>-8.4539515819136675</v>
      </c>
    </row>
    <row r="45" spans="1:12" s="110" customFormat="1" ht="15" customHeight="1" x14ac:dyDescent="0.2">
      <c r="A45" s="120"/>
      <c r="B45" s="119"/>
      <c r="C45" s="268" t="s">
        <v>106</v>
      </c>
      <c r="D45" s="182"/>
      <c r="E45" s="113">
        <v>37.26038897439485</v>
      </c>
      <c r="F45" s="115">
        <v>2663</v>
      </c>
      <c r="G45" s="114">
        <v>2774</v>
      </c>
      <c r="H45" s="114">
        <v>2839</v>
      </c>
      <c r="I45" s="114">
        <v>2855</v>
      </c>
      <c r="J45" s="140">
        <v>2927</v>
      </c>
      <c r="K45" s="114">
        <v>-264</v>
      </c>
      <c r="L45" s="116">
        <v>-9.0194738640245991</v>
      </c>
    </row>
    <row r="46" spans="1:12" s="110" customFormat="1" ht="15" customHeight="1" x14ac:dyDescent="0.2">
      <c r="A46" s="123"/>
      <c r="B46" s="124"/>
      <c r="C46" s="260" t="s">
        <v>107</v>
      </c>
      <c r="D46" s="261"/>
      <c r="E46" s="125">
        <v>62.73961102560515</v>
      </c>
      <c r="F46" s="143">
        <v>4484</v>
      </c>
      <c r="G46" s="144">
        <v>4696</v>
      </c>
      <c r="H46" s="144">
        <v>4735</v>
      </c>
      <c r="I46" s="144">
        <v>4824</v>
      </c>
      <c r="J46" s="145">
        <v>4880</v>
      </c>
      <c r="K46" s="144">
        <v>-396</v>
      </c>
      <c r="L46" s="146">
        <v>-8.1147540983606561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519</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47874</v>
      </c>
      <c r="E11" s="114">
        <v>49930</v>
      </c>
      <c r="F11" s="114">
        <v>49427</v>
      </c>
      <c r="G11" s="114">
        <v>50336</v>
      </c>
      <c r="H11" s="140">
        <v>49050</v>
      </c>
      <c r="I11" s="115">
        <v>-1176</v>
      </c>
      <c r="J11" s="116">
        <v>-2.3975535168195719</v>
      </c>
    </row>
    <row r="12" spans="1:15" s="110" customFormat="1" ht="24.95" customHeight="1" x14ac:dyDescent="0.2">
      <c r="A12" s="193" t="s">
        <v>132</v>
      </c>
      <c r="B12" s="194" t="s">
        <v>133</v>
      </c>
      <c r="C12" s="113">
        <v>1.2052471069891799</v>
      </c>
      <c r="D12" s="115">
        <v>577</v>
      </c>
      <c r="E12" s="114">
        <v>568</v>
      </c>
      <c r="F12" s="114">
        <v>588</v>
      </c>
      <c r="G12" s="114">
        <v>553</v>
      </c>
      <c r="H12" s="140">
        <v>541</v>
      </c>
      <c r="I12" s="115">
        <v>36</v>
      </c>
      <c r="J12" s="116">
        <v>6.654343807763401</v>
      </c>
    </row>
    <row r="13" spans="1:15" s="110" customFormat="1" ht="24.95" customHeight="1" x14ac:dyDescent="0.2">
      <c r="A13" s="193" t="s">
        <v>134</v>
      </c>
      <c r="B13" s="199" t="s">
        <v>214</v>
      </c>
      <c r="C13" s="113">
        <v>0.48878305552074197</v>
      </c>
      <c r="D13" s="115">
        <v>234</v>
      </c>
      <c r="E13" s="114">
        <v>230</v>
      </c>
      <c r="F13" s="114">
        <v>225</v>
      </c>
      <c r="G13" s="114">
        <v>232</v>
      </c>
      <c r="H13" s="140">
        <v>232</v>
      </c>
      <c r="I13" s="115">
        <v>2</v>
      </c>
      <c r="J13" s="116">
        <v>0.86206896551724133</v>
      </c>
    </row>
    <row r="14" spans="1:15" s="287" customFormat="1" ht="24.95" customHeight="1" x14ac:dyDescent="0.2">
      <c r="A14" s="193" t="s">
        <v>215</v>
      </c>
      <c r="B14" s="199" t="s">
        <v>137</v>
      </c>
      <c r="C14" s="113">
        <v>7.5489827463759038</v>
      </c>
      <c r="D14" s="115">
        <v>3614</v>
      </c>
      <c r="E14" s="114">
        <v>3768</v>
      </c>
      <c r="F14" s="114">
        <v>3812</v>
      </c>
      <c r="G14" s="114">
        <v>3813</v>
      </c>
      <c r="H14" s="140">
        <v>3781</v>
      </c>
      <c r="I14" s="115">
        <v>-167</v>
      </c>
      <c r="J14" s="116">
        <v>-4.4168209468394606</v>
      </c>
      <c r="K14" s="110"/>
      <c r="L14" s="110"/>
      <c r="M14" s="110"/>
      <c r="N14" s="110"/>
      <c r="O14" s="110"/>
    </row>
    <row r="15" spans="1:15" s="110" customFormat="1" ht="24.95" customHeight="1" x14ac:dyDescent="0.2">
      <c r="A15" s="193" t="s">
        <v>216</v>
      </c>
      <c r="B15" s="199" t="s">
        <v>217</v>
      </c>
      <c r="C15" s="113">
        <v>3.2669089693779503</v>
      </c>
      <c r="D15" s="115">
        <v>1564</v>
      </c>
      <c r="E15" s="114">
        <v>1594</v>
      </c>
      <c r="F15" s="114">
        <v>1605</v>
      </c>
      <c r="G15" s="114">
        <v>1582</v>
      </c>
      <c r="H15" s="140">
        <v>1539</v>
      </c>
      <c r="I15" s="115">
        <v>25</v>
      </c>
      <c r="J15" s="116">
        <v>1.6244314489928524</v>
      </c>
    </row>
    <row r="16" spans="1:15" s="287" customFormat="1" ht="24.95" customHeight="1" x14ac:dyDescent="0.2">
      <c r="A16" s="193" t="s">
        <v>218</v>
      </c>
      <c r="B16" s="199" t="s">
        <v>141</v>
      </c>
      <c r="C16" s="113">
        <v>3.1938003926974976</v>
      </c>
      <c r="D16" s="115">
        <v>1529</v>
      </c>
      <c r="E16" s="114">
        <v>1625</v>
      </c>
      <c r="F16" s="114">
        <v>1677</v>
      </c>
      <c r="G16" s="114">
        <v>1673</v>
      </c>
      <c r="H16" s="140">
        <v>1686</v>
      </c>
      <c r="I16" s="115">
        <v>-157</v>
      </c>
      <c r="J16" s="116">
        <v>-9.3119810201660744</v>
      </c>
      <c r="K16" s="110"/>
      <c r="L16" s="110"/>
      <c r="M16" s="110"/>
      <c r="N16" s="110"/>
      <c r="O16" s="110"/>
    </row>
    <row r="17" spans="1:15" s="110" customFormat="1" ht="24.95" customHeight="1" x14ac:dyDescent="0.2">
      <c r="A17" s="193" t="s">
        <v>142</v>
      </c>
      <c r="B17" s="199" t="s">
        <v>220</v>
      </c>
      <c r="C17" s="113">
        <v>1.0882733843004553</v>
      </c>
      <c r="D17" s="115">
        <v>521</v>
      </c>
      <c r="E17" s="114">
        <v>549</v>
      </c>
      <c r="F17" s="114">
        <v>530</v>
      </c>
      <c r="G17" s="114">
        <v>558</v>
      </c>
      <c r="H17" s="140">
        <v>556</v>
      </c>
      <c r="I17" s="115">
        <v>-35</v>
      </c>
      <c r="J17" s="116">
        <v>-6.2949640287769784</v>
      </c>
    </row>
    <row r="18" spans="1:15" s="287" customFormat="1" ht="24.95" customHeight="1" x14ac:dyDescent="0.2">
      <c r="A18" s="201" t="s">
        <v>144</v>
      </c>
      <c r="B18" s="202" t="s">
        <v>145</v>
      </c>
      <c r="C18" s="113">
        <v>3.8308894180557296</v>
      </c>
      <c r="D18" s="115">
        <v>1834</v>
      </c>
      <c r="E18" s="114">
        <v>1777</v>
      </c>
      <c r="F18" s="114">
        <v>1773</v>
      </c>
      <c r="G18" s="114">
        <v>1736</v>
      </c>
      <c r="H18" s="140">
        <v>1758</v>
      </c>
      <c r="I18" s="115">
        <v>76</v>
      </c>
      <c r="J18" s="116">
        <v>4.3230944254835038</v>
      </c>
      <c r="K18" s="110"/>
      <c r="L18" s="110"/>
      <c r="M18" s="110"/>
      <c r="N18" s="110"/>
      <c r="O18" s="110"/>
    </row>
    <row r="19" spans="1:15" s="110" customFormat="1" ht="24.95" customHeight="1" x14ac:dyDescent="0.2">
      <c r="A19" s="193" t="s">
        <v>146</v>
      </c>
      <c r="B19" s="199" t="s">
        <v>147</v>
      </c>
      <c r="C19" s="113">
        <v>16.514183063876008</v>
      </c>
      <c r="D19" s="115">
        <v>7906</v>
      </c>
      <c r="E19" s="114">
        <v>7955</v>
      </c>
      <c r="F19" s="114">
        <v>7846</v>
      </c>
      <c r="G19" s="114">
        <v>7883</v>
      </c>
      <c r="H19" s="140">
        <v>7763</v>
      </c>
      <c r="I19" s="115">
        <v>143</v>
      </c>
      <c r="J19" s="116">
        <v>1.8420713641633388</v>
      </c>
    </row>
    <row r="20" spans="1:15" s="287" customFormat="1" ht="24.95" customHeight="1" x14ac:dyDescent="0.2">
      <c r="A20" s="193" t="s">
        <v>148</v>
      </c>
      <c r="B20" s="199" t="s">
        <v>149</v>
      </c>
      <c r="C20" s="113">
        <v>3.6178301374441242</v>
      </c>
      <c r="D20" s="115">
        <v>1732</v>
      </c>
      <c r="E20" s="114">
        <v>1792</v>
      </c>
      <c r="F20" s="114">
        <v>1764</v>
      </c>
      <c r="G20" s="114">
        <v>1889</v>
      </c>
      <c r="H20" s="140">
        <v>2060</v>
      </c>
      <c r="I20" s="115">
        <v>-328</v>
      </c>
      <c r="J20" s="116">
        <v>-15.922330097087379</v>
      </c>
      <c r="K20" s="110"/>
      <c r="L20" s="110"/>
      <c r="M20" s="110"/>
      <c r="N20" s="110"/>
      <c r="O20" s="110"/>
    </row>
    <row r="21" spans="1:15" s="110" customFormat="1" ht="24.95" customHeight="1" x14ac:dyDescent="0.2">
      <c r="A21" s="201" t="s">
        <v>150</v>
      </c>
      <c r="B21" s="202" t="s">
        <v>151</v>
      </c>
      <c r="C21" s="113">
        <v>13.431089944437481</v>
      </c>
      <c r="D21" s="115">
        <v>6430</v>
      </c>
      <c r="E21" s="114">
        <v>7024</v>
      </c>
      <c r="F21" s="114">
        <v>7290</v>
      </c>
      <c r="G21" s="114">
        <v>7477</v>
      </c>
      <c r="H21" s="140">
        <v>6952</v>
      </c>
      <c r="I21" s="115">
        <v>-522</v>
      </c>
      <c r="J21" s="116">
        <v>-7.5086306098964331</v>
      </c>
    </row>
    <row r="22" spans="1:15" s="110" customFormat="1" ht="24.95" customHeight="1" x14ac:dyDescent="0.2">
      <c r="A22" s="201" t="s">
        <v>152</v>
      </c>
      <c r="B22" s="199" t="s">
        <v>153</v>
      </c>
      <c r="C22" s="113">
        <v>1.7671387391903748</v>
      </c>
      <c r="D22" s="115">
        <v>846</v>
      </c>
      <c r="E22" s="114">
        <v>868</v>
      </c>
      <c r="F22" s="114">
        <v>857</v>
      </c>
      <c r="G22" s="114">
        <v>871</v>
      </c>
      <c r="H22" s="140">
        <v>867</v>
      </c>
      <c r="I22" s="115">
        <v>-21</v>
      </c>
      <c r="J22" s="116">
        <v>-2.422145328719723</v>
      </c>
    </row>
    <row r="23" spans="1:15" s="110" customFormat="1" ht="24.95" customHeight="1" x14ac:dyDescent="0.2">
      <c r="A23" s="193" t="s">
        <v>154</v>
      </c>
      <c r="B23" s="199" t="s">
        <v>155</v>
      </c>
      <c r="C23" s="113">
        <v>1.0026319087604962</v>
      </c>
      <c r="D23" s="115">
        <v>480</v>
      </c>
      <c r="E23" s="114">
        <v>482</v>
      </c>
      <c r="F23" s="114">
        <v>472</v>
      </c>
      <c r="G23" s="114">
        <v>464</v>
      </c>
      <c r="H23" s="140">
        <v>473</v>
      </c>
      <c r="I23" s="115">
        <v>7</v>
      </c>
      <c r="J23" s="116">
        <v>1.4799154334038056</v>
      </c>
    </row>
    <row r="24" spans="1:15" s="110" customFormat="1" ht="24.95" customHeight="1" x14ac:dyDescent="0.2">
      <c r="A24" s="193" t="s">
        <v>156</v>
      </c>
      <c r="B24" s="199" t="s">
        <v>221</v>
      </c>
      <c r="C24" s="113">
        <v>9.3453649162384593</v>
      </c>
      <c r="D24" s="115">
        <v>4474</v>
      </c>
      <c r="E24" s="114">
        <v>4574</v>
      </c>
      <c r="F24" s="114">
        <v>4522</v>
      </c>
      <c r="G24" s="114">
        <v>4628</v>
      </c>
      <c r="H24" s="140">
        <v>4650</v>
      </c>
      <c r="I24" s="115">
        <v>-176</v>
      </c>
      <c r="J24" s="116">
        <v>-3.78494623655914</v>
      </c>
    </row>
    <row r="25" spans="1:15" s="110" customFormat="1" ht="24.95" customHeight="1" x14ac:dyDescent="0.2">
      <c r="A25" s="193" t="s">
        <v>222</v>
      </c>
      <c r="B25" s="204" t="s">
        <v>159</v>
      </c>
      <c r="C25" s="113">
        <v>10.868112127668462</v>
      </c>
      <c r="D25" s="115">
        <v>5203</v>
      </c>
      <c r="E25" s="114">
        <v>5360</v>
      </c>
      <c r="F25" s="114">
        <v>5335</v>
      </c>
      <c r="G25" s="114">
        <v>5319</v>
      </c>
      <c r="H25" s="140">
        <v>4999</v>
      </c>
      <c r="I25" s="115">
        <v>204</v>
      </c>
      <c r="J25" s="116">
        <v>4.0808161632326465</v>
      </c>
    </row>
    <row r="26" spans="1:15" s="110" customFormat="1" ht="24.95" customHeight="1" x14ac:dyDescent="0.2">
      <c r="A26" s="201">
        <v>782.78300000000002</v>
      </c>
      <c r="B26" s="203" t="s">
        <v>160</v>
      </c>
      <c r="C26" s="113">
        <v>0.37389814930860177</v>
      </c>
      <c r="D26" s="115">
        <v>179</v>
      </c>
      <c r="E26" s="114">
        <v>182</v>
      </c>
      <c r="F26" s="114">
        <v>187</v>
      </c>
      <c r="G26" s="114">
        <v>206</v>
      </c>
      <c r="H26" s="140">
        <v>200</v>
      </c>
      <c r="I26" s="115">
        <v>-21</v>
      </c>
      <c r="J26" s="116">
        <v>-10.5</v>
      </c>
    </row>
    <row r="27" spans="1:15" s="110" customFormat="1" ht="24.95" customHeight="1" x14ac:dyDescent="0.2">
      <c r="A27" s="193" t="s">
        <v>161</v>
      </c>
      <c r="B27" s="199" t="s">
        <v>162</v>
      </c>
      <c r="C27" s="113">
        <v>2.2956093077662199</v>
      </c>
      <c r="D27" s="115">
        <v>1099</v>
      </c>
      <c r="E27" s="114">
        <v>1209</v>
      </c>
      <c r="F27" s="114">
        <v>1173</v>
      </c>
      <c r="G27" s="114">
        <v>1216</v>
      </c>
      <c r="H27" s="140">
        <v>1237</v>
      </c>
      <c r="I27" s="115">
        <v>-138</v>
      </c>
      <c r="J27" s="116">
        <v>-11.156022635408245</v>
      </c>
    </row>
    <row r="28" spans="1:15" s="110" customFormat="1" ht="24.95" customHeight="1" x14ac:dyDescent="0.2">
      <c r="A28" s="193" t="s">
        <v>163</v>
      </c>
      <c r="B28" s="199" t="s">
        <v>164</v>
      </c>
      <c r="C28" s="113">
        <v>4.4032251326398466</v>
      </c>
      <c r="D28" s="115">
        <v>2108</v>
      </c>
      <c r="E28" s="114">
        <v>2647</v>
      </c>
      <c r="F28" s="114">
        <v>2213</v>
      </c>
      <c r="G28" s="114">
        <v>2597</v>
      </c>
      <c r="H28" s="140">
        <v>2223</v>
      </c>
      <c r="I28" s="115">
        <v>-115</v>
      </c>
      <c r="J28" s="116">
        <v>-5.1731893837156999</v>
      </c>
    </row>
    <row r="29" spans="1:15" s="110" customFormat="1" ht="24.95" customHeight="1" x14ac:dyDescent="0.2">
      <c r="A29" s="193">
        <v>86</v>
      </c>
      <c r="B29" s="199" t="s">
        <v>165</v>
      </c>
      <c r="C29" s="113">
        <v>7.4445419225466853</v>
      </c>
      <c r="D29" s="115">
        <v>3564</v>
      </c>
      <c r="E29" s="114">
        <v>3635</v>
      </c>
      <c r="F29" s="114">
        <v>3580</v>
      </c>
      <c r="G29" s="114">
        <v>3626</v>
      </c>
      <c r="H29" s="140">
        <v>3602</v>
      </c>
      <c r="I29" s="115">
        <v>-38</v>
      </c>
      <c r="J29" s="116">
        <v>-1.0549694614103275</v>
      </c>
    </row>
    <row r="30" spans="1:15" s="110" customFormat="1" ht="24.95" customHeight="1" x14ac:dyDescent="0.2">
      <c r="A30" s="193">
        <v>87.88</v>
      </c>
      <c r="B30" s="204" t="s">
        <v>166</v>
      </c>
      <c r="C30" s="113">
        <v>3.3274846471988972</v>
      </c>
      <c r="D30" s="115">
        <v>1593</v>
      </c>
      <c r="E30" s="114">
        <v>1587</v>
      </c>
      <c r="F30" s="114">
        <v>1560</v>
      </c>
      <c r="G30" s="114">
        <v>1602</v>
      </c>
      <c r="H30" s="140">
        <v>1598</v>
      </c>
      <c r="I30" s="115">
        <v>-5</v>
      </c>
      <c r="J30" s="116">
        <v>-0.31289111389236546</v>
      </c>
    </row>
    <row r="31" spans="1:15" s="110" customFormat="1" ht="24.95" customHeight="1" x14ac:dyDescent="0.2">
      <c r="A31" s="193" t="s">
        <v>167</v>
      </c>
      <c r="B31" s="199" t="s">
        <v>168</v>
      </c>
      <c r="C31" s="113">
        <v>12.532898859506204</v>
      </c>
      <c r="D31" s="115">
        <v>6000</v>
      </c>
      <c r="E31" s="114">
        <v>6271</v>
      </c>
      <c r="F31" s="114">
        <v>6229</v>
      </c>
      <c r="G31" s="114">
        <v>6224</v>
      </c>
      <c r="H31" s="140">
        <v>6114</v>
      </c>
      <c r="I31" s="115">
        <v>-114</v>
      </c>
      <c r="J31" s="116">
        <v>-1.8645731108930323</v>
      </c>
    </row>
    <row r="32" spans="1:15" s="110" customFormat="1" ht="24.95" customHeight="1" x14ac:dyDescent="0.2">
      <c r="A32" s="193"/>
      <c r="B32" s="204" t="s">
        <v>169</v>
      </c>
      <c r="C32" s="113" t="s">
        <v>514</v>
      </c>
      <c r="D32" s="115" t="s">
        <v>514</v>
      </c>
      <c r="E32" s="114" t="s">
        <v>514</v>
      </c>
      <c r="F32" s="114" t="s">
        <v>514</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1.2052471069891799</v>
      </c>
      <c r="D34" s="115">
        <v>577</v>
      </c>
      <c r="E34" s="114">
        <v>568</v>
      </c>
      <c r="F34" s="114">
        <v>588</v>
      </c>
      <c r="G34" s="114">
        <v>553</v>
      </c>
      <c r="H34" s="140">
        <v>541</v>
      </c>
      <c r="I34" s="115">
        <v>36</v>
      </c>
      <c r="J34" s="116">
        <v>6.654343807763401</v>
      </c>
    </row>
    <row r="35" spans="1:10" s="110" customFormat="1" ht="24.95" customHeight="1" x14ac:dyDescent="0.2">
      <c r="A35" s="292" t="s">
        <v>171</v>
      </c>
      <c r="B35" s="293" t="s">
        <v>172</v>
      </c>
      <c r="C35" s="113">
        <v>11.868655219952375</v>
      </c>
      <c r="D35" s="115">
        <v>5682</v>
      </c>
      <c r="E35" s="114">
        <v>5775</v>
      </c>
      <c r="F35" s="114">
        <v>5810</v>
      </c>
      <c r="G35" s="114">
        <v>5781</v>
      </c>
      <c r="H35" s="140">
        <v>5771</v>
      </c>
      <c r="I35" s="115">
        <v>-89</v>
      </c>
      <c r="J35" s="116">
        <v>-1.5421937272569746</v>
      </c>
    </row>
    <row r="36" spans="1:10" s="110" customFormat="1" ht="24.95" customHeight="1" x14ac:dyDescent="0.2">
      <c r="A36" s="294" t="s">
        <v>173</v>
      </c>
      <c r="B36" s="295" t="s">
        <v>174</v>
      </c>
      <c r="C36" s="125">
        <v>86.924008856581864</v>
      </c>
      <c r="D36" s="143">
        <v>41614</v>
      </c>
      <c r="E36" s="144">
        <v>43586</v>
      </c>
      <c r="F36" s="144">
        <v>43028</v>
      </c>
      <c r="G36" s="144">
        <v>44002</v>
      </c>
      <c r="H36" s="145">
        <v>42738</v>
      </c>
      <c r="I36" s="143">
        <v>-1124</v>
      </c>
      <c r="J36" s="146">
        <v>-2.6299780055220179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47874</v>
      </c>
      <c r="F11" s="264">
        <v>49930</v>
      </c>
      <c r="G11" s="264">
        <v>49427</v>
      </c>
      <c r="H11" s="264">
        <v>50336</v>
      </c>
      <c r="I11" s="265">
        <v>49050</v>
      </c>
      <c r="J11" s="263">
        <v>-1176</v>
      </c>
      <c r="K11" s="266">
        <v>-2.3975535168195719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45.895475623511722</v>
      </c>
      <c r="E13" s="115">
        <v>21972</v>
      </c>
      <c r="F13" s="114">
        <v>23075</v>
      </c>
      <c r="G13" s="114">
        <v>22646</v>
      </c>
      <c r="H13" s="114">
        <v>23213</v>
      </c>
      <c r="I13" s="140">
        <v>22297</v>
      </c>
      <c r="J13" s="115">
        <v>-325</v>
      </c>
      <c r="K13" s="116">
        <v>-1.4575951921783199</v>
      </c>
    </row>
    <row r="14" spans="1:15" ht="15.95" customHeight="1" x14ac:dyDescent="0.2">
      <c r="A14" s="306" t="s">
        <v>230</v>
      </c>
      <c r="B14" s="307"/>
      <c r="C14" s="308"/>
      <c r="D14" s="113">
        <v>40.98466808706187</v>
      </c>
      <c r="E14" s="115">
        <v>19621</v>
      </c>
      <c r="F14" s="114">
        <v>20457</v>
      </c>
      <c r="G14" s="114">
        <v>20485</v>
      </c>
      <c r="H14" s="114">
        <v>20773</v>
      </c>
      <c r="I14" s="140">
        <v>20479</v>
      </c>
      <c r="J14" s="115">
        <v>-858</v>
      </c>
      <c r="K14" s="116">
        <v>-4.1896576981297917</v>
      </c>
    </row>
    <row r="15" spans="1:15" ht="15.95" customHeight="1" x14ac:dyDescent="0.2">
      <c r="A15" s="306" t="s">
        <v>231</v>
      </c>
      <c r="B15" s="307"/>
      <c r="C15" s="308"/>
      <c r="D15" s="113">
        <v>5.5562518277144166</v>
      </c>
      <c r="E15" s="115">
        <v>2660</v>
      </c>
      <c r="F15" s="114">
        <v>2679</v>
      </c>
      <c r="G15" s="114">
        <v>2654</v>
      </c>
      <c r="H15" s="114">
        <v>2621</v>
      </c>
      <c r="I15" s="140">
        <v>2645</v>
      </c>
      <c r="J15" s="115">
        <v>15</v>
      </c>
      <c r="K15" s="116">
        <v>0.56710775047258977</v>
      </c>
    </row>
    <row r="16" spans="1:15" ht="15.95" customHeight="1" x14ac:dyDescent="0.2">
      <c r="A16" s="306" t="s">
        <v>232</v>
      </c>
      <c r="B16" s="307"/>
      <c r="C16" s="308"/>
      <c r="D16" s="113">
        <v>2.9953628274219826</v>
      </c>
      <c r="E16" s="115">
        <v>1434</v>
      </c>
      <c r="F16" s="114">
        <v>1439</v>
      </c>
      <c r="G16" s="114">
        <v>1387</v>
      </c>
      <c r="H16" s="114">
        <v>1393</v>
      </c>
      <c r="I16" s="140">
        <v>1425</v>
      </c>
      <c r="J16" s="115">
        <v>9</v>
      </c>
      <c r="K16" s="116">
        <v>0.63157894736842102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1.0924510172536241</v>
      </c>
      <c r="E18" s="115">
        <v>523</v>
      </c>
      <c r="F18" s="114">
        <v>519</v>
      </c>
      <c r="G18" s="114">
        <v>533</v>
      </c>
      <c r="H18" s="114">
        <v>501</v>
      </c>
      <c r="I18" s="140">
        <v>499</v>
      </c>
      <c r="J18" s="115">
        <v>24</v>
      </c>
      <c r="K18" s="116">
        <v>4.8096192384769543</v>
      </c>
    </row>
    <row r="19" spans="1:11" ht="14.1" customHeight="1" x14ac:dyDescent="0.2">
      <c r="A19" s="306" t="s">
        <v>235</v>
      </c>
      <c r="B19" s="307" t="s">
        <v>236</v>
      </c>
      <c r="C19" s="308"/>
      <c r="D19" s="113">
        <v>0.7457074821406191</v>
      </c>
      <c r="E19" s="115">
        <v>357</v>
      </c>
      <c r="F19" s="114">
        <v>351</v>
      </c>
      <c r="G19" s="114">
        <v>366</v>
      </c>
      <c r="H19" s="114">
        <v>339</v>
      </c>
      <c r="I19" s="140">
        <v>336</v>
      </c>
      <c r="J19" s="115">
        <v>21</v>
      </c>
      <c r="K19" s="116">
        <v>6.25</v>
      </c>
    </row>
    <row r="20" spans="1:11" ht="14.1" customHeight="1" x14ac:dyDescent="0.2">
      <c r="A20" s="306">
        <v>12</v>
      </c>
      <c r="B20" s="307" t="s">
        <v>237</v>
      </c>
      <c r="C20" s="308"/>
      <c r="D20" s="113">
        <v>0.82926014120399383</v>
      </c>
      <c r="E20" s="115">
        <v>397</v>
      </c>
      <c r="F20" s="114">
        <v>395</v>
      </c>
      <c r="G20" s="114">
        <v>419</v>
      </c>
      <c r="H20" s="114">
        <v>431</v>
      </c>
      <c r="I20" s="140">
        <v>384</v>
      </c>
      <c r="J20" s="115">
        <v>13</v>
      </c>
      <c r="K20" s="116">
        <v>3.3854166666666665</v>
      </c>
    </row>
    <row r="21" spans="1:11" ht="14.1" customHeight="1" x14ac:dyDescent="0.2">
      <c r="A21" s="306">
        <v>21</v>
      </c>
      <c r="B21" s="307" t="s">
        <v>238</v>
      </c>
      <c r="C21" s="308"/>
      <c r="D21" s="113">
        <v>7.3108576680452855E-2</v>
      </c>
      <c r="E21" s="115">
        <v>35</v>
      </c>
      <c r="F21" s="114">
        <v>45</v>
      </c>
      <c r="G21" s="114">
        <v>39</v>
      </c>
      <c r="H21" s="114">
        <v>36</v>
      </c>
      <c r="I21" s="140">
        <v>38</v>
      </c>
      <c r="J21" s="115">
        <v>-3</v>
      </c>
      <c r="K21" s="116">
        <v>-7.8947368421052628</v>
      </c>
    </row>
    <row r="22" spans="1:11" ht="14.1" customHeight="1" x14ac:dyDescent="0.2">
      <c r="A22" s="306">
        <v>22</v>
      </c>
      <c r="B22" s="307" t="s">
        <v>239</v>
      </c>
      <c r="C22" s="308"/>
      <c r="D22" s="113">
        <v>0.54309228391193554</v>
      </c>
      <c r="E22" s="115">
        <v>260</v>
      </c>
      <c r="F22" s="114">
        <v>275</v>
      </c>
      <c r="G22" s="114">
        <v>269</v>
      </c>
      <c r="H22" s="114">
        <v>285</v>
      </c>
      <c r="I22" s="140">
        <v>272</v>
      </c>
      <c r="J22" s="115">
        <v>-12</v>
      </c>
      <c r="K22" s="116">
        <v>-4.4117647058823533</v>
      </c>
    </row>
    <row r="23" spans="1:11" ht="14.1" customHeight="1" x14ac:dyDescent="0.2">
      <c r="A23" s="306">
        <v>23</v>
      </c>
      <c r="B23" s="307" t="s">
        <v>240</v>
      </c>
      <c r="C23" s="308"/>
      <c r="D23" s="113">
        <v>0.58486861344362284</v>
      </c>
      <c r="E23" s="115">
        <v>280</v>
      </c>
      <c r="F23" s="114">
        <v>260</v>
      </c>
      <c r="G23" s="114">
        <v>267</v>
      </c>
      <c r="H23" s="114">
        <v>268</v>
      </c>
      <c r="I23" s="140">
        <v>280</v>
      </c>
      <c r="J23" s="115">
        <v>0</v>
      </c>
      <c r="K23" s="116">
        <v>0</v>
      </c>
    </row>
    <row r="24" spans="1:11" ht="14.1" customHeight="1" x14ac:dyDescent="0.2">
      <c r="A24" s="306">
        <v>24</v>
      </c>
      <c r="B24" s="307" t="s">
        <v>241</v>
      </c>
      <c r="C24" s="308"/>
      <c r="D24" s="113">
        <v>0.78748381167230652</v>
      </c>
      <c r="E24" s="115">
        <v>377</v>
      </c>
      <c r="F24" s="114">
        <v>404</v>
      </c>
      <c r="G24" s="114">
        <v>414</v>
      </c>
      <c r="H24" s="114">
        <v>427</v>
      </c>
      <c r="I24" s="140">
        <v>437</v>
      </c>
      <c r="J24" s="115">
        <v>-60</v>
      </c>
      <c r="K24" s="116">
        <v>-13.729977116704806</v>
      </c>
    </row>
    <row r="25" spans="1:11" ht="14.1" customHeight="1" x14ac:dyDescent="0.2">
      <c r="A25" s="306">
        <v>25</v>
      </c>
      <c r="B25" s="307" t="s">
        <v>242</v>
      </c>
      <c r="C25" s="308"/>
      <c r="D25" s="113">
        <v>1.4329281029368759</v>
      </c>
      <c r="E25" s="115">
        <v>686</v>
      </c>
      <c r="F25" s="114">
        <v>699</v>
      </c>
      <c r="G25" s="114">
        <v>699</v>
      </c>
      <c r="H25" s="114">
        <v>696</v>
      </c>
      <c r="I25" s="140">
        <v>685</v>
      </c>
      <c r="J25" s="115">
        <v>1</v>
      </c>
      <c r="K25" s="116">
        <v>0.145985401459854</v>
      </c>
    </row>
    <row r="26" spans="1:11" ht="14.1" customHeight="1" x14ac:dyDescent="0.2">
      <c r="A26" s="306">
        <v>26</v>
      </c>
      <c r="B26" s="307" t="s">
        <v>243</v>
      </c>
      <c r="C26" s="308"/>
      <c r="D26" s="113">
        <v>0.72481931737477545</v>
      </c>
      <c r="E26" s="115">
        <v>347</v>
      </c>
      <c r="F26" s="114">
        <v>351</v>
      </c>
      <c r="G26" s="114">
        <v>347</v>
      </c>
      <c r="H26" s="114">
        <v>338</v>
      </c>
      <c r="I26" s="140">
        <v>331</v>
      </c>
      <c r="J26" s="115">
        <v>16</v>
      </c>
      <c r="K26" s="116">
        <v>4.833836858006042</v>
      </c>
    </row>
    <row r="27" spans="1:11" ht="14.1" customHeight="1" x14ac:dyDescent="0.2">
      <c r="A27" s="306">
        <v>27</v>
      </c>
      <c r="B27" s="307" t="s">
        <v>244</v>
      </c>
      <c r="C27" s="308"/>
      <c r="D27" s="113">
        <v>0.36763169987884864</v>
      </c>
      <c r="E27" s="115">
        <v>176</v>
      </c>
      <c r="F27" s="114">
        <v>177</v>
      </c>
      <c r="G27" s="114">
        <v>181</v>
      </c>
      <c r="H27" s="114">
        <v>192</v>
      </c>
      <c r="I27" s="140">
        <v>189</v>
      </c>
      <c r="J27" s="115">
        <v>-13</v>
      </c>
      <c r="K27" s="116">
        <v>-6.8783068783068781</v>
      </c>
    </row>
    <row r="28" spans="1:11" ht="14.1" customHeight="1" x14ac:dyDescent="0.2">
      <c r="A28" s="306">
        <v>28</v>
      </c>
      <c r="B28" s="307" t="s">
        <v>245</v>
      </c>
      <c r="C28" s="308"/>
      <c r="D28" s="113">
        <v>0.27572377490913647</v>
      </c>
      <c r="E28" s="115">
        <v>132</v>
      </c>
      <c r="F28" s="114">
        <v>135</v>
      </c>
      <c r="G28" s="114">
        <v>132</v>
      </c>
      <c r="H28" s="114">
        <v>130</v>
      </c>
      <c r="I28" s="140">
        <v>139</v>
      </c>
      <c r="J28" s="115">
        <v>-7</v>
      </c>
      <c r="K28" s="116">
        <v>-5.0359712230215825</v>
      </c>
    </row>
    <row r="29" spans="1:11" ht="14.1" customHeight="1" x14ac:dyDescent="0.2">
      <c r="A29" s="306">
        <v>29</v>
      </c>
      <c r="B29" s="307" t="s">
        <v>246</v>
      </c>
      <c r="C29" s="308"/>
      <c r="D29" s="113">
        <v>3.8831098299703388</v>
      </c>
      <c r="E29" s="115">
        <v>1859</v>
      </c>
      <c r="F29" s="114">
        <v>1993</v>
      </c>
      <c r="G29" s="114">
        <v>2088</v>
      </c>
      <c r="H29" s="114">
        <v>2114</v>
      </c>
      <c r="I29" s="140">
        <v>1993</v>
      </c>
      <c r="J29" s="115">
        <v>-134</v>
      </c>
      <c r="K29" s="116">
        <v>-6.7235323632714499</v>
      </c>
    </row>
    <row r="30" spans="1:11" ht="14.1" customHeight="1" x14ac:dyDescent="0.2">
      <c r="A30" s="306" t="s">
        <v>247</v>
      </c>
      <c r="B30" s="307" t="s">
        <v>248</v>
      </c>
      <c r="C30" s="308"/>
      <c r="D30" s="113">
        <v>0.59113506287337592</v>
      </c>
      <c r="E30" s="115">
        <v>283</v>
      </c>
      <c r="F30" s="114">
        <v>273</v>
      </c>
      <c r="G30" s="114">
        <v>280</v>
      </c>
      <c r="H30" s="114">
        <v>285</v>
      </c>
      <c r="I30" s="140">
        <v>264</v>
      </c>
      <c r="J30" s="115">
        <v>19</v>
      </c>
      <c r="K30" s="116">
        <v>7.1969696969696972</v>
      </c>
    </row>
    <row r="31" spans="1:11" ht="14.1" customHeight="1" x14ac:dyDescent="0.2">
      <c r="A31" s="306" t="s">
        <v>249</v>
      </c>
      <c r="B31" s="307" t="s">
        <v>250</v>
      </c>
      <c r="C31" s="308"/>
      <c r="D31" s="113">
        <v>3.2669089693779503</v>
      </c>
      <c r="E31" s="115">
        <v>1564</v>
      </c>
      <c r="F31" s="114">
        <v>1708</v>
      </c>
      <c r="G31" s="114">
        <v>1792</v>
      </c>
      <c r="H31" s="114">
        <v>1817</v>
      </c>
      <c r="I31" s="140">
        <v>1715</v>
      </c>
      <c r="J31" s="115">
        <v>-151</v>
      </c>
      <c r="K31" s="116">
        <v>-8.8046647230320705</v>
      </c>
    </row>
    <row r="32" spans="1:11" ht="14.1" customHeight="1" x14ac:dyDescent="0.2">
      <c r="A32" s="306">
        <v>31</v>
      </c>
      <c r="B32" s="307" t="s">
        <v>251</v>
      </c>
      <c r="C32" s="308"/>
      <c r="D32" s="113">
        <v>0.11906253916530894</v>
      </c>
      <c r="E32" s="115">
        <v>57</v>
      </c>
      <c r="F32" s="114">
        <v>61</v>
      </c>
      <c r="G32" s="114">
        <v>56</v>
      </c>
      <c r="H32" s="114">
        <v>52</v>
      </c>
      <c r="I32" s="140">
        <v>55</v>
      </c>
      <c r="J32" s="115">
        <v>2</v>
      </c>
      <c r="K32" s="116">
        <v>3.6363636363636362</v>
      </c>
    </row>
    <row r="33" spans="1:11" ht="14.1" customHeight="1" x14ac:dyDescent="0.2">
      <c r="A33" s="306">
        <v>32</v>
      </c>
      <c r="B33" s="307" t="s">
        <v>252</v>
      </c>
      <c r="C33" s="308"/>
      <c r="D33" s="113">
        <v>0.5890462463967916</v>
      </c>
      <c r="E33" s="115">
        <v>282</v>
      </c>
      <c r="F33" s="114">
        <v>261</v>
      </c>
      <c r="G33" s="114">
        <v>263</v>
      </c>
      <c r="H33" s="114">
        <v>249</v>
      </c>
      <c r="I33" s="140">
        <v>235</v>
      </c>
      <c r="J33" s="115">
        <v>47</v>
      </c>
      <c r="K33" s="116">
        <v>20</v>
      </c>
    </row>
    <row r="34" spans="1:11" ht="14.1" customHeight="1" x14ac:dyDescent="0.2">
      <c r="A34" s="306">
        <v>33</v>
      </c>
      <c r="B34" s="307" t="s">
        <v>253</v>
      </c>
      <c r="C34" s="308"/>
      <c r="D34" s="113">
        <v>0.46580607427831389</v>
      </c>
      <c r="E34" s="115">
        <v>223</v>
      </c>
      <c r="F34" s="114">
        <v>220</v>
      </c>
      <c r="G34" s="114">
        <v>219</v>
      </c>
      <c r="H34" s="114">
        <v>219</v>
      </c>
      <c r="I34" s="140">
        <v>231</v>
      </c>
      <c r="J34" s="115">
        <v>-8</v>
      </c>
      <c r="K34" s="116">
        <v>-3.4632034632034632</v>
      </c>
    </row>
    <row r="35" spans="1:11" ht="14.1" customHeight="1" x14ac:dyDescent="0.2">
      <c r="A35" s="306">
        <v>34</v>
      </c>
      <c r="B35" s="307" t="s">
        <v>254</v>
      </c>
      <c r="C35" s="308"/>
      <c r="D35" s="113">
        <v>3.8831098299703388</v>
      </c>
      <c r="E35" s="115">
        <v>1859</v>
      </c>
      <c r="F35" s="114">
        <v>1946</v>
      </c>
      <c r="G35" s="114">
        <v>1943</v>
      </c>
      <c r="H35" s="114">
        <v>1943</v>
      </c>
      <c r="I35" s="140">
        <v>1941</v>
      </c>
      <c r="J35" s="115">
        <v>-82</v>
      </c>
      <c r="K35" s="116">
        <v>-4.2246264811952603</v>
      </c>
    </row>
    <row r="36" spans="1:11" ht="14.1" customHeight="1" x14ac:dyDescent="0.2">
      <c r="A36" s="306">
        <v>41</v>
      </c>
      <c r="B36" s="307" t="s">
        <v>255</v>
      </c>
      <c r="C36" s="308"/>
      <c r="D36" s="113">
        <v>0.15039478631407444</v>
      </c>
      <c r="E36" s="115">
        <v>72</v>
      </c>
      <c r="F36" s="114">
        <v>73</v>
      </c>
      <c r="G36" s="114">
        <v>75</v>
      </c>
      <c r="H36" s="114">
        <v>84</v>
      </c>
      <c r="I36" s="140">
        <v>72</v>
      </c>
      <c r="J36" s="115">
        <v>0</v>
      </c>
      <c r="K36" s="116">
        <v>0</v>
      </c>
    </row>
    <row r="37" spans="1:11" ht="14.1" customHeight="1" x14ac:dyDescent="0.2">
      <c r="A37" s="306">
        <v>42</v>
      </c>
      <c r="B37" s="307" t="s">
        <v>256</v>
      </c>
      <c r="C37" s="308"/>
      <c r="D37" s="113">
        <v>2.5065797719012406E-2</v>
      </c>
      <c r="E37" s="115">
        <v>12</v>
      </c>
      <c r="F37" s="114">
        <v>13</v>
      </c>
      <c r="G37" s="114">
        <v>12</v>
      </c>
      <c r="H37" s="114">
        <v>12</v>
      </c>
      <c r="I37" s="140">
        <v>10</v>
      </c>
      <c r="J37" s="115">
        <v>2</v>
      </c>
      <c r="K37" s="116">
        <v>20</v>
      </c>
    </row>
    <row r="38" spans="1:11" ht="14.1" customHeight="1" x14ac:dyDescent="0.2">
      <c r="A38" s="306">
        <v>43</v>
      </c>
      <c r="B38" s="307" t="s">
        <v>257</v>
      </c>
      <c r="C38" s="308"/>
      <c r="D38" s="113">
        <v>0.49713832142707942</v>
      </c>
      <c r="E38" s="115">
        <v>238</v>
      </c>
      <c r="F38" s="114">
        <v>255</v>
      </c>
      <c r="G38" s="114">
        <v>261</v>
      </c>
      <c r="H38" s="114">
        <v>261</v>
      </c>
      <c r="I38" s="140">
        <v>254</v>
      </c>
      <c r="J38" s="115">
        <v>-16</v>
      </c>
      <c r="K38" s="116">
        <v>-6.2992125984251972</v>
      </c>
    </row>
    <row r="39" spans="1:11" ht="14.1" customHeight="1" x14ac:dyDescent="0.2">
      <c r="A39" s="306">
        <v>51</v>
      </c>
      <c r="B39" s="307" t="s">
        <v>258</v>
      </c>
      <c r="C39" s="308"/>
      <c r="D39" s="113">
        <v>4.7144587876509174</v>
      </c>
      <c r="E39" s="115">
        <v>2257</v>
      </c>
      <c r="F39" s="114">
        <v>2394</v>
      </c>
      <c r="G39" s="114">
        <v>2344</v>
      </c>
      <c r="H39" s="114">
        <v>2470</v>
      </c>
      <c r="I39" s="140">
        <v>2658</v>
      </c>
      <c r="J39" s="115">
        <v>-401</v>
      </c>
      <c r="K39" s="116">
        <v>-15.08653122648608</v>
      </c>
    </row>
    <row r="40" spans="1:11" ht="14.1" customHeight="1" x14ac:dyDescent="0.2">
      <c r="A40" s="306" t="s">
        <v>259</v>
      </c>
      <c r="B40" s="307" t="s">
        <v>260</v>
      </c>
      <c r="C40" s="308"/>
      <c r="D40" s="113">
        <v>4.5055771399924804</v>
      </c>
      <c r="E40" s="115">
        <v>2157</v>
      </c>
      <c r="F40" s="114">
        <v>2302</v>
      </c>
      <c r="G40" s="114">
        <v>2258</v>
      </c>
      <c r="H40" s="114">
        <v>2396</v>
      </c>
      <c r="I40" s="140">
        <v>2592</v>
      </c>
      <c r="J40" s="115">
        <v>-435</v>
      </c>
      <c r="K40" s="116">
        <v>-16.782407407407408</v>
      </c>
    </row>
    <row r="41" spans="1:11" ht="14.1" customHeight="1" x14ac:dyDescent="0.2">
      <c r="A41" s="306"/>
      <c r="B41" s="307" t="s">
        <v>261</v>
      </c>
      <c r="C41" s="308"/>
      <c r="D41" s="113">
        <v>3.2481096210886911</v>
      </c>
      <c r="E41" s="115">
        <v>1555</v>
      </c>
      <c r="F41" s="114">
        <v>1609</v>
      </c>
      <c r="G41" s="114">
        <v>1569</v>
      </c>
      <c r="H41" s="114">
        <v>1647</v>
      </c>
      <c r="I41" s="140">
        <v>1674</v>
      </c>
      <c r="J41" s="115">
        <v>-119</v>
      </c>
      <c r="K41" s="116">
        <v>-7.1087216248506575</v>
      </c>
    </row>
    <row r="42" spans="1:11" ht="14.1" customHeight="1" x14ac:dyDescent="0.2">
      <c r="A42" s="306">
        <v>52</v>
      </c>
      <c r="B42" s="307" t="s">
        <v>262</v>
      </c>
      <c r="C42" s="308"/>
      <c r="D42" s="113">
        <v>4.3468270877720681</v>
      </c>
      <c r="E42" s="115">
        <v>2081</v>
      </c>
      <c r="F42" s="114">
        <v>2061</v>
      </c>
      <c r="G42" s="114">
        <v>2043</v>
      </c>
      <c r="H42" s="114">
        <v>2073</v>
      </c>
      <c r="I42" s="140">
        <v>2076</v>
      </c>
      <c r="J42" s="115">
        <v>5</v>
      </c>
      <c r="K42" s="116">
        <v>0.24084778420038536</v>
      </c>
    </row>
    <row r="43" spans="1:11" ht="14.1" customHeight="1" x14ac:dyDescent="0.2">
      <c r="A43" s="306" t="s">
        <v>263</v>
      </c>
      <c r="B43" s="307" t="s">
        <v>264</v>
      </c>
      <c r="C43" s="308"/>
      <c r="D43" s="113">
        <v>4.1943434849814096</v>
      </c>
      <c r="E43" s="115">
        <v>2008</v>
      </c>
      <c r="F43" s="114">
        <v>1986</v>
      </c>
      <c r="G43" s="114">
        <v>1963</v>
      </c>
      <c r="H43" s="114">
        <v>1993</v>
      </c>
      <c r="I43" s="140">
        <v>2008</v>
      </c>
      <c r="J43" s="115">
        <v>0</v>
      </c>
      <c r="K43" s="116">
        <v>0</v>
      </c>
    </row>
    <row r="44" spans="1:11" ht="14.1" customHeight="1" x14ac:dyDescent="0.2">
      <c r="A44" s="306">
        <v>53</v>
      </c>
      <c r="B44" s="307" t="s">
        <v>265</v>
      </c>
      <c r="C44" s="308"/>
      <c r="D44" s="113">
        <v>1.4120399381710322</v>
      </c>
      <c r="E44" s="115">
        <v>676</v>
      </c>
      <c r="F44" s="114">
        <v>704</v>
      </c>
      <c r="G44" s="114">
        <v>699</v>
      </c>
      <c r="H44" s="114">
        <v>722</v>
      </c>
      <c r="I44" s="140">
        <v>764</v>
      </c>
      <c r="J44" s="115">
        <v>-88</v>
      </c>
      <c r="K44" s="116">
        <v>-11.518324607329843</v>
      </c>
    </row>
    <row r="45" spans="1:11" ht="14.1" customHeight="1" x14ac:dyDescent="0.2">
      <c r="A45" s="306" t="s">
        <v>266</v>
      </c>
      <c r="B45" s="307" t="s">
        <v>267</v>
      </c>
      <c r="C45" s="308"/>
      <c r="D45" s="113">
        <v>1.3827965074988511</v>
      </c>
      <c r="E45" s="115">
        <v>662</v>
      </c>
      <c r="F45" s="114">
        <v>690</v>
      </c>
      <c r="G45" s="114">
        <v>685</v>
      </c>
      <c r="H45" s="114">
        <v>710</v>
      </c>
      <c r="I45" s="140">
        <v>750</v>
      </c>
      <c r="J45" s="115">
        <v>-88</v>
      </c>
      <c r="K45" s="116">
        <v>-11.733333333333333</v>
      </c>
    </row>
    <row r="46" spans="1:11" ht="14.1" customHeight="1" x14ac:dyDescent="0.2">
      <c r="A46" s="306">
        <v>54</v>
      </c>
      <c r="B46" s="307" t="s">
        <v>268</v>
      </c>
      <c r="C46" s="308"/>
      <c r="D46" s="113">
        <v>15.476041275013577</v>
      </c>
      <c r="E46" s="115">
        <v>7409</v>
      </c>
      <c r="F46" s="114">
        <v>7544</v>
      </c>
      <c r="G46" s="114">
        <v>7561</v>
      </c>
      <c r="H46" s="114">
        <v>7490</v>
      </c>
      <c r="I46" s="140">
        <v>7190</v>
      </c>
      <c r="J46" s="115">
        <v>219</v>
      </c>
      <c r="K46" s="116">
        <v>3.0458970792767732</v>
      </c>
    </row>
    <row r="47" spans="1:11" ht="14.1" customHeight="1" x14ac:dyDescent="0.2">
      <c r="A47" s="306">
        <v>61</v>
      </c>
      <c r="B47" s="307" t="s">
        <v>269</v>
      </c>
      <c r="C47" s="308"/>
      <c r="D47" s="113">
        <v>0.69348707022600997</v>
      </c>
      <c r="E47" s="115">
        <v>332</v>
      </c>
      <c r="F47" s="114">
        <v>343</v>
      </c>
      <c r="G47" s="114">
        <v>328</v>
      </c>
      <c r="H47" s="114">
        <v>342</v>
      </c>
      <c r="I47" s="140">
        <v>351</v>
      </c>
      <c r="J47" s="115">
        <v>-19</v>
      </c>
      <c r="K47" s="116">
        <v>-5.4131054131054128</v>
      </c>
    </row>
    <row r="48" spans="1:11" ht="14.1" customHeight="1" x14ac:dyDescent="0.2">
      <c r="A48" s="306">
        <v>62</v>
      </c>
      <c r="B48" s="307" t="s">
        <v>270</v>
      </c>
      <c r="C48" s="308"/>
      <c r="D48" s="113">
        <v>10.556878472657392</v>
      </c>
      <c r="E48" s="115">
        <v>5054</v>
      </c>
      <c r="F48" s="114">
        <v>5190</v>
      </c>
      <c r="G48" s="114">
        <v>5155</v>
      </c>
      <c r="H48" s="114">
        <v>5127</v>
      </c>
      <c r="I48" s="140">
        <v>4931</v>
      </c>
      <c r="J48" s="115">
        <v>123</v>
      </c>
      <c r="K48" s="116">
        <v>2.4944230379233421</v>
      </c>
    </row>
    <row r="49" spans="1:11" ht="14.1" customHeight="1" x14ac:dyDescent="0.2">
      <c r="A49" s="306">
        <v>63</v>
      </c>
      <c r="B49" s="307" t="s">
        <v>271</v>
      </c>
      <c r="C49" s="308"/>
      <c r="D49" s="113">
        <v>11.434181392822827</v>
      </c>
      <c r="E49" s="115">
        <v>5474</v>
      </c>
      <c r="F49" s="114">
        <v>6027</v>
      </c>
      <c r="G49" s="114">
        <v>6122</v>
      </c>
      <c r="H49" s="114">
        <v>6306</v>
      </c>
      <c r="I49" s="140">
        <v>5980</v>
      </c>
      <c r="J49" s="115">
        <v>-506</v>
      </c>
      <c r="K49" s="116">
        <v>-8.4615384615384617</v>
      </c>
    </row>
    <row r="50" spans="1:11" ht="14.1" customHeight="1" x14ac:dyDescent="0.2">
      <c r="A50" s="306" t="s">
        <v>272</v>
      </c>
      <c r="B50" s="307" t="s">
        <v>273</v>
      </c>
      <c r="C50" s="308"/>
      <c r="D50" s="113">
        <v>0.71437523499185362</v>
      </c>
      <c r="E50" s="115">
        <v>342</v>
      </c>
      <c r="F50" s="114">
        <v>371</v>
      </c>
      <c r="G50" s="114">
        <v>338</v>
      </c>
      <c r="H50" s="114">
        <v>379</v>
      </c>
      <c r="I50" s="140">
        <v>383</v>
      </c>
      <c r="J50" s="115">
        <v>-41</v>
      </c>
      <c r="K50" s="116">
        <v>-10.704960835509139</v>
      </c>
    </row>
    <row r="51" spans="1:11" ht="14.1" customHeight="1" x14ac:dyDescent="0.2">
      <c r="A51" s="306" t="s">
        <v>274</v>
      </c>
      <c r="B51" s="307" t="s">
        <v>275</v>
      </c>
      <c r="C51" s="308"/>
      <c r="D51" s="113">
        <v>10.212223754020972</v>
      </c>
      <c r="E51" s="115">
        <v>4889</v>
      </c>
      <c r="F51" s="114">
        <v>5404</v>
      </c>
      <c r="G51" s="114">
        <v>5541</v>
      </c>
      <c r="H51" s="114">
        <v>5678</v>
      </c>
      <c r="I51" s="140">
        <v>5357</v>
      </c>
      <c r="J51" s="115">
        <v>-468</v>
      </c>
      <c r="K51" s="116">
        <v>-8.7362329662124321</v>
      </c>
    </row>
    <row r="52" spans="1:11" ht="14.1" customHeight="1" x14ac:dyDescent="0.2">
      <c r="A52" s="306">
        <v>71</v>
      </c>
      <c r="B52" s="307" t="s">
        <v>276</v>
      </c>
      <c r="C52" s="308"/>
      <c r="D52" s="113">
        <v>16.814972636504155</v>
      </c>
      <c r="E52" s="115">
        <v>8050</v>
      </c>
      <c r="F52" s="114">
        <v>8681</v>
      </c>
      <c r="G52" s="114">
        <v>8158</v>
      </c>
      <c r="H52" s="114">
        <v>8622</v>
      </c>
      <c r="I52" s="140">
        <v>8193</v>
      </c>
      <c r="J52" s="115">
        <v>-143</v>
      </c>
      <c r="K52" s="116">
        <v>-1.7453924081533017</v>
      </c>
    </row>
    <row r="53" spans="1:11" ht="14.1" customHeight="1" x14ac:dyDescent="0.2">
      <c r="A53" s="306" t="s">
        <v>277</v>
      </c>
      <c r="B53" s="307" t="s">
        <v>278</v>
      </c>
      <c r="C53" s="308"/>
      <c r="D53" s="113">
        <v>1.148849062121402</v>
      </c>
      <c r="E53" s="115">
        <v>550</v>
      </c>
      <c r="F53" s="114">
        <v>545</v>
      </c>
      <c r="G53" s="114">
        <v>534</v>
      </c>
      <c r="H53" s="114">
        <v>537</v>
      </c>
      <c r="I53" s="140">
        <v>527</v>
      </c>
      <c r="J53" s="115">
        <v>23</v>
      </c>
      <c r="K53" s="116">
        <v>4.3643263757115749</v>
      </c>
    </row>
    <row r="54" spans="1:11" ht="14.1" customHeight="1" x14ac:dyDescent="0.2">
      <c r="A54" s="306" t="s">
        <v>279</v>
      </c>
      <c r="B54" s="307" t="s">
        <v>280</v>
      </c>
      <c r="C54" s="308"/>
      <c r="D54" s="113">
        <v>15.054100346743535</v>
      </c>
      <c r="E54" s="115">
        <v>7207</v>
      </c>
      <c r="F54" s="114">
        <v>7840</v>
      </c>
      <c r="G54" s="114">
        <v>7336</v>
      </c>
      <c r="H54" s="114">
        <v>7797</v>
      </c>
      <c r="I54" s="140">
        <v>7374</v>
      </c>
      <c r="J54" s="115">
        <v>-167</v>
      </c>
      <c r="K54" s="116">
        <v>-2.2647138595063736</v>
      </c>
    </row>
    <row r="55" spans="1:11" ht="14.1" customHeight="1" x14ac:dyDescent="0.2">
      <c r="A55" s="306">
        <v>72</v>
      </c>
      <c r="B55" s="307" t="s">
        <v>281</v>
      </c>
      <c r="C55" s="308"/>
      <c r="D55" s="113">
        <v>1.3055102978652295</v>
      </c>
      <c r="E55" s="115">
        <v>625</v>
      </c>
      <c r="F55" s="114">
        <v>637</v>
      </c>
      <c r="G55" s="114">
        <v>632</v>
      </c>
      <c r="H55" s="114">
        <v>617</v>
      </c>
      <c r="I55" s="140">
        <v>629</v>
      </c>
      <c r="J55" s="115">
        <v>-4</v>
      </c>
      <c r="K55" s="116">
        <v>-0.63593004769475359</v>
      </c>
    </row>
    <row r="56" spans="1:11" ht="14.1" customHeight="1" x14ac:dyDescent="0.2">
      <c r="A56" s="306" t="s">
        <v>282</v>
      </c>
      <c r="B56" s="307" t="s">
        <v>283</v>
      </c>
      <c r="C56" s="308"/>
      <c r="D56" s="113">
        <v>0.16083886869699629</v>
      </c>
      <c r="E56" s="115">
        <v>77</v>
      </c>
      <c r="F56" s="114">
        <v>78</v>
      </c>
      <c r="G56" s="114">
        <v>81</v>
      </c>
      <c r="H56" s="114">
        <v>82</v>
      </c>
      <c r="I56" s="140">
        <v>82</v>
      </c>
      <c r="J56" s="115">
        <v>-5</v>
      </c>
      <c r="K56" s="116">
        <v>-6.0975609756097562</v>
      </c>
    </row>
    <row r="57" spans="1:11" ht="14.1" customHeight="1" x14ac:dyDescent="0.2">
      <c r="A57" s="306" t="s">
        <v>284</v>
      </c>
      <c r="B57" s="307" t="s">
        <v>285</v>
      </c>
      <c r="C57" s="308"/>
      <c r="D57" s="113">
        <v>0.85850357187617499</v>
      </c>
      <c r="E57" s="115">
        <v>411</v>
      </c>
      <c r="F57" s="114">
        <v>422</v>
      </c>
      <c r="G57" s="114">
        <v>421</v>
      </c>
      <c r="H57" s="114">
        <v>414</v>
      </c>
      <c r="I57" s="140">
        <v>421</v>
      </c>
      <c r="J57" s="115">
        <v>-10</v>
      </c>
      <c r="K57" s="116">
        <v>-2.3752969121140142</v>
      </c>
    </row>
    <row r="58" spans="1:11" ht="14.1" customHeight="1" x14ac:dyDescent="0.2">
      <c r="A58" s="306">
        <v>73</v>
      </c>
      <c r="B58" s="307" t="s">
        <v>286</v>
      </c>
      <c r="C58" s="308"/>
      <c r="D58" s="113">
        <v>1.0068095417136651</v>
      </c>
      <c r="E58" s="115">
        <v>482</v>
      </c>
      <c r="F58" s="114">
        <v>501</v>
      </c>
      <c r="G58" s="114">
        <v>488</v>
      </c>
      <c r="H58" s="114">
        <v>478</v>
      </c>
      <c r="I58" s="140">
        <v>475</v>
      </c>
      <c r="J58" s="115">
        <v>7</v>
      </c>
      <c r="K58" s="116">
        <v>1.4736842105263157</v>
      </c>
    </row>
    <row r="59" spans="1:11" ht="14.1" customHeight="1" x14ac:dyDescent="0.2">
      <c r="A59" s="306" t="s">
        <v>287</v>
      </c>
      <c r="B59" s="307" t="s">
        <v>288</v>
      </c>
      <c r="C59" s="308"/>
      <c r="D59" s="113">
        <v>0.73735221623428171</v>
      </c>
      <c r="E59" s="115">
        <v>353</v>
      </c>
      <c r="F59" s="114">
        <v>365</v>
      </c>
      <c r="G59" s="114">
        <v>352</v>
      </c>
      <c r="H59" s="114">
        <v>345</v>
      </c>
      <c r="I59" s="140">
        <v>342</v>
      </c>
      <c r="J59" s="115">
        <v>11</v>
      </c>
      <c r="K59" s="116">
        <v>3.2163742690058479</v>
      </c>
    </row>
    <row r="60" spans="1:11" ht="14.1" customHeight="1" x14ac:dyDescent="0.2">
      <c r="A60" s="306">
        <v>81</v>
      </c>
      <c r="B60" s="307" t="s">
        <v>289</v>
      </c>
      <c r="C60" s="308"/>
      <c r="D60" s="113">
        <v>3.6554288340226426</v>
      </c>
      <c r="E60" s="115">
        <v>1750</v>
      </c>
      <c r="F60" s="114">
        <v>1772</v>
      </c>
      <c r="G60" s="114">
        <v>1766</v>
      </c>
      <c r="H60" s="114">
        <v>1828</v>
      </c>
      <c r="I60" s="140">
        <v>1850</v>
      </c>
      <c r="J60" s="115">
        <v>-100</v>
      </c>
      <c r="K60" s="116">
        <v>-5.4054054054054053</v>
      </c>
    </row>
    <row r="61" spans="1:11" ht="14.1" customHeight="1" x14ac:dyDescent="0.2">
      <c r="A61" s="306" t="s">
        <v>290</v>
      </c>
      <c r="B61" s="307" t="s">
        <v>291</v>
      </c>
      <c r="C61" s="308"/>
      <c r="D61" s="113">
        <v>1.393240589881773</v>
      </c>
      <c r="E61" s="115">
        <v>667</v>
      </c>
      <c r="F61" s="114">
        <v>674</v>
      </c>
      <c r="G61" s="114">
        <v>694</v>
      </c>
      <c r="H61" s="114">
        <v>726</v>
      </c>
      <c r="I61" s="140">
        <v>735</v>
      </c>
      <c r="J61" s="115">
        <v>-68</v>
      </c>
      <c r="K61" s="116">
        <v>-9.2517006802721085</v>
      </c>
    </row>
    <row r="62" spans="1:11" ht="14.1" customHeight="1" x14ac:dyDescent="0.2">
      <c r="A62" s="306" t="s">
        <v>292</v>
      </c>
      <c r="B62" s="307" t="s">
        <v>293</v>
      </c>
      <c r="C62" s="308"/>
      <c r="D62" s="113">
        <v>0.9337009650332122</v>
      </c>
      <c r="E62" s="115">
        <v>447</v>
      </c>
      <c r="F62" s="114">
        <v>454</v>
      </c>
      <c r="G62" s="114">
        <v>451</v>
      </c>
      <c r="H62" s="114">
        <v>449</v>
      </c>
      <c r="I62" s="140">
        <v>456</v>
      </c>
      <c r="J62" s="115">
        <v>-9</v>
      </c>
      <c r="K62" s="116">
        <v>-1.9736842105263157</v>
      </c>
    </row>
    <row r="63" spans="1:11" ht="14.1" customHeight="1" x14ac:dyDescent="0.2">
      <c r="A63" s="306"/>
      <c r="B63" s="307" t="s">
        <v>294</v>
      </c>
      <c r="C63" s="308"/>
      <c r="D63" s="113">
        <v>0.84179304006349998</v>
      </c>
      <c r="E63" s="115">
        <v>403</v>
      </c>
      <c r="F63" s="114">
        <v>406</v>
      </c>
      <c r="G63" s="114">
        <v>403</v>
      </c>
      <c r="H63" s="114">
        <v>410</v>
      </c>
      <c r="I63" s="140">
        <v>416</v>
      </c>
      <c r="J63" s="115">
        <v>-13</v>
      </c>
      <c r="K63" s="116">
        <v>-3.125</v>
      </c>
    </row>
    <row r="64" spans="1:11" ht="14.1" customHeight="1" x14ac:dyDescent="0.2">
      <c r="A64" s="306" t="s">
        <v>295</v>
      </c>
      <c r="B64" s="307" t="s">
        <v>296</v>
      </c>
      <c r="C64" s="308"/>
      <c r="D64" s="113">
        <v>0.16083886869699629</v>
      </c>
      <c r="E64" s="115">
        <v>77</v>
      </c>
      <c r="F64" s="114">
        <v>75</v>
      </c>
      <c r="G64" s="114">
        <v>73</v>
      </c>
      <c r="H64" s="114">
        <v>72</v>
      </c>
      <c r="I64" s="140">
        <v>71</v>
      </c>
      <c r="J64" s="115">
        <v>6</v>
      </c>
      <c r="K64" s="116">
        <v>8.4507042253521121</v>
      </c>
    </row>
    <row r="65" spans="1:11" ht="14.1" customHeight="1" x14ac:dyDescent="0.2">
      <c r="A65" s="306" t="s">
        <v>297</v>
      </c>
      <c r="B65" s="307" t="s">
        <v>298</v>
      </c>
      <c r="C65" s="308"/>
      <c r="D65" s="113">
        <v>0.71646405146843795</v>
      </c>
      <c r="E65" s="115">
        <v>343</v>
      </c>
      <c r="F65" s="114">
        <v>345</v>
      </c>
      <c r="G65" s="114">
        <v>329</v>
      </c>
      <c r="H65" s="114">
        <v>358</v>
      </c>
      <c r="I65" s="140">
        <v>362</v>
      </c>
      <c r="J65" s="115">
        <v>-19</v>
      </c>
      <c r="K65" s="116">
        <v>-5.2486187845303869</v>
      </c>
    </row>
    <row r="66" spans="1:11" ht="14.1" customHeight="1" x14ac:dyDescent="0.2">
      <c r="A66" s="306">
        <v>82</v>
      </c>
      <c r="B66" s="307" t="s">
        <v>299</v>
      </c>
      <c r="C66" s="308"/>
      <c r="D66" s="113">
        <v>1.7546058403308686</v>
      </c>
      <c r="E66" s="115">
        <v>840</v>
      </c>
      <c r="F66" s="114">
        <v>863</v>
      </c>
      <c r="G66" s="114">
        <v>864</v>
      </c>
      <c r="H66" s="114">
        <v>874</v>
      </c>
      <c r="I66" s="140">
        <v>874</v>
      </c>
      <c r="J66" s="115">
        <v>-34</v>
      </c>
      <c r="K66" s="116">
        <v>-3.8901601830663615</v>
      </c>
    </row>
    <row r="67" spans="1:11" ht="14.1" customHeight="1" x14ac:dyDescent="0.2">
      <c r="A67" s="306" t="s">
        <v>300</v>
      </c>
      <c r="B67" s="307" t="s">
        <v>301</v>
      </c>
      <c r="C67" s="308"/>
      <c r="D67" s="113">
        <v>0.7122864185152693</v>
      </c>
      <c r="E67" s="115">
        <v>341</v>
      </c>
      <c r="F67" s="114">
        <v>332</v>
      </c>
      <c r="G67" s="114">
        <v>334</v>
      </c>
      <c r="H67" s="114">
        <v>352</v>
      </c>
      <c r="I67" s="140">
        <v>343</v>
      </c>
      <c r="J67" s="115">
        <v>-2</v>
      </c>
      <c r="K67" s="116">
        <v>-0.58309037900874638</v>
      </c>
    </row>
    <row r="68" spans="1:11" ht="14.1" customHeight="1" x14ac:dyDescent="0.2">
      <c r="A68" s="306" t="s">
        <v>302</v>
      </c>
      <c r="B68" s="307" t="s">
        <v>303</v>
      </c>
      <c r="C68" s="308"/>
      <c r="D68" s="113">
        <v>0.72690813385135977</v>
      </c>
      <c r="E68" s="115">
        <v>348</v>
      </c>
      <c r="F68" s="114">
        <v>369</v>
      </c>
      <c r="G68" s="114">
        <v>366</v>
      </c>
      <c r="H68" s="114">
        <v>357</v>
      </c>
      <c r="I68" s="140">
        <v>367</v>
      </c>
      <c r="J68" s="115">
        <v>-19</v>
      </c>
      <c r="K68" s="116">
        <v>-5.177111716621253</v>
      </c>
    </row>
    <row r="69" spans="1:11" ht="14.1" customHeight="1" x14ac:dyDescent="0.2">
      <c r="A69" s="306">
        <v>83</v>
      </c>
      <c r="B69" s="307" t="s">
        <v>304</v>
      </c>
      <c r="C69" s="308"/>
      <c r="D69" s="113">
        <v>2.5086685883778252</v>
      </c>
      <c r="E69" s="115">
        <v>1201</v>
      </c>
      <c r="F69" s="114">
        <v>1210</v>
      </c>
      <c r="G69" s="114">
        <v>1147</v>
      </c>
      <c r="H69" s="114">
        <v>1203</v>
      </c>
      <c r="I69" s="140">
        <v>1213</v>
      </c>
      <c r="J69" s="115">
        <v>-12</v>
      </c>
      <c r="K69" s="116">
        <v>-0.98928276999175602</v>
      </c>
    </row>
    <row r="70" spans="1:11" ht="14.1" customHeight="1" x14ac:dyDescent="0.2">
      <c r="A70" s="306" t="s">
        <v>305</v>
      </c>
      <c r="B70" s="307" t="s">
        <v>306</v>
      </c>
      <c r="C70" s="308"/>
      <c r="D70" s="113">
        <v>1.6773196306972469</v>
      </c>
      <c r="E70" s="115">
        <v>803</v>
      </c>
      <c r="F70" s="114">
        <v>821</v>
      </c>
      <c r="G70" s="114">
        <v>770</v>
      </c>
      <c r="H70" s="114">
        <v>820</v>
      </c>
      <c r="I70" s="140">
        <v>827</v>
      </c>
      <c r="J70" s="115">
        <v>-24</v>
      </c>
      <c r="K70" s="116">
        <v>-2.9020556227327692</v>
      </c>
    </row>
    <row r="71" spans="1:11" ht="14.1" customHeight="1" x14ac:dyDescent="0.2">
      <c r="A71" s="306"/>
      <c r="B71" s="307" t="s">
        <v>307</v>
      </c>
      <c r="C71" s="308"/>
      <c r="D71" s="113">
        <v>1.1676484104106613</v>
      </c>
      <c r="E71" s="115">
        <v>559</v>
      </c>
      <c r="F71" s="114">
        <v>570</v>
      </c>
      <c r="G71" s="114">
        <v>537</v>
      </c>
      <c r="H71" s="114">
        <v>593</v>
      </c>
      <c r="I71" s="140">
        <v>604</v>
      </c>
      <c r="J71" s="115">
        <v>-45</v>
      </c>
      <c r="K71" s="116">
        <v>-7.4503311258278142</v>
      </c>
    </row>
    <row r="72" spans="1:11" ht="14.1" customHeight="1" x14ac:dyDescent="0.2">
      <c r="A72" s="306">
        <v>84</v>
      </c>
      <c r="B72" s="307" t="s">
        <v>308</v>
      </c>
      <c r="C72" s="308"/>
      <c r="D72" s="113">
        <v>1.7963821698625559</v>
      </c>
      <c r="E72" s="115">
        <v>860</v>
      </c>
      <c r="F72" s="114">
        <v>850</v>
      </c>
      <c r="G72" s="114">
        <v>839</v>
      </c>
      <c r="H72" s="114">
        <v>844</v>
      </c>
      <c r="I72" s="140">
        <v>876</v>
      </c>
      <c r="J72" s="115">
        <v>-16</v>
      </c>
      <c r="K72" s="116">
        <v>-1.8264840182648401</v>
      </c>
    </row>
    <row r="73" spans="1:11" ht="14.1" customHeight="1" x14ac:dyDescent="0.2">
      <c r="A73" s="306" t="s">
        <v>309</v>
      </c>
      <c r="B73" s="307" t="s">
        <v>310</v>
      </c>
      <c r="C73" s="308"/>
      <c r="D73" s="113">
        <v>0.20261519822868362</v>
      </c>
      <c r="E73" s="115">
        <v>97</v>
      </c>
      <c r="F73" s="114">
        <v>97</v>
      </c>
      <c r="G73" s="114">
        <v>94</v>
      </c>
      <c r="H73" s="114">
        <v>98</v>
      </c>
      <c r="I73" s="140">
        <v>100</v>
      </c>
      <c r="J73" s="115">
        <v>-3</v>
      </c>
      <c r="K73" s="116">
        <v>-3</v>
      </c>
    </row>
    <row r="74" spans="1:11" ht="14.1" customHeight="1" x14ac:dyDescent="0.2">
      <c r="A74" s="306" t="s">
        <v>311</v>
      </c>
      <c r="B74" s="307" t="s">
        <v>312</v>
      </c>
      <c r="C74" s="308"/>
      <c r="D74" s="113">
        <v>0.1211513556418933</v>
      </c>
      <c r="E74" s="115">
        <v>58</v>
      </c>
      <c r="F74" s="114">
        <v>56</v>
      </c>
      <c r="G74" s="114">
        <v>50</v>
      </c>
      <c r="H74" s="114">
        <v>63</v>
      </c>
      <c r="I74" s="140">
        <v>64</v>
      </c>
      <c r="J74" s="115">
        <v>-6</v>
      </c>
      <c r="K74" s="116">
        <v>-9.375</v>
      </c>
    </row>
    <row r="75" spans="1:11" ht="14.1" customHeight="1" x14ac:dyDescent="0.2">
      <c r="A75" s="306" t="s">
        <v>313</v>
      </c>
      <c r="B75" s="307" t="s">
        <v>314</v>
      </c>
      <c r="C75" s="308"/>
      <c r="D75" s="113">
        <v>0.13577307097798388</v>
      </c>
      <c r="E75" s="115">
        <v>65</v>
      </c>
      <c r="F75" s="114">
        <v>64</v>
      </c>
      <c r="G75" s="114">
        <v>65</v>
      </c>
      <c r="H75" s="114">
        <v>68</v>
      </c>
      <c r="I75" s="140">
        <v>82</v>
      </c>
      <c r="J75" s="115">
        <v>-17</v>
      </c>
      <c r="K75" s="116">
        <v>-20.73170731707317</v>
      </c>
    </row>
    <row r="76" spans="1:11" ht="14.1" customHeight="1" x14ac:dyDescent="0.2">
      <c r="A76" s="306">
        <v>91</v>
      </c>
      <c r="B76" s="307" t="s">
        <v>315</v>
      </c>
      <c r="C76" s="308"/>
      <c r="D76" s="113">
        <v>0.48669423904415759</v>
      </c>
      <c r="E76" s="115">
        <v>233</v>
      </c>
      <c r="F76" s="114">
        <v>223</v>
      </c>
      <c r="G76" s="114">
        <v>208</v>
      </c>
      <c r="H76" s="114">
        <v>193</v>
      </c>
      <c r="I76" s="140">
        <v>179</v>
      </c>
      <c r="J76" s="115">
        <v>54</v>
      </c>
      <c r="K76" s="116">
        <v>30.16759776536313</v>
      </c>
    </row>
    <row r="77" spans="1:11" ht="14.1" customHeight="1" x14ac:dyDescent="0.2">
      <c r="A77" s="306">
        <v>92</v>
      </c>
      <c r="B77" s="307" t="s">
        <v>316</v>
      </c>
      <c r="C77" s="308"/>
      <c r="D77" s="113">
        <v>0.28199022433888959</v>
      </c>
      <c r="E77" s="115">
        <v>135</v>
      </c>
      <c r="F77" s="114">
        <v>118</v>
      </c>
      <c r="G77" s="114">
        <v>123</v>
      </c>
      <c r="H77" s="114">
        <v>121</v>
      </c>
      <c r="I77" s="140">
        <v>122</v>
      </c>
      <c r="J77" s="115">
        <v>13</v>
      </c>
      <c r="K77" s="116">
        <v>10.655737704918034</v>
      </c>
    </row>
    <row r="78" spans="1:11" ht="14.1" customHeight="1" x14ac:dyDescent="0.2">
      <c r="A78" s="306">
        <v>93</v>
      </c>
      <c r="B78" s="307" t="s">
        <v>317</v>
      </c>
      <c r="C78" s="308"/>
      <c r="D78" s="113">
        <v>0.14203952040773699</v>
      </c>
      <c r="E78" s="115">
        <v>68</v>
      </c>
      <c r="F78" s="114">
        <v>71</v>
      </c>
      <c r="G78" s="114">
        <v>71</v>
      </c>
      <c r="H78" s="114">
        <v>73</v>
      </c>
      <c r="I78" s="140">
        <v>71</v>
      </c>
      <c r="J78" s="115">
        <v>-3</v>
      </c>
      <c r="K78" s="116">
        <v>-4.225352112676056</v>
      </c>
    </row>
    <row r="79" spans="1:11" ht="14.1" customHeight="1" x14ac:dyDescent="0.2">
      <c r="A79" s="306">
        <v>94</v>
      </c>
      <c r="B79" s="307" t="s">
        <v>318</v>
      </c>
      <c r="C79" s="308"/>
      <c r="D79" s="113">
        <v>0.71019760203868487</v>
      </c>
      <c r="E79" s="115">
        <v>340</v>
      </c>
      <c r="F79" s="114">
        <v>374</v>
      </c>
      <c r="G79" s="114">
        <v>404</v>
      </c>
      <c r="H79" s="114">
        <v>375</v>
      </c>
      <c r="I79" s="140">
        <v>365</v>
      </c>
      <c r="J79" s="115">
        <v>-25</v>
      </c>
      <c r="K79" s="116">
        <v>-6.8493150684931505</v>
      </c>
    </row>
    <row r="80" spans="1:11" ht="14.1" customHeight="1" x14ac:dyDescent="0.2">
      <c r="A80" s="306" t="s">
        <v>319</v>
      </c>
      <c r="B80" s="307" t="s">
        <v>320</v>
      </c>
      <c r="C80" s="308"/>
      <c r="D80" s="113">
        <v>1.0444082382921837E-2</v>
      </c>
      <c r="E80" s="115">
        <v>5</v>
      </c>
      <c r="F80" s="114">
        <v>5</v>
      </c>
      <c r="G80" s="114">
        <v>3</v>
      </c>
      <c r="H80" s="114">
        <v>4</v>
      </c>
      <c r="I80" s="140">
        <v>4</v>
      </c>
      <c r="J80" s="115">
        <v>1</v>
      </c>
      <c r="K80" s="116">
        <v>25</v>
      </c>
    </row>
    <row r="81" spans="1:11" ht="14.1" customHeight="1" x14ac:dyDescent="0.2">
      <c r="A81" s="310" t="s">
        <v>321</v>
      </c>
      <c r="B81" s="311" t="s">
        <v>334</v>
      </c>
      <c r="C81" s="312"/>
      <c r="D81" s="125">
        <v>4.5682416342900112</v>
      </c>
      <c r="E81" s="143">
        <v>2187</v>
      </c>
      <c r="F81" s="144">
        <v>2280</v>
      </c>
      <c r="G81" s="144">
        <v>2255</v>
      </c>
      <c r="H81" s="144">
        <v>2336</v>
      </c>
      <c r="I81" s="145">
        <v>2204</v>
      </c>
      <c r="J81" s="143">
        <v>-17</v>
      </c>
      <c r="K81" s="146">
        <v>-0.77132486388384758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522</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23504</v>
      </c>
      <c r="G12" s="535">
        <v>15252</v>
      </c>
      <c r="H12" s="535">
        <v>21472</v>
      </c>
      <c r="I12" s="535">
        <v>15262</v>
      </c>
      <c r="J12" s="536">
        <v>19432</v>
      </c>
      <c r="K12" s="537">
        <v>4072</v>
      </c>
      <c r="L12" s="348">
        <v>20.955125566076575</v>
      </c>
    </row>
    <row r="13" spans="1:17" s="110" customFormat="1" ht="15" customHeight="1" x14ac:dyDescent="0.2">
      <c r="A13" s="349" t="s">
        <v>345</v>
      </c>
      <c r="B13" s="350" t="s">
        <v>346</v>
      </c>
      <c r="C13" s="346"/>
      <c r="D13" s="346"/>
      <c r="E13" s="347"/>
      <c r="F13" s="535">
        <v>14128</v>
      </c>
      <c r="G13" s="535">
        <v>7965</v>
      </c>
      <c r="H13" s="535">
        <v>11695</v>
      </c>
      <c r="I13" s="535">
        <v>8614</v>
      </c>
      <c r="J13" s="536">
        <v>10999</v>
      </c>
      <c r="K13" s="537">
        <v>3129</v>
      </c>
      <c r="L13" s="348">
        <v>28.448040730975542</v>
      </c>
    </row>
    <row r="14" spans="1:17" s="110" customFormat="1" ht="22.5" customHeight="1" x14ac:dyDescent="0.2">
      <c r="A14" s="349"/>
      <c r="B14" s="350" t="s">
        <v>347</v>
      </c>
      <c r="C14" s="346"/>
      <c r="D14" s="346"/>
      <c r="E14" s="347"/>
      <c r="F14" s="535">
        <v>9376</v>
      </c>
      <c r="G14" s="535">
        <v>7287</v>
      </c>
      <c r="H14" s="535">
        <v>9777</v>
      </c>
      <c r="I14" s="535">
        <v>6648</v>
      </c>
      <c r="J14" s="536">
        <v>8433</v>
      </c>
      <c r="K14" s="537">
        <v>943</v>
      </c>
      <c r="L14" s="348">
        <v>11.182260168386103</v>
      </c>
    </row>
    <row r="15" spans="1:17" s="110" customFormat="1" ht="15" customHeight="1" x14ac:dyDescent="0.2">
      <c r="A15" s="349" t="s">
        <v>348</v>
      </c>
      <c r="B15" s="350" t="s">
        <v>108</v>
      </c>
      <c r="C15" s="346"/>
      <c r="D15" s="346"/>
      <c r="E15" s="347"/>
      <c r="F15" s="535">
        <v>4613</v>
      </c>
      <c r="G15" s="535">
        <v>4092</v>
      </c>
      <c r="H15" s="535">
        <v>8846</v>
      </c>
      <c r="I15" s="535">
        <v>3528</v>
      </c>
      <c r="J15" s="536">
        <v>4384</v>
      </c>
      <c r="K15" s="537">
        <v>229</v>
      </c>
      <c r="L15" s="348">
        <v>5.2235401459854014</v>
      </c>
    </row>
    <row r="16" spans="1:17" s="110" customFormat="1" ht="15" customHeight="1" x14ac:dyDescent="0.2">
      <c r="A16" s="349"/>
      <c r="B16" s="350" t="s">
        <v>109</v>
      </c>
      <c r="C16" s="346"/>
      <c r="D16" s="346"/>
      <c r="E16" s="347"/>
      <c r="F16" s="535">
        <v>15929</v>
      </c>
      <c r="G16" s="535">
        <v>10024</v>
      </c>
      <c r="H16" s="535">
        <v>11342</v>
      </c>
      <c r="I16" s="535">
        <v>10422</v>
      </c>
      <c r="J16" s="536">
        <v>13077</v>
      </c>
      <c r="K16" s="537">
        <v>2852</v>
      </c>
      <c r="L16" s="348">
        <v>21.809283474803088</v>
      </c>
    </row>
    <row r="17" spans="1:12" s="110" customFormat="1" ht="15" customHeight="1" x14ac:dyDescent="0.2">
      <c r="A17" s="349"/>
      <c r="B17" s="350" t="s">
        <v>110</v>
      </c>
      <c r="C17" s="346"/>
      <c r="D17" s="346"/>
      <c r="E17" s="347"/>
      <c r="F17" s="535">
        <v>2800</v>
      </c>
      <c r="G17" s="535">
        <v>1021</v>
      </c>
      <c r="H17" s="535">
        <v>1152</v>
      </c>
      <c r="I17" s="535">
        <v>1201</v>
      </c>
      <c r="J17" s="536">
        <v>1788</v>
      </c>
      <c r="K17" s="537">
        <v>1012</v>
      </c>
      <c r="L17" s="348">
        <v>56.599552572706934</v>
      </c>
    </row>
    <row r="18" spans="1:12" s="110" customFormat="1" ht="15" customHeight="1" x14ac:dyDescent="0.2">
      <c r="A18" s="349"/>
      <c r="B18" s="350" t="s">
        <v>111</v>
      </c>
      <c r="C18" s="346"/>
      <c r="D18" s="346"/>
      <c r="E18" s="347"/>
      <c r="F18" s="535">
        <v>162</v>
      </c>
      <c r="G18" s="535">
        <v>115</v>
      </c>
      <c r="H18" s="535">
        <v>132</v>
      </c>
      <c r="I18" s="535">
        <v>111</v>
      </c>
      <c r="J18" s="536">
        <v>183</v>
      </c>
      <c r="K18" s="537">
        <v>-21</v>
      </c>
      <c r="L18" s="348">
        <v>-11.475409836065573</v>
      </c>
    </row>
    <row r="19" spans="1:12" s="110" customFormat="1" ht="15" customHeight="1" x14ac:dyDescent="0.2">
      <c r="A19" s="118" t="s">
        <v>113</v>
      </c>
      <c r="B19" s="119" t="s">
        <v>181</v>
      </c>
      <c r="C19" s="346"/>
      <c r="D19" s="346"/>
      <c r="E19" s="347"/>
      <c r="F19" s="535">
        <v>16290</v>
      </c>
      <c r="G19" s="535">
        <v>9122</v>
      </c>
      <c r="H19" s="535">
        <v>15067</v>
      </c>
      <c r="I19" s="535">
        <v>9564</v>
      </c>
      <c r="J19" s="536">
        <v>13373</v>
      </c>
      <c r="K19" s="537">
        <v>2917</v>
      </c>
      <c r="L19" s="348">
        <v>21.812607492709191</v>
      </c>
    </row>
    <row r="20" spans="1:12" s="110" customFormat="1" ht="15" customHeight="1" x14ac:dyDescent="0.2">
      <c r="A20" s="118"/>
      <c r="B20" s="119" t="s">
        <v>182</v>
      </c>
      <c r="C20" s="346"/>
      <c r="D20" s="346"/>
      <c r="E20" s="347"/>
      <c r="F20" s="535">
        <v>7214</v>
      </c>
      <c r="G20" s="535">
        <v>6130</v>
      </c>
      <c r="H20" s="535">
        <v>6405</v>
      </c>
      <c r="I20" s="535">
        <v>5698</v>
      </c>
      <c r="J20" s="536">
        <v>6059</v>
      </c>
      <c r="K20" s="537">
        <v>1155</v>
      </c>
      <c r="L20" s="348">
        <v>19.062551576167685</v>
      </c>
    </row>
    <row r="21" spans="1:12" s="110" customFormat="1" ht="15" customHeight="1" x14ac:dyDescent="0.2">
      <c r="A21" s="118" t="s">
        <v>113</v>
      </c>
      <c r="B21" s="119" t="s">
        <v>116</v>
      </c>
      <c r="C21" s="346"/>
      <c r="D21" s="346"/>
      <c r="E21" s="347"/>
      <c r="F21" s="535">
        <v>17869</v>
      </c>
      <c r="G21" s="535">
        <v>10770</v>
      </c>
      <c r="H21" s="535">
        <v>16085</v>
      </c>
      <c r="I21" s="535">
        <v>10554</v>
      </c>
      <c r="J21" s="536">
        <v>14360</v>
      </c>
      <c r="K21" s="537">
        <v>3509</v>
      </c>
      <c r="L21" s="348">
        <v>24.435933147632312</v>
      </c>
    </row>
    <row r="22" spans="1:12" s="110" customFormat="1" ht="15" customHeight="1" x14ac:dyDescent="0.2">
      <c r="A22" s="118"/>
      <c r="B22" s="119" t="s">
        <v>117</v>
      </c>
      <c r="C22" s="346"/>
      <c r="D22" s="346"/>
      <c r="E22" s="347"/>
      <c r="F22" s="535">
        <v>5623</v>
      </c>
      <c r="G22" s="535">
        <v>4470</v>
      </c>
      <c r="H22" s="535">
        <v>5368</v>
      </c>
      <c r="I22" s="535">
        <v>4700</v>
      </c>
      <c r="J22" s="536">
        <v>5059</v>
      </c>
      <c r="K22" s="537">
        <v>564</v>
      </c>
      <c r="L22" s="348">
        <v>11.148448309942676</v>
      </c>
    </row>
    <row r="23" spans="1:12" s="110" customFormat="1" ht="15" customHeight="1" x14ac:dyDescent="0.2">
      <c r="A23" s="351" t="s">
        <v>348</v>
      </c>
      <c r="B23" s="352" t="s">
        <v>193</v>
      </c>
      <c r="C23" s="353"/>
      <c r="D23" s="353"/>
      <c r="E23" s="354"/>
      <c r="F23" s="538">
        <v>465</v>
      </c>
      <c r="G23" s="538">
        <v>737</v>
      </c>
      <c r="H23" s="538">
        <v>3748</v>
      </c>
      <c r="I23" s="538">
        <v>267</v>
      </c>
      <c r="J23" s="539">
        <v>481</v>
      </c>
      <c r="K23" s="540">
        <v>-16</v>
      </c>
      <c r="L23" s="355">
        <v>-3.3264033264033266</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28.8</v>
      </c>
      <c r="G25" s="541">
        <v>40.1</v>
      </c>
      <c r="H25" s="541">
        <v>42.6</v>
      </c>
      <c r="I25" s="541">
        <v>40.299999999999997</v>
      </c>
      <c r="J25" s="541">
        <v>34.4</v>
      </c>
      <c r="K25" s="542" t="s">
        <v>350</v>
      </c>
      <c r="L25" s="363">
        <v>-5.5999999999999979</v>
      </c>
    </row>
    <row r="26" spans="1:12" s="110" customFormat="1" ht="15" customHeight="1" x14ac:dyDescent="0.2">
      <c r="A26" s="364" t="s">
        <v>105</v>
      </c>
      <c r="B26" s="365" t="s">
        <v>346</v>
      </c>
      <c r="C26" s="361"/>
      <c r="D26" s="361"/>
      <c r="E26" s="362"/>
      <c r="F26" s="541">
        <v>25.7</v>
      </c>
      <c r="G26" s="541">
        <v>39.299999999999997</v>
      </c>
      <c r="H26" s="541">
        <v>40.299999999999997</v>
      </c>
      <c r="I26" s="541">
        <v>39</v>
      </c>
      <c r="J26" s="543">
        <v>32.5</v>
      </c>
      <c r="K26" s="542" t="s">
        <v>350</v>
      </c>
      <c r="L26" s="363">
        <v>-6.8000000000000007</v>
      </c>
    </row>
    <row r="27" spans="1:12" s="110" customFormat="1" ht="15" customHeight="1" x14ac:dyDescent="0.2">
      <c r="A27" s="364"/>
      <c r="B27" s="365" t="s">
        <v>347</v>
      </c>
      <c r="C27" s="361"/>
      <c r="D27" s="361"/>
      <c r="E27" s="362"/>
      <c r="F27" s="541">
        <v>33.4</v>
      </c>
      <c r="G27" s="541">
        <v>41.1</v>
      </c>
      <c r="H27" s="541">
        <v>45.3</v>
      </c>
      <c r="I27" s="541">
        <v>42.1</v>
      </c>
      <c r="J27" s="541">
        <v>36.799999999999997</v>
      </c>
      <c r="K27" s="542" t="s">
        <v>350</v>
      </c>
      <c r="L27" s="363">
        <v>-3.3999999999999986</v>
      </c>
    </row>
    <row r="28" spans="1:12" s="110" customFormat="1" ht="15" customHeight="1" x14ac:dyDescent="0.2">
      <c r="A28" s="364" t="s">
        <v>113</v>
      </c>
      <c r="B28" s="365" t="s">
        <v>108</v>
      </c>
      <c r="C28" s="361"/>
      <c r="D28" s="361"/>
      <c r="E28" s="362"/>
      <c r="F28" s="541">
        <v>51.3</v>
      </c>
      <c r="G28" s="541">
        <v>54.1</v>
      </c>
      <c r="H28" s="541">
        <v>55.3</v>
      </c>
      <c r="I28" s="541">
        <v>56.7</v>
      </c>
      <c r="J28" s="541">
        <v>53.1</v>
      </c>
      <c r="K28" s="542" t="s">
        <v>350</v>
      </c>
      <c r="L28" s="363">
        <v>-1.8000000000000043</v>
      </c>
    </row>
    <row r="29" spans="1:12" s="110" customFormat="1" ht="11.25" x14ac:dyDescent="0.2">
      <c r="A29" s="364"/>
      <c r="B29" s="365" t="s">
        <v>109</v>
      </c>
      <c r="C29" s="361"/>
      <c r="D29" s="361"/>
      <c r="E29" s="362"/>
      <c r="F29" s="541">
        <v>25.5</v>
      </c>
      <c r="G29" s="541">
        <v>36.5</v>
      </c>
      <c r="H29" s="541">
        <v>38.1</v>
      </c>
      <c r="I29" s="541">
        <v>36.200000000000003</v>
      </c>
      <c r="J29" s="543">
        <v>30.5</v>
      </c>
      <c r="K29" s="542" t="s">
        <v>350</v>
      </c>
      <c r="L29" s="363">
        <v>-5</v>
      </c>
    </row>
    <row r="30" spans="1:12" s="110" customFormat="1" ht="15" customHeight="1" x14ac:dyDescent="0.2">
      <c r="A30" s="364"/>
      <c r="B30" s="365" t="s">
        <v>110</v>
      </c>
      <c r="C30" s="361"/>
      <c r="D30" s="361"/>
      <c r="E30" s="362"/>
      <c r="F30" s="541">
        <v>14.3</v>
      </c>
      <c r="G30" s="541">
        <v>29.8</v>
      </c>
      <c r="H30" s="541">
        <v>32.9</v>
      </c>
      <c r="I30" s="541">
        <v>31.8</v>
      </c>
      <c r="J30" s="541">
        <v>22.3</v>
      </c>
      <c r="K30" s="542" t="s">
        <v>350</v>
      </c>
      <c r="L30" s="363">
        <v>-8</v>
      </c>
    </row>
    <row r="31" spans="1:12" s="110" customFormat="1" ht="15" customHeight="1" x14ac:dyDescent="0.2">
      <c r="A31" s="364"/>
      <c r="B31" s="365" t="s">
        <v>111</v>
      </c>
      <c r="C31" s="361"/>
      <c r="D31" s="361"/>
      <c r="E31" s="362"/>
      <c r="F31" s="541">
        <v>32.1</v>
      </c>
      <c r="G31" s="541">
        <v>44.3</v>
      </c>
      <c r="H31" s="541">
        <v>42.4</v>
      </c>
      <c r="I31" s="541">
        <v>37.799999999999997</v>
      </c>
      <c r="J31" s="541">
        <v>35.5</v>
      </c>
      <c r="K31" s="542" t="s">
        <v>350</v>
      </c>
      <c r="L31" s="363">
        <v>-3.3999999999999986</v>
      </c>
    </row>
    <row r="32" spans="1:12" s="110" customFormat="1" ht="15" customHeight="1" x14ac:dyDescent="0.2">
      <c r="A32" s="366" t="s">
        <v>113</v>
      </c>
      <c r="B32" s="367" t="s">
        <v>181</v>
      </c>
      <c r="C32" s="361"/>
      <c r="D32" s="361"/>
      <c r="E32" s="362"/>
      <c r="F32" s="541">
        <v>22.4</v>
      </c>
      <c r="G32" s="541">
        <v>34.1</v>
      </c>
      <c r="H32" s="541">
        <v>37</v>
      </c>
      <c r="I32" s="541">
        <v>34.799999999999997</v>
      </c>
      <c r="J32" s="543">
        <v>28.9</v>
      </c>
      <c r="K32" s="542" t="s">
        <v>350</v>
      </c>
      <c r="L32" s="363">
        <v>-6.5</v>
      </c>
    </row>
    <row r="33" spans="1:12" s="110" customFormat="1" ht="15" customHeight="1" x14ac:dyDescent="0.2">
      <c r="A33" s="366"/>
      <c r="B33" s="367" t="s">
        <v>182</v>
      </c>
      <c r="C33" s="361"/>
      <c r="D33" s="361"/>
      <c r="E33" s="362"/>
      <c r="F33" s="541">
        <v>42.7</v>
      </c>
      <c r="G33" s="541">
        <v>48.3</v>
      </c>
      <c r="H33" s="541">
        <v>52.1</v>
      </c>
      <c r="I33" s="541">
        <v>49.3</v>
      </c>
      <c r="J33" s="541">
        <v>46</v>
      </c>
      <c r="K33" s="542" t="s">
        <v>350</v>
      </c>
      <c r="L33" s="363">
        <v>-3.2999999999999972</v>
      </c>
    </row>
    <row r="34" spans="1:12" s="368" customFormat="1" ht="15" customHeight="1" x14ac:dyDescent="0.2">
      <c r="A34" s="366" t="s">
        <v>113</v>
      </c>
      <c r="B34" s="367" t="s">
        <v>116</v>
      </c>
      <c r="C34" s="361"/>
      <c r="D34" s="361"/>
      <c r="E34" s="362"/>
      <c r="F34" s="541">
        <v>25.2</v>
      </c>
      <c r="G34" s="541">
        <v>37.799999999999997</v>
      </c>
      <c r="H34" s="541">
        <v>41.3</v>
      </c>
      <c r="I34" s="541">
        <v>39</v>
      </c>
      <c r="J34" s="541">
        <v>31.6</v>
      </c>
      <c r="K34" s="542" t="s">
        <v>350</v>
      </c>
      <c r="L34" s="363">
        <v>-6.4000000000000021</v>
      </c>
    </row>
    <row r="35" spans="1:12" s="368" customFormat="1" ht="11.25" x14ac:dyDescent="0.2">
      <c r="A35" s="369"/>
      <c r="B35" s="370" t="s">
        <v>117</v>
      </c>
      <c r="C35" s="371"/>
      <c r="D35" s="371"/>
      <c r="E35" s="372"/>
      <c r="F35" s="544">
        <v>40.200000000000003</v>
      </c>
      <c r="G35" s="544">
        <v>45.6</v>
      </c>
      <c r="H35" s="544">
        <v>46.1</v>
      </c>
      <c r="I35" s="544">
        <v>43.2</v>
      </c>
      <c r="J35" s="545">
        <v>42.1</v>
      </c>
      <c r="K35" s="546" t="s">
        <v>350</v>
      </c>
      <c r="L35" s="373">
        <v>-1.8999999999999986</v>
      </c>
    </row>
    <row r="36" spans="1:12" s="368" customFormat="1" ht="15.95" customHeight="1" x14ac:dyDescent="0.2">
      <c r="A36" s="374" t="s">
        <v>351</v>
      </c>
      <c r="B36" s="375"/>
      <c r="C36" s="376"/>
      <c r="D36" s="375"/>
      <c r="E36" s="377"/>
      <c r="F36" s="547">
        <v>22837</v>
      </c>
      <c r="G36" s="547">
        <v>14295</v>
      </c>
      <c r="H36" s="547">
        <v>16933</v>
      </c>
      <c r="I36" s="547">
        <v>14841</v>
      </c>
      <c r="J36" s="547">
        <v>18702</v>
      </c>
      <c r="K36" s="548">
        <v>4135</v>
      </c>
      <c r="L36" s="379">
        <v>22.109934766335151</v>
      </c>
    </row>
    <row r="37" spans="1:12" s="368" customFormat="1" ht="15.95" customHeight="1" x14ac:dyDescent="0.2">
      <c r="A37" s="380"/>
      <c r="B37" s="381" t="s">
        <v>113</v>
      </c>
      <c r="C37" s="381" t="s">
        <v>352</v>
      </c>
      <c r="D37" s="381"/>
      <c r="E37" s="382"/>
      <c r="F37" s="547">
        <v>6577</v>
      </c>
      <c r="G37" s="547">
        <v>5738</v>
      </c>
      <c r="H37" s="547">
        <v>7217</v>
      </c>
      <c r="I37" s="547">
        <v>5987</v>
      </c>
      <c r="J37" s="547">
        <v>6429</v>
      </c>
      <c r="K37" s="548">
        <v>148</v>
      </c>
      <c r="L37" s="379">
        <v>2.3020687509721576</v>
      </c>
    </row>
    <row r="38" spans="1:12" s="368" customFormat="1" ht="15.95" customHeight="1" x14ac:dyDescent="0.2">
      <c r="A38" s="380"/>
      <c r="B38" s="383" t="s">
        <v>105</v>
      </c>
      <c r="C38" s="383" t="s">
        <v>106</v>
      </c>
      <c r="D38" s="384"/>
      <c r="E38" s="382"/>
      <c r="F38" s="547">
        <v>13783</v>
      </c>
      <c r="G38" s="547">
        <v>7568</v>
      </c>
      <c r="H38" s="547">
        <v>9149</v>
      </c>
      <c r="I38" s="547">
        <v>8436</v>
      </c>
      <c r="J38" s="549">
        <v>10663</v>
      </c>
      <c r="K38" s="548">
        <v>3120</v>
      </c>
      <c r="L38" s="379">
        <v>29.26005814498734</v>
      </c>
    </row>
    <row r="39" spans="1:12" s="368" customFormat="1" ht="15.95" customHeight="1" x14ac:dyDescent="0.2">
      <c r="A39" s="380"/>
      <c r="B39" s="384"/>
      <c r="C39" s="381" t="s">
        <v>353</v>
      </c>
      <c r="D39" s="384"/>
      <c r="E39" s="382"/>
      <c r="F39" s="547">
        <v>3549</v>
      </c>
      <c r="G39" s="547">
        <v>2971</v>
      </c>
      <c r="H39" s="547">
        <v>3689</v>
      </c>
      <c r="I39" s="547">
        <v>3290</v>
      </c>
      <c r="J39" s="547">
        <v>3468</v>
      </c>
      <c r="K39" s="548">
        <v>81</v>
      </c>
      <c r="L39" s="379">
        <v>2.3356401384083045</v>
      </c>
    </row>
    <row r="40" spans="1:12" s="368" customFormat="1" ht="15.95" customHeight="1" x14ac:dyDescent="0.2">
      <c r="A40" s="380"/>
      <c r="B40" s="383"/>
      <c r="C40" s="383" t="s">
        <v>107</v>
      </c>
      <c r="D40" s="384"/>
      <c r="E40" s="382"/>
      <c r="F40" s="547">
        <v>9054</v>
      </c>
      <c r="G40" s="547">
        <v>6727</v>
      </c>
      <c r="H40" s="547">
        <v>7784</v>
      </c>
      <c r="I40" s="547">
        <v>6405</v>
      </c>
      <c r="J40" s="547">
        <v>8039</v>
      </c>
      <c r="K40" s="548">
        <v>1015</v>
      </c>
      <c r="L40" s="379">
        <v>12.625948501057346</v>
      </c>
    </row>
    <row r="41" spans="1:12" s="368" customFormat="1" ht="24" customHeight="1" x14ac:dyDescent="0.2">
      <c r="A41" s="380"/>
      <c r="B41" s="384"/>
      <c r="C41" s="381" t="s">
        <v>353</v>
      </c>
      <c r="D41" s="384"/>
      <c r="E41" s="382"/>
      <c r="F41" s="547">
        <v>3028</v>
      </c>
      <c r="G41" s="547">
        <v>2767</v>
      </c>
      <c r="H41" s="547">
        <v>3528</v>
      </c>
      <c r="I41" s="547">
        <v>2697</v>
      </c>
      <c r="J41" s="549">
        <v>2961</v>
      </c>
      <c r="K41" s="548">
        <v>67</v>
      </c>
      <c r="L41" s="379">
        <v>2.2627490712597096</v>
      </c>
    </row>
    <row r="42" spans="1:12" s="110" customFormat="1" ht="15" customHeight="1" x14ac:dyDescent="0.2">
      <c r="A42" s="380"/>
      <c r="B42" s="383" t="s">
        <v>113</v>
      </c>
      <c r="C42" s="383" t="s">
        <v>354</v>
      </c>
      <c r="D42" s="384"/>
      <c r="E42" s="382"/>
      <c r="F42" s="547">
        <v>4081</v>
      </c>
      <c r="G42" s="547">
        <v>3310</v>
      </c>
      <c r="H42" s="547">
        <v>4780</v>
      </c>
      <c r="I42" s="547">
        <v>3228</v>
      </c>
      <c r="J42" s="547">
        <v>3818</v>
      </c>
      <c r="K42" s="548">
        <v>263</v>
      </c>
      <c r="L42" s="379">
        <v>6.888423258250393</v>
      </c>
    </row>
    <row r="43" spans="1:12" s="110" customFormat="1" ht="15" customHeight="1" x14ac:dyDescent="0.2">
      <c r="A43" s="380"/>
      <c r="B43" s="384"/>
      <c r="C43" s="381" t="s">
        <v>353</v>
      </c>
      <c r="D43" s="384"/>
      <c r="E43" s="382"/>
      <c r="F43" s="547">
        <v>2092</v>
      </c>
      <c r="G43" s="547">
        <v>1790</v>
      </c>
      <c r="H43" s="547">
        <v>2643</v>
      </c>
      <c r="I43" s="547">
        <v>1831</v>
      </c>
      <c r="J43" s="547">
        <v>2027</v>
      </c>
      <c r="K43" s="548">
        <v>65</v>
      </c>
      <c r="L43" s="379">
        <v>3.2067094227923039</v>
      </c>
    </row>
    <row r="44" spans="1:12" s="110" customFormat="1" ht="15" customHeight="1" x14ac:dyDescent="0.2">
      <c r="A44" s="380"/>
      <c r="B44" s="383"/>
      <c r="C44" s="365" t="s">
        <v>109</v>
      </c>
      <c r="D44" s="384"/>
      <c r="E44" s="382"/>
      <c r="F44" s="547">
        <v>15794</v>
      </c>
      <c r="G44" s="547">
        <v>9851</v>
      </c>
      <c r="H44" s="547">
        <v>10872</v>
      </c>
      <c r="I44" s="547">
        <v>10301</v>
      </c>
      <c r="J44" s="549">
        <v>12915</v>
      </c>
      <c r="K44" s="548">
        <v>2879</v>
      </c>
      <c r="L44" s="379">
        <v>22.291908633372049</v>
      </c>
    </row>
    <row r="45" spans="1:12" s="110" customFormat="1" ht="15" customHeight="1" x14ac:dyDescent="0.2">
      <c r="A45" s="380"/>
      <c r="B45" s="384"/>
      <c r="C45" s="381" t="s">
        <v>353</v>
      </c>
      <c r="D45" s="384"/>
      <c r="E45" s="382"/>
      <c r="F45" s="547">
        <v>4032</v>
      </c>
      <c r="G45" s="547">
        <v>3593</v>
      </c>
      <c r="H45" s="547">
        <v>4140</v>
      </c>
      <c r="I45" s="547">
        <v>3732</v>
      </c>
      <c r="J45" s="547">
        <v>3939</v>
      </c>
      <c r="K45" s="548">
        <v>93</v>
      </c>
      <c r="L45" s="379">
        <v>2.3610053313023611</v>
      </c>
    </row>
    <row r="46" spans="1:12" s="110" customFormat="1" ht="15" customHeight="1" x14ac:dyDescent="0.2">
      <c r="A46" s="380"/>
      <c r="B46" s="383"/>
      <c r="C46" s="365" t="s">
        <v>110</v>
      </c>
      <c r="D46" s="384"/>
      <c r="E46" s="382"/>
      <c r="F46" s="547">
        <v>2800</v>
      </c>
      <c r="G46" s="547">
        <v>1019</v>
      </c>
      <c r="H46" s="547">
        <v>1149</v>
      </c>
      <c r="I46" s="547">
        <v>1201</v>
      </c>
      <c r="J46" s="547">
        <v>1786</v>
      </c>
      <c r="K46" s="548">
        <v>1014</v>
      </c>
      <c r="L46" s="379">
        <v>56.774916013437853</v>
      </c>
    </row>
    <row r="47" spans="1:12" s="110" customFormat="1" ht="15" customHeight="1" x14ac:dyDescent="0.2">
      <c r="A47" s="380"/>
      <c r="B47" s="384"/>
      <c r="C47" s="381" t="s">
        <v>353</v>
      </c>
      <c r="D47" s="384"/>
      <c r="E47" s="382"/>
      <c r="F47" s="547">
        <v>401</v>
      </c>
      <c r="G47" s="547">
        <v>304</v>
      </c>
      <c r="H47" s="547">
        <v>378</v>
      </c>
      <c r="I47" s="547">
        <v>382</v>
      </c>
      <c r="J47" s="549">
        <v>398</v>
      </c>
      <c r="K47" s="548">
        <v>3</v>
      </c>
      <c r="L47" s="379">
        <v>0.75376884422110557</v>
      </c>
    </row>
    <row r="48" spans="1:12" s="110" customFormat="1" ht="15" customHeight="1" x14ac:dyDescent="0.2">
      <c r="A48" s="380"/>
      <c r="B48" s="384"/>
      <c r="C48" s="365" t="s">
        <v>111</v>
      </c>
      <c r="D48" s="385"/>
      <c r="E48" s="386"/>
      <c r="F48" s="547">
        <v>162</v>
      </c>
      <c r="G48" s="547">
        <v>115</v>
      </c>
      <c r="H48" s="547">
        <v>132</v>
      </c>
      <c r="I48" s="547">
        <v>111</v>
      </c>
      <c r="J48" s="547">
        <v>183</v>
      </c>
      <c r="K48" s="548">
        <v>-21</v>
      </c>
      <c r="L48" s="379">
        <v>-11.475409836065573</v>
      </c>
    </row>
    <row r="49" spans="1:12" s="110" customFormat="1" ht="15" customHeight="1" x14ac:dyDescent="0.2">
      <c r="A49" s="380"/>
      <c r="B49" s="384"/>
      <c r="C49" s="381" t="s">
        <v>353</v>
      </c>
      <c r="D49" s="384"/>
      <c r="E49" s="382"/>
      <c r="F49" s="547">
        <v>52</v>
      </c>
      <c r="G49" s="547">
        <v>51</v>
      </c>
      <c r="H49" s="547">
        <v>56</v>
      </c>
      <c r="I49" s="547">
        <v>42</v>
      </c>
      <c r="J49" s="547">
        <v>65</v>
      </c>
      <c r="K49" s="548">
        <v>-13</v>
      </c>
      <c r="L49" s="379">
        <v>-20</v>
      </c>
    </row>
    <row r="50" spans="1:12" s="110" customFormat="1" ht="15" customHeight="1" x14ac:dyDescent="0.2">
      <c r="A50" s="380"/>
      <c r="B50" s="383" t="s">
        <v>113</v>
      </c>
      <c r="C50" s="381" t="s">
        <v>181</v>
      </c>
      <c r="D50" s="384"/>
      <c r="E50" s="382"/>
      <c r="F50" s="547">
        <v>15659</v>
      </c>
      <c r="G50" s="547">
        <v>8221</v>
      </c>
      <c r="H50" s="547">
        <v>10679</v>
      </c>
      <c r="I50" s="547">
        <v>9175</v>
      </c>
      <c r="J50" s="549">
        <v>12675</v>
      </c>
      <c r="K50" s="548">
        <v>2984</v>
      </c>
      <c r="L50" s="379">
        <v>23.54240631163708</v>
      </c>
    </row>
    <row r="51" spans="1:12" s="110" customFormat="1" ht="15" customHeight="1" x14ac:dyDescent="0.2">
      <c r="A51" s="380"/>
      <c r="B51" s="384"/>
      <c r="C51" s="381" t="s">
        <v>353</v>
      </c>
      <c r="D51" s="384"/>
      <c r="E51" s="382"/>
      <c r="F51" s="547">
        <v>3513</v>
      </c>
      <c r="G51" s="547">
        <v>2802</v>
      </c>
      <c r="H51" s="547">
        <v>3956</v>
      </c>
      <c r="I51" s="547">
        <v>3195</v>
      </c>
      <c r="J51" s="547">
        <v>3657</v>
      </c>
      <c r="K51" s="548">
        <v>-144</v>
      </c>
      <c r="L51" s="379">
        <v>-3.9376538146021329</v>
      </c>
    </row>
    <row r="52" spans="1:12" s="110" customFormat="1" ht="15" customHeight="1" x14ac:dyDescent="0.2">
      <c r="A52" s="380"/>
      <c r="B52" s="383"/>
      <c r="C52" s="381" t="s">
        <v>182</v>
      </c>
      <c r="D52" s="384"/>
      <c r="E52" s="382"/>
      <c r="F52" s="547">
        <v>7178</v>
      </c>
      <c r="G52" s="547">
        <v>6074</v>
      </c>
      <c r="H52" s="547">
        <v>6254</v>
      </c>
      <c r="I52" s="547">
        <v>5666</v>
      </c>
      <c r="J52" s="547">
        <v>6027</v>
      </c>
      <c r="K52" s="548">
        <v>1151</v>
      </c>
      <c r="L52" s="379">
        <v>19.09739505558321</v>
      </c>
    </row>
    <row r="53" spans="1:12" s="269" customFormat="1" ht="11.25" customHeight="1" x14ac:dyDescent="0.2">
      <c r="A53" s="380"/>
      <c r="B53" s="384"/>
      <c r="C53" s="381" t="s">
        <v>353</v>
      </c>
      <c r="D53" s="384"/>
      <c r="E53" s="382"/>
      <c r="F53" s="547">
        <v>3064</v>
      </c>
      <c r="G53" s="547">
        <v>2936</v>
      </c>
      <c r="H53" s="547">
        <v>3261</v>
      </c>
      <c r="I53" s="547">
        <v>2792</v>
      </c>
      <c r="J53" s="549">
        <v>2772</v>
      </c>
      <c r="K53" s="548">
        <v>292</v>
      </c>
      <c r="L53" s="379">
        <v>10.533910533910534</v>
      </c>
    </row>
    <row r="54" spans="1:12" s="151" customFormat="1" ht="12.75" customHeight="1" x14ac:dyDescent="0.2">
      <c r="A54" s="380"/>
      <c r="B54" s="383" t="s">
        <v>113</v>
      </c>
      <c r="C54" s="383" t="s">
        <v>116</v>
      </c>
      <c r="D54" s="384"/>
      <c r="E54" s="382"/>
      <c r="F54" s="547">
        <v>17336</v>
      </c>
      <c r="G54" s="547">
        <v>9975</v>
      </c>
      <c r="H54" s="547">
        <v>12153</v>
      </c>
      <c r="I54" s="547">
        <v>10228</v>
      </c>
      <c r="J54" s="547">
        <v>13780</v>
      </c>
      <c r="K54" s="548">
        <v>3556</v>
      </c>
      <c r="L54" s="379">
        <v>25.805515239477504</v>
      </c>
    </row>
    <row r="55" spans="1:12" ht="11.25" x14ac:dyDescent="0.2">
      <c r="A55" s="380"/>
      <c r="B55" s="384"/>
      <c r="C55" s="381" t="s">
        <v>353</v>
      </c>
      <c r="D55" s="384"/>
      <c r="E55" s="382"/>
      <c r="F55" s="547">
        <v>4370</v>
      </c>
      <c r="G55" s="547">
        <v>3770</v>
      </c>
      <c r="H55" s="547">
        <v>5014</v>
      </c>
      <c r="I55" s="547">
        <v>3993</v>
      </c>
      <c r="J55" s="547">
        <v>4354</v>
      </c>
      <c r="K55" s="548">
        <v>16</v>
      </c>
      <c r="L55" s="379">
        <v>0.36747818098300411</v>
      </c>
    </row>
    <row r="56" spans="1:12" ht="14.25" customHeight="1" x14ac:dyDescent="0.2">
      <c r="A56" s="380"/>
      <c r="B56" s="384"/>
      <c r="C56" s="383" t="s">
        <v>117</v>
      </c>
      <c r="D56" s="384"/>
      <c r="E56" s="382"/>
      <c r="F56" s="547">
        <v>5489</v>
      </c>
      <c r="G56" s="547">
        <v>4308</v>
      </c>
      <c r="H56" s="547">
        <v>4766</v>
      </c>
      <c r="I56" s="547">
        <v>4606</v>
      </c>
      <c r="J56" s="547">
        <v>4909</v>
      </c>
      <c r="K56" s="548">
        <v>580</v>
      </c>
      <c r="L56" s="379">
        <v>11.815033611733551</v>
      </c>
    </row>
    <row r="57" spans="1:12" ht="18.75" customHeight="1" x14ac:dyDescent="0.2">
      <c r="A57" s="387"/>
      <c r="B57" s="388"/>
      <c r="C57" s="389" t="s">
        <v>353</v>
      </c>
      <c r="D57" s="388"/>
      <c r="E57" s="390"/>
      <c r="F57" s="550">
        <v>2204</v>
      </c>
      <c r="G57" s="551">
        <v>1966</v>
      </c>
      <c r="H57" s="551">
        <v>2197</v>
      </c>
      <c r="I57" s="551">
        <v>1991</v>
      </c>
      <c r="J57" s="551">
        <v>2069</v>
      </c>
      <c r="K57" s="552">
        <f t="shared" ref="K57" si="0">IF(OR(F57=".",J57=".")=TRUE,".",IF(OR(F57="*",J57="*")=TRUE,"*",IF(AND(F57="-",J57="-")=TRUE,"-",IF(AND(ISNUMBER(J57),ISNUMBER(F57))=TRUE,IF(F57-J57=0,0,F57-J57),IF(ISNUMBER(F57)=TRUE,F57,-J57)))))</f>
        <v>135</v>
      </c>
      <c r="L57" s="391">
        <f t="shared" ref="L57" si="1">IF(K57 =".",".",IF(K57 ="*","*",IF(K57="-","-",IF(K57=0,0,IF(OR(J57="-",J57=".",F57="-",F57=".")=TRUE,"X",IF(J57=0,"0,0",IF(ABS(K57*100/J57)&gt;250,".X",(K57*100/J57))))))))</f>
        <v>6.5248912518124698</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522</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23504</v>
      </c>
      <c r="E11" s="114">
        <v>15252</v>
      </c>
      <c r="F11" s="114">
        <v>21472</v>
      </c>
      <c r="G11" s="114">
        <v>15262</v>
      </c>
      <c r="H11" s="140">
        <v>19432</v>
      </c>
      <c r="I11" s="115">
        <v>4072</v>
      </c>
      <c r="J11" s="116">
        <v>20.955125566076575</v>
      </c>
    </row>
    <row r="12" spans="1:15" s="110" customFormat="1" ht="24.95" customHeight="1" x14ac:dyDescent="0.2">
      <c r="A12" s="193" t="s">
        <v>132</v>
      </c>
      <c r="B12" s="194" t="s">
        <v>133</v>
      </c>
      <c r="C12" s="113">
        <v>1.3912525527569775</v>
      </c>
      <c r="D12" s="115">
        <v>327</v>
      </c>
      <c r="E12" s="114">
        <v>204</v>
      </c>
      <c r="F12" s="114">
        <v>350</v>
      </c>
      <c r="G12" s="114">
        <v>275</v>
      </c>
      <c r="H12" s="140">
        <v>329</v>
      </c>
      <c r="I12" s="115">
        <v>-2</v>
      </c>
      <c r="J12" s="116">
        <v>-0.60790273556231</v>
      </c>
    </row>
    <row r="13" spans="1:15" s="110" customFormat="1" ht="24.95" customHeight="1" x14ac:dyDescent="0.2">
      <c r="A13" s="193" t="s">
        <v>134</v>
      </c>
      <c r="B13" s="199" t="s">
        <v>214</v>
      </c>
      <c r="C13" s="113">
        <v>26.187031994554118</v>
      </c>
      <c r="D13" s="115">
        <v>6155</v>
      </c>
      <c r="E13" s="114">
        <v>24</v>
      </c>
      <c r="F13" s="114">
        <v>84</v>
      </c>
      <c r="G13" s="114">
        <v>63</v>
      </c>
      <c r="H13" s="140">
        <v>90</v>
      </c>
      <c r="I13" s="115">
        <v>6065</v>
      </c>
      <c r="J13" s="116" t="s">
        <v>515</v>
      </c>
    </row>
    <row r="14" spans="1:15" s="287" customFormat="1" ht="24.95" customHeight="1" x14ac:dyDescent="0.2">
      <c r="A14" s="193" t="s">
        <v>215</v>
      </c>
      <c r="B14" s="199" t="s">
        <v>137</v>
      </c>
      <c r="C14" s="113">
        <v>12.236215112321307</v>
      </c>
      <c r="D14" s="115">
        <v>2876</v>
      </c>
      <c r="E14" s="114">
        <v>2229</v>
      </c>
      <c r="F14" s="114">
        <v>3824</v>
      </c>
      <c r="G14" s="114">
        <v>2537</v>
      </c>
      <c r="H14" s="140">
        <v>4113</v>
      </c>
      <c r="I14" s="115">
        <v>-1237</v>
      </c>
      <c r="J14" s="116">
        <v>-30.075370775589594</v>
      </c>
      <c r="K14" s="110"/>
      <c r="L14" s="110"/>
      <c r="M14" s="110"/>
      <c r="N14" s="110"/>
      <c r="O14" s="110"/>
    </row>
    <row r="15" spans="1:15" s="110" customFormat="1" ht="24.95" customHeight="1" x14ac:dyDescent="0.2">
      <c r="A15" s="193" t="s">
        <v>216</v>
      </c>
      <c r="B15" s="199" t="s">
        <v>217</v>
      </c>
      <c r="C15" s="113">
        <v>2.8803607896528249</v>
      </c>
      <c r="D15" s="115">
        <v>677</v>
      </c>
      <c r="E15" s="114">
        <v>641</v>
      </c>
      <c r="F15" s="114">
        <v>1071</v>
      </c>
      <c r="G15" s="114">
        <v>645</v>
      </c>
      <c r="H15" s="140">
        <v>819</v>
      </c>
      <c r="I15" s="115">
        <v>-142</v>
      </c>
      <c r="J15" s="116">
        <v>-17.338217338217337</v>
      </c>
    </row>
    <row r="16" spans="1:15" s="287" customFormat="1" ht="24.95" customHeight="1" x14ac:dyDescent="0.2">
      <c r="A16" s="193" t="s">
        <v>218</v>
      </c>
      <c r="B16" s="199" t="s">
        <v>141</v>
      </c>
      <c r="C16" s="113">
        <v>7.9135466303607895</v>
      </c>
      <c r="D16" s="115">
        <v>1860</v>
      </c>
      <c r="E16" s="114">
        <v>1315</v>
      </c>
      <c r="F16" s="114">
        <v>2329</v>
      </c>
      <c r="G16" s="114">
        <v>1625</v>
      </c>
      <c r="H16" s="140">
        <v>1956</v>
      </c>
      <c r="I16" s="115">
        <v>-96</v>
      </c>
      <c r="J16" s="116">
        <v>-4.9079754601226995</v>
      </c>
      <c r="K16" s="110"/>
      <c r="L16" s="110"/>
      <c r="M16" s="110"/>
      <c r="N16" s="110"/>
      <c r="O16" s="110"/>
    </row>
    <row r="17" spans="1:15" s="110" customFormat="1" ht="24.95" customHeight="1" x14ac:dyDescent="0.2">
      <c r="A17" s="193" t="s">
        <v>142</v>
      </c>
      <c r="B17" s="199" t="s">
        <v>220</v>
      </c>
      <c r="C17" s="113">
        <v>1.4423076923076923</v>
      </c>
      <c r="D17" s="115">
        <v>339</v>
      </c>
      <c r="E17" s="114">
        <v>273</v>
      </c>
      <c r="F17" s="114">
        <v>424</v>
      </c>
      <c r="G17" s="114">
        <v>267</v>
      </c>
      <c r="H17" s="140">
        <v>1338</v>
      </c>
      <c r="I17" s="115">
        <v>-999</v>
      </c>
      <c r="J17" s="116">
        <v>-74.663677130044846</v>
      </c>
    </row>
    <row r="18" spans="1:15" s="287" customFormat="1" ht="24.95" customHeight="1" x14ac:dyDescent="0.2">
      <c r="A18" s="201" t="s">
        <v>144</v>
      </c>
      <c r="B18" s="202" t="s">
        <v>145</v>
      </c>
      <c r="C18" s="113">
        <v>5.5522464261402318</v>
      </c>
      <c r="D18" s="115">
        <v>1305</v>
      </c>
      <c r="E18" s="114">
        <v>682</v>
      </c>
      <c r="F18" s="114">
        <v>1294</v>
      </c>
      <c r="G18" s="114">
        <v>1022</v>
      </c>
      <c r="H18" s="140">
        <v>1390</v>
      </c>
      <c r="I18" s="115">
        <v>-85</v>
      </c>
      <c r="J18" s="116">
        <v>-6.1151079136690649</v>
      </c>
      <c r="K18" s="110"/>
      <c r="L18" s="110"/>
      <c r="M18" s="110"/>
      <c r="N18" s="110"/>
      <c r="O18" s="110"/>
    </row>
    <row r="19" spans="1:15" s="110" customFormat="1" ht="24.95" customHeight="1" x14ac:dyDescent="0.2">
      <c r="A19" s="193" t="s">
        <v>146</v>
      </c>
      <c r="B19" s="199" t="s">
        <v>147</v>
      </c>
      <c r="C19" s="113">
        <v>10.687542545949626</v>
      </c>
      <c r="D19" s="115">
        <v>2512</v>
      </c>
      <c r="E19" s="114">
        <v>2572</v>
      </c>
      <c r="F19" s="114">
        <v>3132</v>
      </c>
      <c r="G19" s="114">
        <v>1872</v>
      </c>
      <c r="H19" s="140">
        <v>2426</v>
      </c>
      <c r="I19" s="115">
        <v>86</v>
      </c>
      <c r="J19" s="116">
        <v>3.5449299258037921</v>
      </c>
    </row>
    <row r="20" spans="1:15" s="287" customFormat="1" ht="24.95" customHeight="1" x14ac:dyDescent="0.2">
      <c r="A20" s="193" t="s">
        <v>148</v>
      </c>
      <c r="B20" s="199" t="s">
        <v>149</v>
      </c>
      <c r="C20" s="113">
        <v>3.5355684138869981</v>
      </c>
      <c r="D20" s="115">
        <v>831</v>
      </c>
      <c r="E20" s="114">
        <v>781</v>
      </c>
      <c r="F20" s="114">
        <v>889</v>
      </c>
      <c r="G20" s="114">
        <v>762</v>
      </c>
      <c r="H20" s="140">
        <v>1099</v>
      </c>
      <c r="I20" s="115">
        <v>-268</v>
      </c>
      <c r="J20" s="116">
        <v>-24.385805277525023</v>
      </c>
      <c r="K20" s="110"/>
      <c r="L20" s="110"/>
      <c r="M20" s="110"/>
      <c r="N20" s="110"/>
      <c r="O20" s="110"/>
    </row>
    <row r="21" spans="1:15" s="110" customFormat="1" ht="24.95" customHeight="1" x14ac:dyDescent="0.2">
      <c r="A21" s="201" t="s">
        <v>150</v>
      </c>
      <c r="B21" s="202" t="s">
        <v>151</v>
      </c>
      <c r="C21" s="113">
        <v>4.1227025187202182</v>
      </c>
      <c r="D21" s="115">
        <v>969</v>
      </c>
      <c r="E21" s="114">
        <v>1115</v>
      </c>
      <c r="F21" s="114">
        <v>1209</v>
      </c>
      <c r="G21" s="114">
        <v>1087</v>
      </c>
      <c r="H21" s="140">
        <v>1128</v>
      </c>
      <c r="I21" s="115">
        <v>-159</v>
      </c>
      <c r="J21" s="116">
        <v>-14.095744680851064</v>
      </c>
    </row>
    <row r="22" spans="1:15" s="110" customFormat="1" ht="24.95" customHeight="1" x14ac:dyDescent="0.2">
      <c r="A22" s="201" t="s">
        <v>152</v>
      </c>
      <c r="B22" s="199" t="s">
        <v>153</v>
      </c>
      <c r="C22" s="113">
        <v>2.2081347855684137</v>
      </c>
      <c r="D22" s="115">
        <v>519</v>
      </c>
      <c r="E22" s="114">
        <v>464</v>
      </c>
      <c r="F22" s="114">
        <v>633</v>
      </c>
      <c r="G22" s="114">
        <v>524</v>
      </c>
      <c r="H22" s="140">
        <v>568</v>
      </c>
      <c r="I22" s="115">
        <v>-49</v>
      </c>
      <c r="J22" s="116">
        <v>-8.626760563380282</v>
      </c>
    </row>
    <row r="23" spans="1:15" s="110" customFormat="1" ht="24.95" customHeight="1" x14ac:dyDescent="0.2">
      <c r="A23" s="193" t="s">
        <v>154</v>
      </c>
      <c r="B23" s="199" t="s">
        <v>155</v>
      </c>
      <c r="C23" s="113">
        <v>0.88921034717494896</v>
      </c>
      <c r="D23" s="115">
        <v>209</v>
      </c>
      <c r="E23" s="114">
        <v>126</v>
      </c>
      <c r="F23" s="114">
        <v>200</v>
      </c>
      <c r="G23" s="114">
        <v>118</v>
      </c>
      <c r="H23" s="140">
        <v>192</v>
      </c>
      <c r="I23" s="115">
        <v>17</v>
      </c>
      <c r="J23" s="116">
        <v>8.8541666666666661</v>
      </c>
    </row>
    <row r="24" spans="1:15" s="110" customFormat="1" ht="24.95" customHeight="1" x14ac:dyDescent="0.2">
      <c r="A24" s="193" t="s">
        <v>156</v>
      </c>
      <c r="B24" s="199" t="s">
        <v>221</v>
      </c>
      <c r="C24" s="113">
        <v>6.7222600408441116</v>
      </c>
      <c r="D24" s="115">
        <v>1580</v>
      </c>
      <c r="E24" s="114">
        <v>1349</v>
      </c>
      <c r="F24" s="114">
        <v>1916</v>
      </c>
      <c r="G24" s="114">
        <v>1452</v>
      </c>
      <c r="H24" s="140">
        <v>1969</v>
      </c>
      <c r="I24" s="115">
        <v>-389</v>
      </c>
      <c r="J24" s="116">
        <v>-19.756221432199087</v>
      </c>
    </row>
    <row r="25" spans="1:15" s="110" customFormat="1" ht="24.95" customHeight="1" x14ac:dyDescent="0.2">
      <c r="A25" s="193" t="s">
        <v>222</v>
      </c>
      <c r="B25" s="204" t="s">
        <v>159</v>
      </c>
      <c r="C25" s="113">
        <v>5.2969707283866576</v>
      </c>
      <c r="D25" s="115">
        <v>1245</v>
      </c>
      <c r="E25" s="114">
        <v>943</v>
      </c>
      <c r="F25" s="114">
        <v>1295</v>
      </c>
      <c r="G25" s="114">
        <v>1071</v>
      </c>
      <c r="H25" s="140">
        <v>1498</v>
      </c>
      <c r="I25" s="115">
        <v>-253</v>
      </c>
      <c r="J25" s="116">
        <v>-16.889185580774367</v>
      </c>
    </row>
    <row r="26" spans="1:15" s="110" customFormat="1" ht="24.95" customHeight="1" x14ac:dyDescent="0.2">
      <c r="A26" s="201">
        <v>782.78300000000002</v>
      </c>
      <c r="B26" s="203" t="s">
        <v>160</v>
      </c>
      <c r="C26" s="113">
        <v>3.6929884275017018</v>
      </c>
      <c r="D26" s="115">
        <v>868</v>
      </c>
      <c r="E26" s="114">
        <v>871</v>
      </c>
      <c r="F26" s="114">
        <v>953</v>
      </c>
      <c r="G26" s="114">
        <v>954</v>
      </c>
      <c r="H26" s="140">
        <v>930</v>
      </c>
      <c r="I26" s="115">
        <v>-62</v>
      </c>
      <c r="J26" s="116">
        <v>-6.666666666666667</v>
      </c>
    </row>
    <row r="27" spans="1:15" s="110" customFormat="1" ht="24.95" customHeight="1" x14ac:dyDescent="0.2">
      <c r="A27" s="193" t="s">
        <v>161</v>
      </c>
      <c r="B27" s="199" t="s">
        <v>162</v>
      </c>
      <c r="C27" s="113">
        <v>1.9783866575901974</v>
      </c>
      <c r="D27" s="115">
        <v>465</v>
      </c>
      <c r="E27" s="114">
        <v>362</v>
      </c>
      <c r="F27" s="114">
        <v>723</v>
      </c>
      <c r="G27" s="114">
        <v>329</v>
      </c>
      <c r="H27" s="140">
        <v>342</v>
      </c>
      <c r="I27" s="115">
        <v>123</v>
      </c>
      <c r="J27" s="116">
        <v>35.964912280701753</v>
      </c>
    </row>
    <row r="28" spans="1:15" s="110" customFormat="1" ht="24.95" customHeight="1" x14ac:dyDescent="0.2">
      <c r="A28" s="193" t="s">
        <v>163</v>
      </c>
      <c r="B28" s="199" t="s">
        <v>164</v>
      </c>
      <c r="C28" s="113">
        <v>3.2292375765827095</v>
      </c>
      <c r="D28" s="115">
        <v>759</v>
      </c>
      <c r="E28" s="114">
        <v>666</v>
      </c>
      <c r="F28" s="114">
        <v>1224</v>
      </c>
      <c r="G28" s="114">
        <v>558</v>
      </c>
      <c r="H28" s="140">
        <v>641</v>
      </c>
      <c r="I28" s="115">
        <v>118</v>
      </c>
      <c r="J28" s="116">
        <v>18.408736349453978</v>
      </c>
    </row>
    <row r="29" spans="1:15" s="110" customFormat="1" ht="24.95" customHeight="1" x14ac:dyDescent="0.2">
      <c r="A29" s="193">
        <v>86</v>
      </c>
      <c r="B29" s="199" t="s">
        <v>165</v>
      </c>
      <c r="C29" s="113">
        <v>5.8585772634445199</v>
      </c>
      <c r="D29" s="115">
        <v>1377</v>
      </c>
      <c r="E29" s="114">
        <v>1491</v>
      </c>
      <c r="F29" s="114">
        <v>1511</v>
      </c>
      <c r="G29" s="114">
        <v>1060</v>
      </c>
      <c r="H29" s="140">
        <v>1240</v>
      </c>
      <c r="I29" s="115">
        <v>137</v>
      </c>
      <c r="J29" s="116">
        <v>11.048387096774194</v>
      </c>
    </row>
    <row r="30" spans="1:15" s="110" customFormat="1" ht="24.95" customHeight="1" x14ac:dyDescent="0.2">
      <c r="A30" s="193">
        <v>87.88</v>
      </c>
      <c r="B30" s="204" t="s">
        <v>166</v>
      </c>
      <c r="C30" s="113">
        <v>4.0248468345813482</v>
      </c>
      <c r="D30" s="115">
        <v>946</v>
      </c>
      <c r="E30" s="114">
        <v>838</v>
      </c>
      <c r="F30" s="114">
        <v>1458</v>
      </c>
      <c r="G30" s="114">
        <v>926</v>
      </c>
      <c r="H30" s="140">
        <v>806</v>
      </c>
      <c r="I30" s="115">
        <v>140</v>
      </c>
      <c r="J30" s="116">
        <v>17.369727047146402</v>
      </c>
    </row>
    <row r="31" spans="1:15" s="110" customFormat="1" ht="24.95" customHeight="1" x14ac:dyDescent="0.2">
      <c r="A31" s="193" t="s">
        <v>167</v>
      </c>
      <c r="B31" s="199" t="s">
        <v>168</v>
      </c>
      <c r="C31" s="113">
        <v>2.3868277739959156</v>
      </c>
      <c r="D31" s="115">
        <v>561</v>
      </c>
      <c r="E31" s="114">
        <v>535</v>
      </c>
      <c r="F31" s="114">
        <v>776</v>
      </c>
      <c r="G31" s="114">
        <v>652</v>
      </c>
      <c r="H31" s="140">
        <v>671</v>
      </c>
      <c r="I31" s="115">
        <v>-110</v>
      </c>
      <c r="J31" s="116">
        <v>-16.393442622950818</v>
      </c>
    </row>
    <row r="32" spans="1:15" s="110" customFormat="1" ht="24.95" customHeight="1" x14ac:dyDescent="0.2">
      <c r="A32" s="193"/>
      <c r="B32" s="204" t="s">
        <v>169</v>
      </c>
      <c r="C32" s="113">
        <v>0</v>
      </c>
      <c r="D32" s="115">
        <v>0</v>
      </c>
      <c r="E32" s="114">
        <v>0</v>
      </c>
      <c r="F32" s="114" t="s">
        <v>514</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1.3912525527569775</v>
      </c>
      <c r="D34" s="115">
        <v>327</v>
      </c>
      <c r="E34" s="114">
        <v>204</v>
      </c>
      <c r="F34" s="114">
        <v>350</v>
      </c>
      <c r="G34" s="114">
        <v>275</v>
      </c>
      <c r="H34" s="140">
        <v>329</v>
      </c>
      <c r="I34" s="115">
        <v>-2</v>
      </c>
      <c r="J34" s="116">
        <v>-0.60790273556231</v>
      </c>
    </row>
    <row r="35" spans="1:10" s="110" customFormat="1" ht="24.95" customHeight="1" x14ac:dyDescent="0.2">
      <c r="A35" s="292" t="s">
        <v>171</v>
      </c>
      <c r="B35" s="293" t="s">
        <v>172</v>
      </c>
      <c r="C35" s="113">
        <v>43.975493533015658</v>
      </c>
      <c r="D35" s="115">
        <v>10336</v>
      </c>
      <c r="E35" s="114">
        <v>2935</v>
      </c>
      <c r="F35" s="114">
        <v>5202</v>
      </c>
      <c r="G35" s="114">
        <v>3622</v>
      </c>
      <c r="H35" s="140">
        <v>5593</v>
      </c>
      <c r="I35" s="115">
        <v>4743</v>
      </c>
      <c r="J35" s="116">
        <v>84.80243161094225</v>
      </c>
    </row>
    <row r="36" spans="1:10" s="110" customFormat="1" ht="24.95" customHeight="1" x14ac:dyDescent="0.2">
      <c r="A36" s="294" t="s">
        <v>173</v>
      </c>
      <c r="B36" s="295" t="s">
        <v>174</v>
      </c>
      <c r="C36" s="125">
        <v>54.633253914227367</v>
      </c>
      <c r="D36" s="143">
        <v>12841</v>
      </c>
      <c r="E36" s="144">
        <v>12113</v>
      </c>
      <c r="F36" s="144">
        <v>15919</v>
      </c>
      <c r="G36" s="144">
        <v>11365</v>
      </c>
      <c r="H36" s="145">
        <v>13510</v>
      </c>
      <c r="I36" s="143">
        <v>-669</v>
      </c>
      <c r="J36" s="146">
        <v>-4.9518874907475947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522</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23504</v>
      </c>
      <c r="F11" s="264">
        <v>15252</v>
      </c>
      <c r="G11" s="264">
        <v>21472</v>
      </c>
      <c r="H11" s="264">
        <v>15262</v>
      </c>
      <c r="I11" s="265">
        <v>19432</v>
      </c>
      <c r="J11" s="263">
        <v>4072</v>
      </c>
      <c r="K11" s="266">
        <v>20.955125566076575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22.196221919673246</v>
      </c>
      <c r="E13" s="115">
        <v>5217</v>
      </c>
      <c r="F13" s="114">
        <v>4749</v>
      </c>
      <c r="G13" s="114">
        <v>5378</v>
      </c>
      <c r="H13" s="114">
        <v>4830</v>
      </c>
      <c r="I13" s="140">
        <v>5338</v>
      </c>
      <c r="J13" s="115">
        <v>-121</v>
      </c>
      <c r="K13" s="116">
        <v>-2.2667665792431624</v>
      </c>
    </row>
    <row r="14" spans="1:15" ht="15.95" customHeight="1" x14ac:dyDescent="0.2">
      <c r="A14" s="306" t="s">
        <v>230</v>
      </c>
      <c r="B14" s="307"/>
      <c r="C14" s="308"/>
      <c r="D14" s="113">
        <v>39.903846153846153</v>
      </c>
      <c r="E14" s="115">
        <v>9379</v>
      </c>
      <c r="F14" s="114">
        <v>7369</v>
      </c>
      <c r="G14" s="114">
        <v>12243</v>
      </c>
      <c r="H14" s="114">
        <v>7260</v>
      </c>
      <c r="I14" s="140">
        <v>9949</v>
      </c>
      <c r="J14" s="115">
        <v>-570</v>
      </c>
      <c r="K14" s="116">
        <v>-5.7292190169866322</v>
      </c>
    </row>
    <row r="15" spans="1:15" ht="15.95" customHeight="1" x14ac:dyDescent="0.2">
      <c r="A15" s="306" t="s">
        <v>231</v>
      </c>
      <c r="B15" s="307"/>
      <c r="C15" s="308"/>
      <c r="D15" s="113">
        <v>16.286589516678013</v>
      </c>
      <c r="E15" s="115">
        <v>3828</v>
      </c>
      <c r="F15" s="114">
        <v>1253</v>
      </c>
      <c r="G15" s="114">
        <v>1621</v>
      </c>
      <c r="H15" s="114">
        <v>1390</v>
      </c>
      <c r="I15" s="140">
        <v>1946</v>
      </c>
      <c r="J15" s="115">
        <v>1882</v>
      </c>
      <c r="K15" s="116">
        <v>96.711202466598152</v>
      </c>
    </row>
    <row r="16" spans="1:15" ht="15.95" customHeight="1" x14ac:dyDescent="0.2">
      <c r="A16" s="306" t="s">
        <v>232</v>
      </c>
      <c r="B16" s="307"/>
      <c r="C16" s="308"/>
      <c r="D16" s="113">
        <v>21.523995915588834</v>
      </c>
      <c r="E16" s="115">
        <v>5059</v>
      </c>
      <c r="F16" s="114">
        <v>1858</v>
      </c>
      <c r="G16" s="114">
        <v>2179</v>
      </c>
      <c r="H16" s="114">
        <v>1764</v>
      </c>
      <c r="I16" s="140">
        <v>2184</v>
      </c>
      <c r="J16" s="115">
        <v>2875</v>
      </c>
      <c r="K16" s="116">
        <v>131.63919413919413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1.1061946902654867</v>
      </c>
      <c r="E18" s="115">
        <v>260</v>
      </c>
      <c r="F18" s="114">
        <v>172</v>
      </c>
      <c r="G18" s="114">
        <v>340</v>
      </c>
      <c r="H18" s="114">
        <v>270</v>
      </c>
      <c r="I18" s="140">
        <v>256</v>
      </c>
      <c r="J18" s="115">
        <v>4</v>
      </c>
      <c r="K18" s="116">
        <v>1.5625</v>
      </c>
    </row>
    <row r="19" spans="1:11" ht="14.1" customHeight="1" x14ac:dyDescent="0.2">
      <c r="A19" s="306" t="s">
        <v>235</v>
      </c>
      <c r="B19" s="307" t="s">
        <v>236</v>
      </c>
      <c r="C19" s="308"/>
      <c r="D19" s="113">
        <v>0.91048332198774673</v>
      </c>
      <c r="E19" s="115">
        <v>214</v>
      </c>
      <c r="F19" s="114">
        <v>98</v>
      </c>
      <c r="G19" s="114">
        <v>273</v>
      </c>
      <c r="H19" s="114">
        <v>222</v>
      </c>
      <c r="I19" s="140">
        <v>197</v>
      </c>
      <c r="J19" s="115">
        <v>17</v>
      </c>
      <c r="K19" s="116">
        <v>8.6294416243654819</v>
      </c>
    </row>
    <row r="20" spans="1:11" ht="14.1" customHeight="1" x14ac:dyDescent="0.2">
      <c r="A20" s="306">
        <v>12</v>
      </c>
      <c r="B20" s="307" t="s">
        <v>237</v>
      </c>
      <c r="C20" s="308"/>
      <c r="D20" s="113">
        <v>1.2721238938053097</v>
      </c>
      <c r="E20" s="115">
        <v>299</v>
      </c>
      <c r="F20" s="114">
        <v>83</v>
      </c>
      <c r="G20" s="114">
        <v>172</v>
      </c>
      <c r="H20" s="114">
        <v>182</v>
      </c>
      <c r="I20" s="140">
        <v>274</v>
      </c>
      <c r="J20" s="115">
        <v>25</v>
      </c>
      <c r="K20" s="116">
        <v>9.1240875912408761</v>
      </c>
    </row>
    <row r="21" spans="1:11" ht="14.1" customHeight="1" x14ac:dyDescent="0.2">
      <c r="A21" s="306">
        <v>21</v>
      </c>
      <c r="B21" s="307" t="s">
        <v>238</v>
      </c>
      <c r="C21" s="308"/>
      <c r="D21" s="113">
        <v>0.35313138189244386</v>
      </c>
      <c r="E21" s="115">
        <v>83</v>
      </c>
      <c r="F21" s="114">
        <v>44</v>
      </c>
      <c r="G21" s="114">
        <v>58</v>
      </c>
      <c r="H21" s="114">
        <v>41</v>
      </c>
      <c r="I21" s="140">
        <v>77</v>
      </c>
      <c r="J21" s="115">
        <v>6</v>
      </c>
      <c r="K21" s="116">
        <v>7.7922077922077921</v>
      </c>
    </row>
    <row r="22" spans="1:11" ht="14.1" customHeight="1" x14ac:dyDescent="0.2">
      <c r="A22" s="306">
        <v>22</v>
      </c>
      <c r="B22" s="307" t="s">
        <v>239</v>
      </c>
      <c r="C22" s="308"/>
      <c r="D22" s="113">
        <v>1.289142273655548</v>
      </c>
      <c r="E22" s="115">
        <v>303</v>
      </c>
      <c r="F22" s="114">
        <v>188</v>
      </c>
      <c r="G22" s="114">
        <v>340</v>
      </c>
      <c r="H22" s="114">
        <v>231</v>
      </c>
      <c r="I22" s="140">
        <v>764</v>
      </c>
      <c r="J22" s="115">
        <v>-461</v>
      </c>
      <c r="K22" s="116">
        <v>-60.340314136125656</v>
      </c>
    </row>
    <row r="23" spans="1:11" ht="14.1" customHeight="1" x14ac:dyDescent="0.2">
      <c r="A23" s="306">
        <v>23</v>
      </c>
      <c r="B23" s="307" t="s">
        <v>240</v>
      </c>
      <c r="C23" s="308"/>
      <c r="D23" s="113">
        <v>0.29356705241660996</v>
      </c>
      <c r="E23" s="115">
        <v>69</v>
      </c>
      <c r="F23" s="114">
        <v>63</v>
      </c>
      <c r="G23" s="114">
        <v>166</v>
      </c>
      <c r="H23" s="114">
        <v>123</v>
      </c>
      <c r="I23" s="140">
        <v>130</v>
      </c>
      <c r="J23" s="115">
        <v>-61</v>
      </c>
      <c r="K23" s="116">
        <v>-46.92307692307692</v>
      </c>
    </row>
    <row r="24" spans="1:11" ht="14.1" customHeight="1" x14ac:dyDescent="0.2">
      <c r="A24" s="306">
        <v>24</v>
      </c>
      <c r="B24" s="307" t="s">
        <v>241</v>
      </c>
      <c r="C24" s="308"/>
      <c r="D24" s="113">
        <v>1.6592920353982301</v>
      </c>
      <c r="E24" s="115">
        <v>390</v>
      </c>
      <c r="F24" s="114">
        <v>226</v>
      </c>
      <c r="G24" s="114">
        <v>448</v>
      </c>
      <c r="H24" s="114">
        <v>261</v>
      </c>
      <c r="I24" s="140">
        <v>625</v>
      </c>
      <c r="J24" s="115">
        <v>-235</v>
      </c>
      <c r="K24" s="116">
        <v>-37.6</v>
      </c>
    </row>
    <row r="25" spans="1:11" ht="14.1" customHeight="1" x14ac:dyDescent="0.2">
      <c r="A25" s="306">
        <v>25</v>
      </c>
      <c r="B25" s="307" t="s">
        <v>242</v>
      </c>
      <c r="C25" s="308"/>
      <c r="D25" s="113">
        <v>4.4290333560245063</v>
      </c>
      <c r="E25" s="115">
        <v>1041</v>
      </c>
      <c r="F25" s="114">
        <v>550</v>
      </c>
      <c r="G25" s="114">
        <v>1011</v>
      </c>
      <c r="H25" s="114">
        <v>582</v>
      </c>
      <c r="I25" s="140">
        <v>770</v>
      </c>
      <c r="J25" s="115">
        <v>271</v>
      </c>
      <c r="K25" s="116">
        <v>35.194805194805198</v>
      </c>
    </row>
    <row r="26" spans="1:11" ht="14.1" customHeight="1" x14ac:dyDescent="0.2">
      <c r="A26" s="306">
        <v>26</v>
      </c>
      <c r="B26" s="307" t="s">
        <v>243</v>
      </c>
      <c r="C26" s="308"/>
      <c r="D26" s="113">
        <v>2.6591218515997279</v>
      </c>
      <c r="E26" s="115">
        <v>625</v>
      </c>
      <c r="F26" s="114">
        <v>191</v>
      </c>
      <c r="G26" s="114">
        <v>449</v>
      </c>
      <c r="H26" s="114">
        <v>284</v>
      </c>
      <c r="I26" s="140">
        <v>435</v>
      </c>
      <c r="J26" s="115">
        <v>190</v>
      </c>
      <c r="K26" s="116">
        <v>43.678160919540232</v>
      </c>
    </row>
    <row r="27" spans="1:11" ht="14.1" customHeight="1" x14ac:dyDescent="0.2">
      <c r="A27" s="306">
        <v>27</v>
      </c>
      <c r="B27" s="307" t="s">
        <v>244</v>
      </c>
      <c r="C27" s="308"/>
      <c r="D27" s="113">
        <v>3.8801906058543225</v>
      </c>
      <c r="E27" s="115">
        <v>912</v>
      </c>
      <c r="F27" s="114">
        <v>254</v>
      </c>
      <c r="G27" s="114">
        <v>369</v>
      </c>
      <c r="H27" s="114">
        <v>314</v>
      </c>
      <c r="I27" s="140">
        <v>513</v>
      </c>
      <c r="J27" s="115">
        <v>399</v>
      </c>
      <c r="K27" s="116">
        <v>77.777777777777771</v>
      </c>
    </row>
    <row r="28" spans="1:11" ht="14.1" customHeight="1" x14ac:dyDescent="0.2">
      <c r="A28" s="306">
        <v>28</v>
      </c>
      <c r="B28" s="307" t="s">
        <v>245</v>
      </c>
      <c r="C28" s="308"/>
      <c r="D28" s="113">
        <v>0.1786929884275017</v>
      </c>
      <c r="E28" s="115">
        <v>42</v>
      </c>
      <c r="F28" s="114">
        <v>38</v>
      </c>
      <c r="G28" s="114">
        <v>44</v>
      </c>
      <c r="H28" s="114">
        <v>34</v>
      </c>
      <c r="I28" s="140">
        <v>43</v>
      </c>
      <c r="J28" s="115">
        <v>-1</v>
      </c>
      <c r="K28" s="116">
        <v>-2.3255813953488373</v>
      </c>
    </row>
    <row r="29" spans="1:11" ht="14.1" customHeight="1" x14ac:dyDescent="0.2">
      <c r="A29" s="306">
        <v>29</v>
      </c>
      <c r="B29" s="307" t="s">
        <v>246</v>
      </c>
      <c r="C29" s="308"/>
      <c r="D29" s="113">
        <v>2.8718515997277061</v>
      </c>
      <c r="E29" s="115">
        <v>675</v>
      </c>
      <c r="F29" s="114">
        <v>751</v>
      </c>
      <c r="G29" s="114">
        <v>886</v>
      </c>
      <c r="H29" s="114">
        <v>689</v>
      </c>
      <c r="I29" s="140">
        <v>719</v>
      </c>
      <c r="J29" s="115">
        <v>-44</v>
      </c>
      <c r="K29" s="116">
        <v>-6.1196105702364392</v>
      </c>
    </row>
    <row r="30" spans="1:11" ht="14.1" customHeight="1" x14ac:dyDescent="0.2">
      <c r="A30" s="306" t="s">
        <v>247</v>
      </c>
      <c r="B30" s="307" t="s">
        <v>248</v>
      </c>
      <c r="C30" s="308"/>
      <c r="D30" s="113">
        <v>1.1019400953029272</v>
      </c>
      <c r="E30" s="115">
        <v>259</v>
      </c>
      <c r="F30" s="114" t="s">
        <v>514</v>
      </c>
      <c r="G30" s="114">
        <v>361</v>
      </c>
      <c r="H30" s="114" t="s">
        <v>514</v>
      </c>
      <c r="I30" s="140" t="s">
        <v>514</v>
      </c>
      <c r="J30" s="115" t="s">
        <v>514</v>
      </c>
      <c r="K30" s="116" t="s">
        <v>514</v>
      </c>
    </row>
    <row r="31" spans="1:11" ht="14.1" customHeight="1" x14ac:dyDescent="0.2">
      <c r="A31" s="306" t="s">
        <v>249</v>
      </c>
      <c r="B31" s="307" t="s">
        <v>250</v>
      </c>
      <c r="C31" s="308"/>
      <c r="D31" s="113">
        <v>1.7571477195371001</v>
      </c>
      <c r="E31" s="115">
        <v>413</v>
      </c>
      <c r="F31" s="114">
        <v>447</v>
      </c>
      <c r="G31" s="114">
        <v>522</v>
      </c>
      <c r="H31" s="114">
        <v>450</v>
      </c>
      <c r="I31" s="140">
        <v>476</v>
      </c>
      <c r="J31" s="115">
        <v>-63</v>
      </c>
      <c r="K31" s="116">
        <v>-13.235294117647058</v>
      </c>
    </row>
    <row r="32" spans="1:11" ht="14.1" customHeight="1" x14ac:dyDescent="0.2">
      <c r="A32" s="306">
        <v>31</v>
      </c>
      <c r="B32" s="307" t="s">
        <v>251</v>
      </c>
      <c r="C32" s="308"/>
      <c r="D32" s="113">
        <v>0.45098706603131383</v>
      </c>
      <c r="E32" s="115">
        <v>106</v>
      </c>
      <c r="F32" s="114">
        <v>70</v>
      </c>
      <c r="G32" s="114">
        <v>74</v>
      </c>
      <c r="H32" s="114">
        <v>69</v>
      </c>
      <c r="I32" s="140">
        <v>121</v>
      </c>
      <c r="J32" s="115">
        <v>-15</v>
      </c>
      <c r="K32" s="116">
        <v>-12.396694214876034</v>
      </c>
    </row>
    <row r="33" spans="1:11" ht="14.1" customHeight="1" x14ac:dyDescent="0.2">
      <c r="A33" s="306">
        <v>32</v>
      </c>
      <c r="B33" s="307" t="s">
        <v>252</v>
      </c>
      <c r="C33" s="308"/>
      <c r="D33" s="113">
        <v>1.9698774676650783</v>
      </c>
      <c r="E33" s="115">
        <v>463</v>
      </c>
      <c r="F33" s="114">
        <v>248</v>
      </c>
      <c r="G33" s="114">
        <v>427</v>
      </c>
      <c r="H33" s="114">
        <v>395</v>
      </c>
      <c r="I33" s="140">
        <v>418</v>
      </c>
      <c r="J33" s="115">
        <v>45</v>
      </c>
      <c r="K33" s="116">
        <v>10.76555023923445</v>
      </c>
    </row>
    <row r="34" spans="1:11" ht="14.1" customHeight="1" x14ac:dyDescent="0.2">
      <c r="A34" s="306">
        <v>33</v>
      </c>
      <c r="B34" s="307" t="s">
        <v>253</v>
      </c>
      <c r="C34" s="308"/>
      <c r="D34" s="113">
        <v>1.36572498298162</v>
      </c>
      <c r="E34" s="115">
        <v>321</v>
      </c>
      <c r="F34" s="114">
        <v>190</v>
      </c>
      <c r="G34" s="114">
        <v>357</v>
      </c>
      <c r="H34" s="114">
        <v>324</v>
      </c>
      <c r="I34" s="140">
        <v>372</v>
      </c>
      <c r="J34" s="115">
        <v>-51</v>
      </c>
      <c r="K34" s="116">
        <v>-13.709677419354838</v>
      </c>
    </row>
    <row r="35" spans="1:11" ht="14.1" customHeight="1" x14ac:dyDescent="0.2">
      <c r="A35" s="306">
        <v>34</v>
      </c>
      <c r="B35" s="307" t="s">
        <v>254</v>
      </c>
      <c r="C35" s="308"/>
      <c r="D35" s="113">
        <v>1.523144996596324</v>
      </c>
      <c r="E35" s="115">
        <v>358</v>
      </c>
      <c r="F35" s="114">
        <v>192</v>
      </c>
      <c r="G35" s="114">
        <v>389</v>
      </c>
      <c r="H35" s="114">
        <v>274</v>
      </c>
      <c r="I35" s="140">
        <v>355</v>
      </c>
      <c r="J35" s="115">
        <v>3</v>
      </c>
      <c r="K35" s="116">
        <v>0.84507042253521125</v>
      </c>
    </row>
    <row r="36" spans="1:11" ht="14.1" customHeight="1" x14ac:dyDescent="0.2">
      <c r="A36" s="306">
        <v>41</v>
      </c>
      <c r="B36" s="307" t="s">
        <v>255</v>
      </c>
      <c r="C36" s="308"/>
      <c r="D36" s="113">
        <v>0.43396868618107554</v>
      </c>
      <c r="E36" s="115">
        <v>102</v>
      </c>
      <c r="F36" s="114">
        <v>118</v>
      </c>
      <c r="G36" s="114">
        <v>152</v>
      </c>
      <c r="H36" s="114">
        <v>99</v>
      </c>
      <c r="I36" s="140">
        <v>210</v>
      </c>
      <c r="J36" s="115">
        <v>-108</v>
      </c>
      <c r="K36" s="116">
        <v>-51.428571428571431</v>
      </c>
    </row>
    <row r="37" spans="1:11" ht="14.1" customHeight="1" x14ac:dyDescent="0.2">
      <c r="A37" s="306">
        <v>42</v>
      </c>
      <c r="B37" s="307" t="s">
        <v>256</v>
      </c>
      <c r="C37" s="308"/>
      <c r="D37" s="113">
        <v>8.0837304288631728E-2</v>
      </c>
      <c r="E37" s="115">
        <v>19</v>
      </c>
      <c r="F37" s="114">
        <v>4</v>
      </c>
      <c r="G37" s="114" t="s">
        <v>514</v>
      </c>
      <c r="H37" s="114" t="s">
        <v>514</v>
      </c>
      <c r="I37" s="140">
        <v>11</v>
      </c>
      <c r="J37" s="115">
        <v>8</v>
      </c>
      <c r="K37" s="116">
        <v>72.727272727272734</v>
      </c>
    </row>
    <row r="38" spans="1:11" ht="14.1" customHeight="1" x14ac:dyDescent="0.2">
      <c r="A38" s="306">
        <v>43</v>
      </c>
      <c r="B38" s="307" t="s">
        <v>257</v>
      </c>
      <c r="C38" s="308"/>
      <c r="D38" s="113">
        <v>6.4499659632402997</v>
      </c>
      <c r="E38" s="115">
        <v>1516</v>
      </c>
      <c r="F38" s="114">
        <v>441</v>
      </c>
      <c r="G38" s="114">
        <v>666</v>
      </c>
      <c r="H38" s="114">
        <v>536</v>
      </c>
      <c r="I38" s="140">
        <v>619</v>
      </c>
      <c r="J38" s="115">
        <v>897</v>
      </c>
      <c r="K38" s="116">
        <v>144.91114701130857</v>
      </c>
    </row>
    <row r="39" spans="1:11" ht="14.1" customHeight="1" x14ac:dyDescent="0.2">
      <c r="A39" s="306">
        <v>51</v>
      </c>
      <c r="B39" s="307" t="s">
        <v>258</v>
      </c>
      <c r="C39" s="308"/>
      <c r="D39" s="113">
        <v>5.6756296800544588</v>
      </c>
      <c r="E39" s="115">
        <v>1334</v>
      </c>
      <c r="F39" s="114">
        <v>1534</v>
      </c>
      <c r="G39" s="114">
        <v>1349</v>
      </c>
      <c r="H39" s="114">
        <v>1124</v>
      </c>
      <c r="I39" s="140">
        <v>1310</v>
      </c>
      <c r="J39" s="115">
        <v>24</v>
      </c>
      <c r="K39" s="116">
        <v>1.83206106870229</v>
      </c>
    </row>
    <row r="40" spans="1:11" ht="14.1" customHeight="1" x14ac:dyDescent="0.2">
      <c r="A40" s="306" t="s">
        <v>259</v>
      </c>
      <c r="B40" s="307" t="s">
        <v>260</v>
      </c>
      <c r="C40" s="308"/>
      <c r="D40" s="113">
        <v>4.8162014976174268</v>
      </c>
      <c r="E40" s="115">
        <v>1132</v>
      </c>
      <c r="F40" s="114">
        <v>1474</v>
      </c>
      <c r="G40" s="114">
        <v>1264</v>
      </c>
      <c r="H40" s="114">
        <v>1077</v>
      </c>
      <c r="I40" s="140">
        <v>1225</v>
      </c>
      <c r="J40" s="115">
        <v>-93</v>
      </c>
      <c r="K40" s="116">
        <v>-7.591836734693878</v>
      </c>
    </row>
    <row r="41" spans="1:11" ht="14.1" customHeight="1" x14ac:dyDescent="0.2">
      <c r="A41" s="306"/>
      <c r="B41" s="307" t="s">
        <v>261</v>
      </c>
      <c r="C41" s="308"/>
      <c r="D41" s="113">
        <v>4.1227025187202182</v>
      </c>
      <c r="E41" s="115">
        <v>969</v>
      </c>
      <c r="F41" s="114">
        <v>1294</v>
      </c>
      <c r="G41" s="114">
        <v>1015</v>
      </c>
      <c r="H41" s="114">
        <v>923</v>
      </c>
      <c r="I41" s="140">
        <v>1058</v>
      </c>
      <c r="J41" s="115">
        <v>-89</v>
      </c>
      <c r="K41" s="116">
        <v>-8.4120982986767494</v>
      </c>
    </row>
    <row r="42" spans="1:11" ht="14.1" customHeight="1" x14ac:dyDescent="0.2">
      <c r="A42" s="306">
        <v>52</v>
      </c>
      <c r="B42" s="307" t="s">
        <v>262</v>
      </c>
      <c r="C42" s="308"/>
      <c r="D42" s="113">
        <v>2.9271613342409801</v>
      </c>
      <c r="E42" s="115">
        <v>688</v>
      </c>
      <c r="F42" s="114">
        <v>547</v>
      </c>
      <c r="G42" s="114">
        <v>565</v>
      </c>
      <c r="H42" s="114">
        <v>543</v>
      </c>
      <c r="I42" s="140">
        <v>915</v>
      </c>
      <c r="J42" s="115">
        <v>-227</v>
      </c>
      <c r="K42" s="116">
        <v>-24.808743169398905</v>
      </c>
    </row>
    <row r="43" spans="1:11" ht="14.1" customHeight="1" x14ac:dyDescent="0.2">
      <c r="A43" s="306" t="s">
        <v>263</v>
      </c>
      <c r="B43" s="307" t="s">
        <v>264</v>
      </c>
      <c r="C43" s="308"/>
      <c r="D43" s="113">
        <v>2.6335942818243705</v>
      </c>
      <c r="E43" s="115">
        <v>619</v>
      </c>
      <c r="F43" s="114">
        <v>527</v>
      </c>
      <c r="G43" s="114">
        <v>521</v>
      </c>
      <c r="H43" s="114">
        <v>496</v>
      </c>
      <c r="I43" s="140">
        <v>840</v>
      </c>
      <c r="J43" s="115">
        <v>-221</v>
      </c>
      <c r="K43" s="116">
        <v>-26.30952380952381</v>
      </c>
    </row>
    <row r="44" spans="1:11" ht="14.1" customHeight="1" x14ac:dyDescent="0.2">
      <c r="A44" s="306">
        <v>53</v>
      </c>
      <c r="B44" s="307" t="s">
        <v>265</v>
      </c>
      <c r="C44" s="308"/>
      <c r="D44" s="113">
        <v>0.74880871341048327</v>
      </c>
      <c r="E44" s="115">
        <v>176</v>
      </c>
      <c r="F44" s="114">
        <v>114</v>
      </c>
      <c r="G44" s="114">
        <v>176</v>
      </c>
      <c r="H44" s="114">
        <v>199</v>
      </c>
      <c r="I44" s="140">
        <v>535</v>
      </c>
      <c r="J44" s="115">
        <v>-359</v>
      </c>
      <c r="K44" s="116">
        <v>-67.10280373831776</v>
      </c>
    </row>
    <row r="45" spans="1:11" ht="14.1" customHeight="1" x14ac:dyDescent="0.2">
      <c r="A45" s="306" t="s">
        <v>266</v>
      </c>
      <c r="B45" s="307" t="s">
        <v>267</v>
      </c>
      <c r="C45" s="308"/>
      <c r="D45" s="113">
        <v>0.71051735874744726</v>
      </c>
      <c r="E45" s="115">
        <v>167</v>
      </c>
      <c r="F45" s="114">
        <v>111</v>
      </c>
      <c r="G45" s="114">
        <v>169</v>
      </c>
      <c r="H45" s="114">
        <v>193</v>
      </c>
      <c r="I45" s="140">
        <v>532</v>
      </c>
      <c r="J45" s="115">
        <v>-365</v>
      </c>
      <c r="K45" s="116">
        <v>-68.609022556390983</v>
      </c>
    </row>
    <row r="46" spans="1:11" ht="14.1" customHeight="1" x14ac:dyDescent="0.2">
      <c r="A46" s="306">
        <v>54</v>
      </c>
      <c r="B46" s="307" t="s">
        <v>268</v>
      </c>
      <c r="C46" s="308"/>
      <c r="D46" s="113">
        <v>2.744213750850919</v>
      </c>
      <c r="E46" s="115">
        <v>645</v>
      </c>
      <c r="F46" s="114">
        <v>573</v>
      </c>
      <c r="G46" s="114">
        <v>737</v>
      </c>
      <c r="H46" s="114">
        <v>581</v>
      </c>
      <c r="I46" s="140">
        <v>660</v>
      </c>
      <c r="J46" s="115">
        <v>-15</v>
      </c>
      <c r="K46" s="116">
        <v>-2.2727272727272729</v>
      </c>
    </row>
    <row r="47" spans="1:11" ht="14.1" customHeight="1" x14ac:dyDescent="0.2">
      <c r="A47" s="306">
        <v>61</v>
      </c>
      <c r="B47" s="307" t="s">
        <v>269</v>
      </c>
      <c r="C47" s="308"/>
      <c r="D47" s="113">
        <v>4.3013955071477197</v>
      </c>
      <c r="E47" s="115">
        <v>1011</v>
      </c>
      <c r="F47" s="114">
        <v>294</v>
      </c>
      <c r="G47" s="114">
        <v>446</v>
      </c>
      <c r="H47" s="114">
        <v>307</v>
      </c>
      <c r="I47" s="140">
        <v>503</v>
      </c>
      <c r="J47" s="115">
        <v>508</v>
      </c>
      <c r="K47" s="116">
        <v>100.99403578528828</v>
      </c>
    </row>
    <row r="48" spans="1:11" ht="14.1" customHeight="1" x14ac:dyDescent="0.2">
      <c r="A48" s="306">
        <v>62</v>
      </c>
      <c r="B48" s="307" t="s">
        <v>270</v>
      </c>
      <c r="C48" s="308"/>
      <c r="D48" s="113">
        <v>6.0798162014976178</v>
      </c>
      <c r="E48" s="115">
        <v>1429</v>
      </c>
      <c r="F48" s="114">
        <v>1462</v>
      </c>
      <c r="G48" s="114">
        <v>1865</v>
      </c>
      <c r="H48" s="114">
        <v>1148</v>
      </c>
      <c r="I48" s="140">
        <v>1361</v>
      </c>
      <c r="J48" s="115">
        <v>68</v>
      </c>
      <c r="K48" s="116">
        <v>4.996326230712711</v>
      </c>
    </row>
    <row r="49" spans="1:11" ht="14.1" customHeight="1" x14ac:dyDescent="0.2">
      <c r="A49" s="306">
        <v>63</v>
      </c>
      <c r="B49" s="307" t="s">
        <v>271</v>
      </c>
      <c r="C49" s="308"/>
      <c r="D49" s="113">
        <v>2.7016678012253235</v>
      </c>
      <c r="E49" s="115">
        <v>635</v>
      </c>
      <c r="F49" s="114">
        <v>747</v>
      </c>
      <c r="G49" s="114">
        <v>903</v>
      </c>
      <c r="H49" s="114">
        <v>802</v>
      </c>
      <c r="I49" s="140">
        <v>739</v>
      </c>
      <c r="J49" s="115">
        <v>-104</v>
      </c>
      <c r="K49" s="116">
        <v>-14.073071718538566</v>
      </c>
    </row>
    <row r="50" spans="1:11" ht="14.1" customHeight="1" x14ac:dyDescent="0.2">
      <c r="A50" s="306" t="s">
        <v>272</v>
      </c>
      <c r="B50" s="307" t="s">
        <v>273</v>
      </c>
      <c r="C50" s="308"/>
      <c r="D50" s="113">
        <v>0.42545949625595642</v>
      </c>
      <c r="E50" s="115">
        <v>100</v>
      </c>
      <c r="F50" s="114">
        <v>91</v>
      </c>
      <c r="G50" s="114">
        <v>166</v>
      </c>
      <c r="H50" s="114">
        <v>102</v>
      </c>
      <c r="I50" s="140">
        <v>117</v>
      </c>
      <c r="J50" s="115">
        <v>-17</v>
      </c>
      <c r="K50" s="116">
        <v>-14.52991452991453</v>
      </c>
    </row>
    <row r="51" spans="1:11" ht="14.1" customHeight="1" x14ac:dyDescent="0.2">
      <c r="A51" s="306" t="s">
        <v>274</v>
      </c>
      <c r="B51" s="307" t="s">
        <v>275</v>
      </c>
      <c r="C51" s="308"/>
      <c r="D51" s="113">
        <v>2.0634785568413885</v>
      </c>
      <c r="E51" s="115">
        <v>485</v>
      </c>
      <c r="F51" s="114">
        <v>622</v>
      </c>
      <c r="G51" s="114">
        <v>680</v>
      </c>
      <c r="H51" s="114">
        <v>663</v>
      </c>
      <c r="I51" s="140">
        <v>576</v>
      </c>
      <c r="J51" s="115">
        <v>-91</v>
      </c>
      <c r="K51" s="116">
        <v>-15.798611111111111</v>
      </c>
    </row>
    <row r="52" spans="1:11" ht="14.1" customHeight="1" x14ac:dyDescent="0.2">
      <c r="A52" s="306">
        <v>71</v>
      </c>
      <c r="B52" s="307" t="s">
        <v>276</v>
      </c>
      <c r="C52" s="308"/>
      <c r="D52" s="113">
        <v>21.221919673247108</v>
      </c>
      <c r="E52" s="115">
        <v>4988</v>
      </c>
      <c r="F52" s="114">
        <v>2288</v>
      </c>
      <c r="G52" s="114">
        <v>3093</v>
      </c>
      <c r="H52" s="114">
        <v>2423</v>
      </c>
      <c r="I52" s="140">
        <v>2863</v>
      </c>
      <c r="J52" s="115">
        <v>2125</v>
      </c>
      <c r="K52" s="116">
        <v>74.222843171498425</v>
      </c>
    </row>
    <row r="53" spans="1:11" ht="14.1" customHeight="1" x14ac:dyDescent="0.2">
      <c r="A53" s="306" t="s">
        <v>277</v>
      </c>
      <c r="B53" s="307" t="s">
        <v>278</v>
      </c>
      <c r="C53" s="308"/>
      <c r="D53" s="113">
        <v>10.598196051735874</v>
      </c>
      <c r="E53" s="115">
        <v>2491</v>
      </c>
      <c r="F53" s="114">
        <v>664</v>
      </c>
      <c r="G53" s="114">
        <v>1156</v>
      </c>
      <c r="H53" s="114">
        <v>663</v>
      </c>
      <c r="I53" s="140">
        <v>969</v>
      </c>
      <c r="J53" s="115">
        <v>1522</v>
      </c>
      <c r="K53" s="116">
        <v>157.06914344685242</v>
      </c>
    </row>
    <row r="54" spans="1:11" ht="14.1" customHeight="1" x14ac:dyDescent="0.2">
      <c r="A54" s="306" t="s">
        <v>279</v>
      </c>
      <c r="B54" s="307" t="s">
        <v>280</v>
      </c>
      <c r="C54" s="308"/>
      <c r="D54" s="113">
        <v>9.5515656909462212</v>
      </c>
      <c r="E54" s="115">
        <v>2245</v>
      </c>
      <c r="F54" s="114">
        <v>1497</v>
      </c>
      <c r="G54" s="114">
        <v>1815</v>
      </c>
      <c r="H54" s="114">
        <v>1636</v>
      </c>
      <c r="I54" s="140">
        <v>1720</v>
      </c>
      <c r="J54" s="115">
        <v>525</v>
      </c>
      <c r="K54" s="116">
        <v>30.523255813953487</v>
      </c>
    </row>
    <row r="55" spans="1:11" ht="14.1" customHeight="1" x14ac:dyDescent="0.2">
      <c r="A55" s="306">
        <v>72</v>
      </c>
      <c r="B55" s="307" t="s">
        <v>281</v>
      </c>
      <c r="C55" s="308"/>
      <c r="D55" s="113">
        <v>4.1227025187202182</v>
      </c>
      <c r="E55" s="115">
        <v>969</v>
      </c>
      <c r="F55" s="114">
        <v>249</v>
      </c>
      <c r="G55" s="114">
        <v>391</v>
      </c>
      <c r="H55" s="114">
        <v>383</v>
      </c>
      <c r="I55" s="140">
        <v>387</v>
      </c>
      <c r="J55" s="115">
        <v>582</v>
      </c>
      <c r="K55" s="116">
        <v>150.3875968992248</v>
      </c>
    </row>
    <row r="56" spans="1:11" ht="14.1" customHeight="1" x14ac:dyDescent="0.2">
      <c r="A56" s="306" t="s">
        <v>282</v>
      </c>
      <c r="B56" s="307" t="s">
        <v>283</v>
      </c>
      <c r="C56" s="308"/>
      <c r="D56" s="113">
        <v>1.6337644656228727</v>
      </c>
      <c r="E56" s="115">
        <v>384</v>
      </c>
      <c r="F56" s="114">
        <v>77</v>
      </c>
      <c r="G56" s="114">
        <v>160</v>
      </c>
      <c r="H56" s="114">
        <v>162</v>
      </c>
      <c r="I56" s="140">
        <v>133</v>
      </c>
      <c r="J56" s="115">
        <v>251</v>
      </c>
      <c r="K56" s="116">
        <v>188.72180451127821</v>
      </c>
    </row>
    <row r="57" spans="1:11" ht="14.1" customHeight="1" x14ac:dyDescent="0.2">
      <c r="A57" s="306" t="s">
        <v>284</v>
      </c>
      <c r="B57" s="307" t="s">
        <v>285</v>
      </c>
      <c r="C57" s="308"/>
      <c r="D57" s="113">
        <v>2.0847515316541867</v>
      </c>
      <c r="E57" s="115">
        <v>490</v>
      </c>
      <c r="F57" s="114">
        <v>124</v>
      </c>
      <c r="G57" s="114">
        <v>139</v>
      </c>
      <c r="H57" s="114">
        <v>159</v>
      </c>
      <c r="I57" s="140">
        <v>171</v>
      </c>
      <c r="J57" s="115">
        <v>319</v>
      </c>
      <c r="K57" s="116">
        <v>186.54970760233917</v>
      </c>
    </row>
    <row r="58" spans="1:11" ht="14.1" customHeight="1" x14ac:dyDescent="0.2">
      <c r="A58" s="306">
        <v>73</v>
      </c>
      <c r="B58" s="307" t="s">
        <v>286</v>
      </c>
      <c r="C58" s="308"/>
      <c r="D58" s="113">
        <v>1.7528931245745405</v>
      </c>
      <c r="E58" s="115">
        <v>412</v>
      </c>
      <c r="F58" s="114">
        <v>209</v>
      </c>
      <c r="G58" s="114">
        <v>361</v>
      </c>
      <c r="H58" s="114">
        <v>202</v>
      </c>
      <c r="I58" s="140">
        <v>201</v>
      </c>
      <c r="J58" s="115">
        <v>211</v>
      </c>
      <c r="K58" s="116">
        <v>104.97512437810946</v>
      </c>
    </row>
    <row r="59" spans="1:11" ht="14.1" customHeight="1" x14ac:dyDescent="0.2">
      <c r="A59" s="306" t="s">
        <v>287</v>
      </c>
      <c r="B59" s="307" t="s">
        <v>288</v>
      </c>
      <c r="C59" s="308"/>
      <c r="D59" s="113">
        <v>0.9657930565010211</v>
      </c>
      <c r="E59" s="115">
        <v>227</v>
      </c>
      <c r="F59" s="114">
        <v>150</v>
      </c>
      <c r="G59" s="114">
        <v>278</v>
      </c>
      <c r="H59" s="114">
        <v>155</v>
      </c>
      <c r="I59" s="140">
        <v>144</v>
      </c>
      <c r="J59" s="115">
        <v>83</v>
      </c>
      <c r="K59" s="116">
        <v>57.638888888888886</v>
      </c>
    </row>
    <row r="60" spans="1:11" ht="14.1" customHeight="1" x14ac:dyDescent="0.2">
      <c r="A60" s="306">
        <v>81</v>
      </c>
      <c r="B60" s="307" t="s">
        <v>289</v>
      </c>
      <c r="C60" s="308"/>
      <c r="D60" s="113">
        <v>5.8713410483321988</v>
      </c>
      <c r="E60" s="115">
        <v>1380</v>
      </c>
      <c r="F60" s="114">
        <v>1496</v>
      </c>
      <c r="G60" s="114">
        <v>1537</v>
      </c>
      <c r="H60" s="114">
        <v>1048</v>
      </c>
      <c r="I60" s="140">
        <v>1216</v>
      </c>
      <c r="J60" s="115">
        <v>164</v>
      </c>
      <c r="K60" s="116">
        <v>13.486842105263158</v>
      </c>
    </row>
    <row r="61" spans="1:11" ht="14.1" customHeight="1" x14ac:dyDescent="0.2">
      <c r="A61" s="306" t="s">
        <v>290</v>
      </c>
      <c r="B61" s="307" t="s">
        <v>291</v>
      </c>
      <c r="C61" s="308"/>
      <c r="D61" s="113">
        <v>1.9103131381892444</v>
      </c>
      <c r="E61" s="115">
        <v>449</v>
      </c>
      <c r="F61" s="114">
        <v>306</v>
      </c>
      <c r="G61" s="114">
        <v>606</v>
      </c>
      <c r="H61" s="114">
        <v>291</v>
      </c>
      <c r="I61" s="140">
        <v>382</v>
      </c>
      <c r="J61" s="115">
        <v>67</v>
      </c>
      <c r="K61" s="116">
        <v>17.539267015706805</v>
      </c>
    </row>
    <row r="62" spans="1:11" ht="14.1" customHeight="1" x14ac:dyDescent="0.2">
      <c r="A62" s="306" t="s">
        <v>292</v>
      </c>
      <c r="B62" s="307" t="s">
        <v>293</v>
      </c>
      <c r="C62" s="308"/>
      <c r="D62" s="113">
        <v>1.7826752893124576</v>
      </c>
      <c r="E62" s="115">
        <v>419</v>
      </c>
      <c r="F62" s="114">
        <v>694</v>
      </c>
      <c r="G62" s="114">
        <v>456</v>
      </c>
      <c r="H62" s="114">
        <v>390</v>
      </c>
      <c r="I62" s="140">
        <v>286</v>
      </c>
      <c r="J62" s="115">
        <v>133</v>
      </c>
      <c r="K62" s="116">
        <v>46.503496503496507</v>
      </c>
    </row>
    <row r="63" spans="1:11" ht="14.1" customHeight="1" x14ac:dyDescent="0.2">
      <c r="A63" s="306"/>
      <c r="B63" s="307" t="s">
        <v>294</v>
      </c>
      <c r="C63" s="308"/>
      <c r="D63" s="113">
        <v>1.621000680735194</v>
      </c>
      <c r="E63" s="115">
        <v>381</v>
      </c>
      <c r="F63" s="114">
        <v>560</v>
      </c>
      <c r="G63" s="114">
        <v>368</v>
      </c>
      <c r="H63" s="114">
        <v>336</v>
      </c>
      <c r="I63" s="140">
        <v>253</v>
      </c>
      <c r="J63" s="115">
        <v>128</v>
      </c>
      <c r="K63" s="116">
        <v>50.59288537549407</v>
      </c>
    </row>
    <row r="64" spans="1:11" ht="14.1" customHeight="1" x14ac:dyDescent="0.2">
      <c r="A64" s="306" t="s">
        <v>295</v>
      </c>
      <c r="B64" s="307" t="s">
        <v>296</v>
      </c>
      <c r="C64" s="308"/>
      <c r="D64" s="113">
        <v>1.0721579305650102</v>
      </c>
      <c r="E64" s="115">
        <v>252</v>
      </c>
      <c r="F64" s="114">
        <v>200</v>
      </c>
      <c r="G64" s="114">
        <v>209</v>
      </c>
      <c r="H64" s="114">
        <v>139</v>
      </c>
      <c r="I64" s="140">
        <v>160</v>
      </c>
      <c r="J64" s="115">
        <v>92</v>
      </c>
      <c r="K64" s="116">
        <v>57.5</v>
      </c>
    </row>
    <row r="65" spans="1:11" ht="14.1" customHeight="1" x14ac:dyDescent="0.2">
      <c r="A65" s="306" t="s">
        <v>297</v>
      </c>
      <c r="B65" s="307" t="s">
        <v>298</v>
      </c>
      <c r="C65" s="308"/>
      <c r="D65" s="113">
        <v>0.55309734513274333</v>
      </c>
      <c r="E65" s="115">
        <v>130</v>
      </c>
      <c r="F65" s="114">
        <v>138</v>
      </c>
      <c r="G65" s="114">
        <v>103</v>
      </c>
      <c r="H65" s="114">
        <v>90</v>
      </c>
      <c r="I65" s="140">
        <v>141</v>
      </c>
      <c r="J65" s="115">
        <v>-11</v>
      </c>
      <c r="K65" s="116">
        <v>-7.8014184397163122</v>
      </c>
    </row>
    <row r="66" spans="1:11" ht="14.1" customHeight="1" x14ac:dyDescent="0.2">
      <c r="A66" s="306">
        <v>82</v>
      </c>
      <c r="B66" s="307" t="s">
        <v>299</v>
      </c>
      <c r="C66" s="308"/>
      <c r="D66" s="113">
        <v>2.2038801906058545</v>
      </c>
      <c r="E66" s="115">
        <v>518</v>
      </c>
      <c r="F66" s="114">
        <v>465</v>
      </c>
      <c r="G66" s="114">
        <v>860</v>
      </c>
      <c r="H66" s="114">
        <v>463</v>
      </c>
      <c r="I66" s="140">
        <v>535</v>
      </c>
      <c r="J66" s="115">
        <v>-17</v>
      </c>
      <c r="K66" s="116">
        <v>-3.1775700934579438</v>
      </c>
    </row>
    <row r="67" spans="1:11" ht="14.1" customHeight="1" x14ac:dyDescent="0.2">
      <c r="A67" s="306" t="s">
        <v>300</v>
      </c>
      <c r="B67" s="307" t="s">
        <v>301</v>
      </c>
      <c r="C67" s="308"/>
      <c r="D67" s="113">
        <v>1.4465622872702519</v>
      </c>
      <c r="E67" s="115">
        <v>340</v>
      </c>
      <c r="F67" s="114">
        <v>320</v>
      </c>
      <c r="G67" s="114">
        <v>565</v>
      </c>
      <c r="H67" s="114">
        <v>322</v>
      </c>
      <c r="I67" s="140">
        <v>331</v>
      </c>
      <c r="J67" s="115">
        <v>9</v>
      </c>
      <c r="K67" s="116">
        <v>2.7190332326283988</v>
      </c>
    </row>
    <row r="68" spans="1:11" ht="14.1" customHeight="1" x14ac:dyDescent="0.2">
      <c r="A68" s="306" t="s">
        <v>302</v>
      </c>
      <c r="B68" s="307" t="s">
        <v>303</v>
      </c>
      <c r="C68" s="308"/>
      <c r="D68" s="113">
        <v>0.54458815520762427</v>
      </c>
      <c r="E68" s="115">
        <v>128</v>
      </c>
      <c r="F68" s="114">
        <v>104</v>
      </c>
      <c r="G68" s="114">
        <v>172</v>
      </c>
      <c r="H68" s="114">
        <v>95</v>
      </c>
      <c r="I68" s="140">
        <v>137</v>
      </c>
      <c r="J68" s="115">
        <v>-9</v>
      </c>
      <c r="K68" s="116">
        <v>-6.5693430656934311</v>
      </c>
    </row>
    <row r="69" spans="1:11" ht="14.1" customHeight="1" x14ac:dyDescent="0.2">
      <c r="A69" s="306">
        <v>83</v>
      </c>
      <c r="B69" s="307" t="s">
        <v>304</v>
      </c>
      <c r="C69" s="308"/>
      <c r="D69" s="113">
        <v>2.8463240299523487</v>
      </c>
      <c r="E69" s="115">
        <v>669</v>
      </c>
      <c r="F69" s="114">
        <v>580</v>
      </c>
      <c r="G69" s="114">
        <v>1505</v>
      </c>
      <c r="H69" s="114">
        <v>516</v>
      </c>
      <c r="I69" s="140">
        <v>570</v>
      </c>
      <c r="J69" s="115">
        <v>99</v>
      </c>
      <c r="K69" s="116">
        <v>17.368421052631579</v>
      </c>
    </row>
    <row r="70" spans="1:11" ht="14.1" customHeight="1" x14ac:dyDescent="0.2">
      <c r="A70" s="306" t="s">
        <v>305</v>
      </c>
      <c r="B70" s="307" t="s">
        <v>306</v>
      </c>
      <c r="C70" s="308"/>
      <c r="D70" s="113">
        <v>2.314499659632403</v>
      </c>
      <c r="E70" s="115">
        <v>544</v>
      </c>
      <c r="F70" s="114">
        <v>478</v>
      </c>
      <c r="G70" s="114">
        <v>1399</v>
      </c>
      <c r="H70" s="114">
        <v>421</v>
      </c>
      <c r="I70" s="140">
        <v>473</v>
      </c>
      <c r="J70" s="115">
        <v>71</v>
      </c>
      <c r="K70" s="116">
        <v>15.010570824524313</v>
      </c>
    </row>
    <row r="71" spans="1:11" ht="14.1" customHeight="1" x14ac:dyDescent="0.2">
      <c r="A71" s="306"/>
      <c r="B71" s="307" t="s">
        <v>307</v>
      </c>
      <c r="C71" s="308"/>
      <c r="D71" s="113">
        <v>1.4593260721579306</v>
      </c>
      <c r="E71" s="115">
        <v>343</v>
      </c>
      <c r="F71" s="114">
        <v>278</v>
      </c>
      <c r="G71" s="114">
        <v>1025</v>
      </c>
      <c r="H71" s="114">
        <v>198</v>
      </c>
      <c r="I71" s="140">
        <v>311</v>
      </c>
      <c r="J71" s="115">
        <v>32</v>
      </c>
      <c r="K71" s="116">
        <v>10.289389067524116</v>
      </c>
    </row>
    <row r="72" spans="1:11" ht="14.1" customHeight="1" x14ac:dyDescent="0.2">
      <c r="A72" s="306">
        <v>84</v>
      </c>
      <c r="B72" s="307" t="s">
        <v>308</v>
      </c>
      <c r="C72" s="308"/>
      <c r="D72" s="113">
        <v>2.0890061266167459</v>
      </c>
      <c r="E72" s="115">
        <v>491</v>
      </c>
      <c r="F72" s="114">
        <v>426</v>
      </c>
      <c r="G72" s="114">
        <v>714</v>
      </c>
      <c r="H72" s="114">
        <v>393</v>
      </c>
      <c r="I72" s="140">
        <v>478</v>
      </c>
      <c r="J72" s="115">
        <v>13</v>
      </c>
      <c r="K72" s="116">
        <v>2.7196652719665271</v>
      </c>
    </row>
    <row r="73" spans="1:11" ht="14.1" customHeight="1" x14ac:dyDescent="0.2">
      <c r="A73" s="306" t="s">
        <v>309</v>
      </c>
      <c r="B73" s="307" t="s">
        <v>310</v>
      </c>
      <c r="C73" s="308"/>
      <c r="D73" s="113">
        <v>0.2382573179033356</v>
      </c>
      <c r="E73" s="115">
        <v>56</v>
      </c>
      <c r="F73" s="114">
        <v>29</v>
      </c>
      <c r="G73" s="114">
        <v>159</v>
      </c>
      <c r="H73" s="114">
        <v>15</v>
      </c>
      <c r="I73" s="140">
        <v>61</v>
      </c>
      <c r="J73" s="115">
        <v>-5</v>
      </c>
      <c r="K73" s="116">
        <v>-8.1967213114754092</v>
      </c>
    </row>
    <row r="74" spans="1:11" ht="14.1" customHeight="1" x14ac:dyDescent="0.2">
      <c r="A74" s="306" t="s">
        <v>311</v>
      </c>
      <c r="B74" s="307" t="s">
        <v>312</v>
      </c>
      <c r="C74" s="308"/>
      <c r="D74" s="113">
        <v>0.1063648740639891</v>
      </c>
      <c r="E74" s="115">
        <v>25</v>
      </c>
      <c r="F74" s="114">
        <v>11</v>
      </c>
      <c r="G74" s="114">
        <v>41</v>
      </c>
      <c r="H74" s="114">
        <v>15</v>
      </c>
      <c r="I74" s="140">
        <v>22</v>
      </c>
      <c r="J74" s="115">
        <v>3</v>
      </c>
      <c r="K74" s="116">
        <v>13.636363636363637</v>
      </c>
    </row>
    <row r="75" spans="1:11" ht="14.1" customHeight="1" x14ac:dyDescent="0.2">
      <c r="A75" s="306" t="s">
        <v>313</v>
      </c>
      <c r="B75" s="307" t="s">
        <v>314</v>
      </c>
      <c r="C75" s="308"/>
      <c r="D75" s="113">
        <v>1.2295779441797141</v>
      </c>
      <c r="E75" s="115">
        <v>289</v>
      </c>
      <c r="F75" s="114">
        <v>320</v>
      </c>
      <c r="G75" s="114">
        <v>251</v>
      </c>
      <c r="H75" s="114">
        <v>311</v>
      </c>
      <c r="I75" s="140">
        <v>306</v>
      </c>
      <c r="J75" s="115">
        <v>-17</v>
      </c>
      <c r="K75" s="116">
        <v>-5.5555555555555554</v>
      </c>
    </row>
    <row r="76" spans="1:11" ht="14.1" customHeight="1" x14ac:dyDescent="0.2">
      <c r="A76" s="306">
        <v>91</v>
      </c>
      <c r="B76" s="307" t="s">
        <v>315</v>
      </c>
      <c r="C76" s="308"/>
      <c r="D76" s="113">
        <v>0.19571136827773997</v>
      </c>
      <c r="E76" s="115">
        <v>46</v>
      </c>
      <c r="F76" s="114">
        <v>47</v>
      </c>
      <c r="G76" s="114">
        <v>52</v>
      </c>
      <c r="H76" s="114">
        <v>40</v>
      </c>
      <c r="I76" s="140">
        <v>18</v>
      </c>
      <c r="J76" s="115">
        <v>28</v>
      </c>
      <c r="K76" s="116">
        <v>155.55555555555554</v>
      </c>
    </row>
    <row r="77" spans="1:11" ht="14.1" customHeight="1" x14ac:dyDescent="0.2">
      <c r="A77" s="306">
        <v>92</v>
      </c>
      <c r="B77" s="307" t="s">
        <v>316</v>
      </c>
      <c r="C77" s="308"/>
      <c r="D77" s="113">
        <v>1.5784547311095984</v>
      </c>
      <c r="E77" s="115">
        <v>371</v>
      </c>
      <c r="F77" s="114">
        <v>198</v>
      </c>
      <c r="G77" s="114">
        <v>205</v>
      </c>
      <c r="H77" s="114">
        <v>177</v>
      </c>
      <c r="I77" s="140">
        <v>267</v>
      </c>
      <c r="J77" s="115">
        <v>104</v>
      </c>
      <c r="K77" s="116">
        <v>38.951310861423224</v>
      </c>
    </row>
    <row r="78" spans="1:11" ht="14.1" customHeight="1" x14ac:dyDescent="0.2">
      <c r="A78" s="306">
        <v>93</v>
      </c>
      <c r="B78" s="307" t="s">
        <v>317</v>
      </c>
      <c r="C78" s="308"/>
      <c r="D78" s="113">
        <v>0.10211027910142954</v>
      </c>
      <c r="E78" s="115">
        <v>24</v>
      </c>
      <c r="F78" s="114">
        <v>24</v>
      </c>
      <c r="G78" s="114">
        <v>44</v>
      </c>
      <c r="H78" s="114">
        <v>12</v>
      </c>
      <c r="I78" s="140">
        <v>37</v>
      </c>
      <c r="J78" s="115">
        <v>-13</v>
      </c>
      <c r="K78" s="116">
        <v>-35.135135135135137</v>
      </c>
    </row>
    <row r="79" spans="1:11" ht="14.1" customHeight="1" x14ac:dyDescent="0.2">
      <c r="A79" s="306">
        <v>94</v>
      </c>
      <c r="B79" s="307" t="s">
        <v>318</v>
      </c>
      <c r="C79" s="308"/>
      <c r="D79" s="113">
        <v>0.46800544588155207</v>
      </c>
      <c r="E79" s="115">
        <v>110</v>
      </c>
      <c r="F79" s="114">
        <v>153</v>
      </c>
      <c r="G79" s="114">
        <v>257</v>
      </c>
      <c r="H79" s="114">
        <v>165</v>
      </c>
      <c r="I79" s="140">
        <v>110</v>
      </c>
      <c r="J79" s="115">
        <v>0</v>
      </c>
      <c r="K79" s="116">
        <v>0</v>
      </c>
    </row>
    <row r="80" spans="1:11" ht="14.1" customHeight="1" x14ac:dyDescent="0.2">
      <c r="A80" s="306" t="s">
        <v>319</v>
      </c>
      <c r="B80" s="307" t="s">
        <v>320</v>
      </c>
      <c r="C80" s="308"/>
      <c r="D80" s="113">
        <v>1.2763784887678693E-2</v>
      </c>
      <c r="E80" s="115">
        <v>3</v>
      </c>
      <c r="F80" s="114">
        <v>0</v>
      </c>
      <c r="G80" s="114" t="s">
        <v>514</v>
      </c>
      <c r="H80" s="114" t="s">
        <v>514</v>
      </c>
      <c r="I80" s="140">
        <v>0</v>
      </c>
      <c r="J80" s="115">
        <v>3</v>
      </c>
      <c r="K80" s="116" t="s">
        <v>516</v>
      </c>
    </row>
    <row r="81" spans="1:11" ht="14.1" customHeight="1" x14ac:dyDescent="0.2">
      <c r="A81" s="310" t="s">
        <v>321</v>
      </c>
      <c r="B81" s="311" t="s">
        <v>334</v>
      </c>
      <c r="C81" s="312"/>
      <c r="D81" s="125">
        <v>8.9346494213750849E-2</v>
      </c>
      <c r="E81" s="143">
        <v>21</v>
      </c>
      <c r="F81" s="144">
        <v>23</v>
      </c>
      <c r="G81" s="144">
        <v>51</v>
      </c>
      <c r="H81" s="144">
        <v>18</v>
      </c>
      <c r="I81" s="145">
        <v>15</v>
      </c>
      <c r="J81" s="143">
        <v>6</v>
      </c>
      <c r="K81" s="146">
        <v>40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522</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23887</v>
      </c>
      <c r="E11" s="114">
        <v>16618</v>
      </c>
      <c r="F11" s="114">
        <v>19648</v>
      </c>
      <c r="G11" s="114">
        <v>14647</v>
      </c>
      <c r="H11" s="140">
        <v>19662</v>
      </c>
      <c r="I11" s="115">
        <v>4225</v>
      </c>
      <c r="J11" s="116">
        <v>21.488149730444512</v>
      </c>
    </row>
    <row r="12" spans="1:15" s="110" customFormat="1" ht="24.95" customHeight="1" x14ac:dyDescent="0.2">
      <c r="A12" s="193" t="s">
        <v>132</v>
      </c>
      <c r="B12" s="194" t="s">
        <v>133</v>
      </c>
      <c r="C12" s="113">
        <v>0.56097458868840788</v>
      </c>
      <c r="D12" s="115">
        <v>134</v>
      </c>
      <c r="E12" s="114">
        <v>469</v>
      </c>
      <c r="F12" s="114">
        <v>355</v>
      </c>
      <c r="G12" s="114">
        <v>221</v>
      </c>
      <c r="H12" s="140">
        <v>130</v>
      </c>
      <c r="I12" s="115">
        <v>4</v>
      </c>
      <c r="J12" s="116">
        <v>3.0769230769230771</v>
      </c>
    </row>
    <row r="13" spans="1:15" s="110" customFormat="1" ht="24.95" customHeight="1" x14ac:dyDescent="0.2">
      <c r="A13" s="193" t="s">
        <v>134</v>
      </c>
      <c r="B13" s="199" t="s">
        <v>214</v>
      </c>
      <c r="C13" s="113">
        <v>0.72842968978942524</v>
      </c>
      <c r="D13" s="115">
        <v>174</v>
      </c>
      <c r="E13" s="114">
        <v>34</v>
      </c>
      <c r="F13" s="114">
        <v>50</v>
      </c>
      <c r="G13" s="114">
        <v>50</v>
      </c>
      <c r="H13" s="140">
        <v>88</v>
      </c>
      <c r="I13" s="115">
        <v>86</v>
      </c>
      <c r="J13" s="116">
        <v>97.727272727272734</v>
      </c>
    </row>
    <row r="14" spans="1:15" s="287" customFormat="1" ht="24.95" customHeight="1" x14ac:dyDescent="0.2">
      <c r="A14" s="193" t="s">
        <v>215</v>
      </c>
      <c r="B14" s="199" t="s">
        <v>137</v>
      </c>
      <c r="C14" s="113">
        <v>39.00447942395445</v>
      </c>
      <c r="D14" s="115">
        <v>9317</v>
      </c>
      <c r="E14" s="114">
        <v>3113</v>
      </c>
      <c r="F14" s="114">
        <v>3830</v>
      </c>
      <c r="G14" s="114">
        <v>2733</v>
      </c>
      <c r="H14" s="140">
        <v>4777</v>
      </c>
      <c r="I14" s="115">
        <v>4540</v>
      </c>
      <c r="J14" s="116">
        <v>95.038727234666112</v>
      </c>
      <c r="K14" s="110"/>
      <c r="L14" s="110"/>
      <c r="M14" s="110"/>
      <c r="N14" s="110"/>
      <c r="O14" s="110"/>
    </row>
    <row r="15" spans="1:15" s="110" customFormat="1" ht="24.95" customHeight="1" x14ac:dyDescent="0.2">
      <c r="A15" s="193" t="s">
        <v>216</v>
      </c>
      <c r="B15" s="199" t="s">
        <v>217</v>
      </c>
      <c r="C15" s="113">
        <v>3.6002846736718719</v>
      </c>
      <c r="D15" s="115">
        <v>860</v>
      </c>
      <c r="E15" s="114">
        <v>732</v>
      </c>
      <c r="F15" s="114">
        <v>1075</v>
      </c>
      <c r="G15" s="114">
        <v>715</v>
      </c>
      <c r="H15" s="140">
        <v>954</v>
      </c>
      <c r="I15" s="115">
        <v>-94</v>
      </c>
      <c r="J15" s="116">
        <v>-9.8532494758909852</v>
      </c>
    </row>
    <row r="16" spans="1:15" s="287" customFormat="1" ht="24.95" customHeight="1" x14ac:dyDescent="0.2">
      <c r="A16" s="193" t="s">
        <v>218</v>
      </c>
      <c r="B16" s="199" t="s">
        <v>141</v>
      </c>
      <c r="C16" s="113">
        <v>33.830116799933016</v>
      </c>
      <c r="D16" s="115">
        <v>8081</v>
      </c>
      <c r="E16" s="114">
        <v>2005</v>
      </c>
      <c r="F16" s="114">
        <v>2336</v>
      </c>
      <c r="G16" s="114">
        <v>1692</v>
      </c>
      <c r="H16" s="140">
        <v>2203</v>
      </c>
      <c r="I16" s="115">
        <v>5878</v>
      </c>
      <c r="J16" s="116" t="s">
        <v>515</v>
      </c>
      <c r="K16" s="110"/>
      <c r="L16" s="110"/>
      <c r="M16" s="110"/>
      <c r="N16" s="110"/>
      <c r="O16" s="110"/>
    </row>
    <row r="17" spans="1:15" s="110" customFormat="1" ht="24.95" customHeight="1" x14ac:dyDescent="0.2">
      <c r="A17" s="193" t="s">
        <v>142</v>
      </c>
      <c r="B17" s="199" t="s">
        <v>220</v>
      </c>
      <c r="C17" s="113">
        <v>1.5740779503495625</v>
      </c>
      <c r="D17" s="115">
        <v>376</v>
      </c>
      <c r="E17" s="114">
        <v>376</v>
      </c>
      <c r="F17" s="114">
        <v>419</v>
      </c>
      <c r="G17" s="114">
        <v>326</v>
      </c>
      <c r="H17" s="140">
        <v>1620</v>
      </c>
      <c r="I17" s="115">
        <v>-1244</v>
      </c>
      <c r="J17" s="116">
        <v>-76.790123456790127</v>
      </c>
    </row>
    <row r="18" spans="1:15" s="287" customFormat="1" ht="24.95" customHeight="1" x14ac:dyDescent="0.2">
      <c r="A18" s="201" t="s">
        <v>144</v>
      </c>
      <c r="B18" s="202" t="s">
        <v>145</v>
      </c>
      <c r="C18" s="113">
        <v>4.521287729727467</v>
      </c>
      <c r="D18" s="115">
        <v>1080</v>
      </c>
      <c r="E18" s="114">
        <v>1087</v>
      </c>
      <c r="F18" s="114">
        <v>1037</v>
      </c>
      <c r="G18" s="114">
        <v>788</v>
      </c>
      <c r="H18" s="140">
        <v>1170</v>
      </c>
      <c r="I18" s="115">
        <v>-90</v>
      </c>
      <c r="J18" s="116">
        <v>-7.6923076923076925</v>
      </c>
      <c r="K18" s="110"/>
      <c r="L18" s="110"/>
      <c r="M18" s="110"/>
      <c r="N18" s="110"/>
      <c r="O18" s="110"/>
    </row>
    <row r="19" spans="1:15" s="110" customFormat="1" ht="24.95" customHeight="1" x14ac:dyDescent="0.2">
      <c r="A19" s="193" t="s">
        <v>146</v>
      </c>
      <c r="B19" s="199" t="s">
        <v>147</v>
      </c>
      <c r="C19" s="113">
        <v>10.897140704148701</v>
      </c>
      <c r="D19" s="115">
        <v>2603</v>
      </c>
      <c r="E19" s="114">
        <v>2205</v>
      </c>
      <c r="F19" s="114">
        <v>2751</v>
      </c>
      <c r="G19" s="114">
        <v>1937</v>
      </c>
      <c r="H19" s="140">
        <v>2614</v>
      </c>
      <c r="I19" s="115">
        <v>-11</v>
      </c>
      <c r="J19" s="116">
        <v>-0.42081101759755163</v>
      </c>
    </row>
    <row r="20" spans="1:15" s="287" customFormat="1" ht="24.95" customHeight="1" x14ac:dyDescent="0.2">
      <c r="A20" s="193" t="s">
        <v>148</v>
      </c>
      <c r="B20" s="199" t="s">
        <v>149</v>
      </c>
      <c r="C20" s="113">
        <v>3.3532883995478713</v>
      </c>
      <c r="D20" s="115">
        <v>801</v>
      </c>
      <c r="E20" s="114">
        <v>1201</v>
      </c>
      <c r="F20" s="114">
        <v>839</v>
      </c>
      <c r="G20" s="114">
        <v>685</v>
      </c>
      <c r="H20" s="140">
        <v>1139</v>
      </c>
      <c r="I20" s="115">
        <v>-338</v>
      </c>
      <c r="J20" s="116">
        <v>-29.67515364354697</v>
      </c>
      <c r="K20" s="110"/>
      <c r="L20" s="110"/>
      <c r="M20" s="110"/>
      <c r="N20" s="110"/>
      <c r="O20" s="110"/>
    </row>
    <row r="21" spans="1:15" s="110" customFormat="1" ht="24.95" customHeight="1" x14ac:dyDescent="0.2">
      <c r="A21" s="201" t="s">
        <v>150</v>
      </c>
      <c r="B21" s="202" t="s">
        <v>151</v>
      </c>
      <c r="C21" s="113">
        <v>4.7180474735211622</v>
      </c>
      <c r="D21" s="115">
        <v>1127</v>
      </c>
      <c r="E21" s="114">
        <v>1180</v>
      </c>
      <c r="F21" s="114">
        <v>1181</v>
      </c>
      <c r="G21" s="114">
        <v>1004</v>
      </c>
      <c r="H21" s="140">
        <v>1032</v>
      </c>
      <c r="I21" s="115">
        <v>95</v>
      </c>
      <c r="J21" s="116">
        <v>9.2054263565891468</v>
      </c>
    </row>
    <row r="22" spans="1:15" s="110" customFormat="1" ht="24.95" customHeight="1" x14ac:dyDescent="0.2">
      <c r="A22" s="201" t="s">
        <v>152</v>
      </c>
      <c r="B22" s="199" t="s">
        <v>153</v>
      </c>
      <c r="C22" s="113">
        <v>2.4280989659647507</v>
      </c>
      <c r="D22" s="115">
        <v>580</v>
      </c>
      <c r="E22" s="114">
        <v>393</v>
      </c>
      <c r="F22" s="114">
        <v>512</v>
      </c>
      <c r="G22" s="114">
        <v>417</v>
      </c>
      <c r="H22" s="140">
        <v>534</v>
      </c>
      <c r="I22" s="115">
        <v>46</v>
      </c>
      <c r="J22" s="116">
        <v>8.6142322097378283</v>
      </c>
    </row>
    <row r="23" spans="1:15" s="110" customFormat="1" ht="24.95" customHeight="1" x14ac:dyDescent="0.2">
      <c r="A23" s="193" t="s">
        <v>154</v>
      </c>
      <c r="B23" s="199" t="s">
        <v>155</v>
      </c>
      <c r="C23" s="113">
        <v>1.4108092267760706</v>
      </c>
      <c r="D23" s="115">
        <v>337</v>
      </c>
      <c r="E23" s="114">
        <v>170</v>
      </c>
      <c r="F23" s="114">
        <v>190</v>
      </c>
      <c r="G23" s="114">
        <v>286</v>
      </c>
      <c r="H23" s="140">
        <v>261</v>
      </c>
      <c r="I23" s="115">
        <v>76</v>
      </c>
      <c r="J23" s="116">
        <v>29.118773946360154</v>
      </c>
    </row>
    <row r="24" spans="1:15" s="110" customFormat="1" ht="24.95" customHeight="1" x14ac:dyDescent="0.2">
      <c r="A24" s="193" t="s">
        <v>156</v>
      </c>
      <c r="B24" s="199" t="s">
        <v>221</v>
      </c>
      <c r="C24" s="113">
        <v>6.8237953698664544</v>
      </c>
      <c r="D24" s="115">
        <v>1630</v>
      </c>
      <c r="E24" s="114">
        <v>1291</v>
      </c>
      <c r="F24" s="114">
        <v>1663</v>
      </c>
      <c r="G24" s="114">
        <v>1240</v>
      </c>
      <c r="H24" s="140">
        <v>1631</v>
      </c>
      <c r="I24" s="115">
        <v>-1</v>
      </c>
      <c r="J24" s="116">
        <v>-6.1312078479460456E-2</v>
      </c>
    </row>
    <row r="25" spans="1:15" s="110" customFormat="1" ht="24.95" customHeight="1" x14ac:dyDescent="0.2">
      <c r="A25" s="193" t="s">
        <v>222</v>
      </c>
      <c r="B25" s="204" t="s">
        <v>159</v>
      </c>
      <c r="C25" s="113">
        <v>4.4166282915393307</v>
      </c>
      <c r="D25" s="115">
        <v>1055</v>
      </c>
      <c r="E25" s="114">
        <v>1114</v>
      </c>
      <c r="F25" s="114">
        <v>1230</v>
      </c>
      <c r="G25" s="114">
        <v>985</v>
      </c>
      <c r="H25" s="140">
        <v>1417</v>
      </c>
      <c r="I25" s="115">
        <v>-362</v>
      </c>
      <c r="J25" s="116">
        <v>-25.546930134086097</v>
      </c>
    </row>
    <row r="26" spans="1:15" s="110" customFormat="1" ht="24.95" customHeight="1" x14ac:dyDescent="0.2">
      <c r="A26" s="201">
        <v>782.78300000000002</v>
      </c>
      <c r="B26" s="203" t="s">
        <v>160</v>
      </c>
      <c r="C26" s="113">
        <v>4.2408004353832629</v>
      </c>
      <c r="D26" s="115">
        <v>1013</v>
      </c>
      <c r="E26" s="114">
        <v>942</v>
      </c>
      <c r="F26" s="114">
        <v>1037</v>
      </c>
      <c r="G26" s="114">
        <v>1011</v>
      </c>
      <c r="H26" s="140">
        <v>1054</v>
      </c>
      <c r="I26" s="115">
        <v>-41</v>
      </c>
      <c r="J26" s="116">
        <v>-3.8899430740037952</v>
      </c>
    </row>
    <row r="27" spans="1:15" s="110" customFormat="1" ht="24.95" customHeight="1" x14ac:dyDescent="0.2">
      <c r="A27" s="193" t="s">
        <v>161</v>
      </c>
      <c r="B27" s="199" t="s">
        <v>162</v>
      </c>
      <c r="C27" s="113">
        <v>1.5489596851844099</v>
      </c>
      <c r="D27" s="115">
        <v>370</v>
      </c>
      <c r="E27" s="114">
        <v>296</v>
      </c>
      <c r="F27" s="114">
        <v>507</v>
      </c>
      <c r="G27" s="114">
        <v>270</v>
      </c>
      <c r="H27" s="140">
        <v>344</v>
      </c>
      <c r="I27" s="115">
        <v>26</v>
      </c>
      <c r="J27" s="116">
        <v>7.558139534883721</v>
      </c>
    </row>
    <row r="28" spans="1:15" s="110" customFormat="1" ht="24.95" customHeight="1" x14ac:dyDescent="0.2">
      <c r="A28" s="193" t="s">
        <v>163</v>
      </c>
      <c r="B28" s="199" t="s">
        <v>164</v>
      </c>
      <c r="C28" s="113">
        <v>3.1690877883367521</v>
      </c>
      <c r="D28" s="115">
        <v>757</v>
      </c>
      <c r="E28" s="114">
        <v>518</v>
      </c>
      <c r="F28" s="114">
        <v>1219</v>
      </c>
      <c r="G28" s="114">
        <v>510</v>
      </c>
      <c r="H28" s="140">
        <v>729</v>
      </c>
      <c r="I28" s="115">
        <v>28</v>
      </c>
      <c r="J28" s="116">
        <v>3.8408779149519892</v>
      </c>
    </row>
    <row r="29" spans="1:15" s="110" customFormat="1" ht="24.95" customHeight="1" x14ac:dyDescent="0.2">
      <c r="A29" s="193">
        <v>86</v>
      </c>
      <c r="B29" s="199" t="s">
        <v>165</v>
      </c>
      <c r="C29" s="113">
        <v>5.785573743040147</v>
      </c>
      <c r="D29" s="115">
        <v>1382</v>
      </c>
      <c r="E29" s="114">
        <v>1282</v>
      </c>
      <c r="F29" s="114">
        <v>1290</v>
      </c>
      <c r="G29" s="114">
        <v>1105</v>
      </c>
      <c r="H29" s="140">
        <v>1206</v>
      </c>
      <c r="I29" s="115">
        <v>176</v>
      </c>
      <c r="J29" s="116">
        <v>14.593698175787727</v>
      </c>
    </row>
    <row r="30" spans="1:15" s="110" customFormat="1" ht="24.95" customHeight="1" x14ac:dyDescent="0.2">
      <c r="A30" s="193">
        <v>87.88</v>
      </c>
      <c r="B30" s="204" t="s">
        <v>166</v>
      </c>
      <c r="C30" s="113">
        <v>3.872399212961025</v>
      </c>
      <c r="D30" s="115">
        <v>925</v>
      </c>
      <c r="E30" s="114">
        <v>719</v>
      </c>
      <c r="F30" s="114">
        <v>1229</v>
      </c>
      <c r="G30" s="114">
        <v>911</v>
      </c>
      <c r="H30" s="140">
        <v>845</v>
      </c>
      <c r="I30" s="115">
        <v>80</v>
      </c>
      <c r="J30" s="116">
        <v>9.4674556213017755</v>
      </c>
    </row>
    <row r="31" spans="1:15" s="110" customFormat="1" ht="24.95" customHeight="1" x14ac:dyDescent="0.2">
      <c r="A31" s="193" t="s">
        <v>167</v>
      </c>
      <c r="B31" s="199" t="s">
        <v>168</v>
      </c>
      <c r="C31" s="113">
        <v>2.5201992715703101</v>
      </c>
      <c r="D31" s="115">
        <v>602</v>
      </c>
      <c r="E31" s="114">
        <v>604</v>
      </c>
      <c r="F31" s="114">
        <v>727</v>
      </c>
      <c r="G31" s="114">
        <v>493</v>
      </c>
      <c r="H31" s="140">
        <v>691</v>
      </c>
      <c r="I31" s="115">
        <v>-89</v>
      </c>
      <c r="J31" s="116">
        <v>-12.879884225759769</v>
      </c>
    </row>
    <row r="32" spans="1:15" s="110" customFormat="1" ht="24.95" customHeight="1" x14ac:dyDescent="0.2">
      <c r="A32" s="193"/>
      <c r="B32" s="204" t="s">
        <v>169</v>
      </c>
      <c r="C32" s="113">
        <v>0</v>
      </c>
      <c r="D32" s="115">
        <v>0</v>
      </c>
      <c r="E32" s="114">
        <v>0</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0.56097458868840788</v>
      </c>
      <c r="D34" s="115">
        <v>134</v>
      </c>
      <c r="E34" s="114">
        <v>469</v>
      </c>
      <c r="F34" s="114">
        <v>355</v>
      </c>
      <c r="G34" s="114">
        <v>221</v>
      </c>
      <c r="H34" s="140">
        <v>130</v>
      </c>
      <c r="I34" s="115">
        <v>4</v>
      </c>
      <c r="J34" s="116">
        <v>3.0769230769230771</v>
      </c>
    </row>
    <row r="35" spans="1:10" s="110" customFormat="1" ht="24.95" customHeight="1" x14ac:dyDescent="0.2">
      <c r="A35" s="292" t="s">
        <v>171</v>
      </c>
      <c r="B35" s="293" t="s">
        <v>172</v>
      </c>
      <c r="C35" s="113">
        <v>44.254196843471341</v>
      </c>
      <c r="D35" s="115">
        <v>10571</v>
      </c>
      <c r="E35" s="114">
        <v>4234</v>
      </c>
      <c r="F35" s="114">
        <v>4917</v>
      </c>
      <c r="G35" s="114">
        <v>3571</v>
      </c>
      <c r="H35" s="140">
        <v>6035</v>
      </c>
      <c r="I35" s="115">
        <v>4536</v>
      </c>
      <c r="J35" s="116">
        <v>75.161557580778791</v>
      </c>
    </row>
    <row r="36" spans="1:10" s="110" customFormat="1" ht="24.95" customHeight="1" x14ac:dyDescent="0.2">
      <c r="A36" s="294" t="s">
        <v>173</v>
      </c>
      <c r="B36" s="295" t="s">
        <v>174</v>
      </c>
      <c r="C36" s="125">
        <v>55.184828567840249</v>
      </c>
      <c r="D36" s="143">
        <v>13182</v>
      </c>
      <c r="E36" s="144">
        <v>11915</v>
      </c>
      <c r="F36" s="144">
        <v>14375</v>
      </c>
      <c r="G36" s="144">
        <v>10854</v>
      </c>
      <c r="H36" s="145">
        <v>13497</v>
      </c>
      <c r="I36" s="143">
        <v>-315</v>
      </c>
      <c r="J36" s="146">
        <v>-2.3338519671038007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522</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23887</v>
      </c>
      <c r="F11" s="264">
        <v>16618</v>
      </c>
      <c r="G11" s="264">
        <v>19648</v>
      </c>
      <c r="H11" s="264">
        <v>14647</v>
      </c>
      <c r="I11" s="265">
        <v>19662</v>
      </c>
      <c r="J11" s="263">
        <v>4225</v>
      </c>
      <c r="K11" s="266">
        <v>21.488149730444512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19.839243102943023</v>
      </c>
      <c r="E13" s="115">
        <v>4739</v>
      </c>
      <c r="F13" s="114">
        <v>5167</v>
      </c>
      <c r="G13" s="114">
        <v>5449</v>
      </c>
      <c r="H13" s="114">
        <v>4175</v>
      </c>
      <c r="I13" s="140">
        <v>4951</v>
      </c>
      <c r="J13" s="115">
        <v>-212</v>
      </c>
      <c r="K13" s="116">
        <v>-4.2819632397495457</v>
      </c>
    </row>
    <row r="14" spans="1:17" ht="15.95" customHeight="1" x14ac:dyDescent="0.2">
      <c r="A14" s="306" t="s">
        <v>230</v>
      </c>
      <c r="B14" s="307"/>
      <c r="C14" s="308"/>
      <c r="D14" s="113">
        <v>42.558713944823545</v>
      </c>
      <c r="E14" s="115">
        <v>10166</v>
      </c>
      <c r="F14" s="114">
        <v>8363</v>
      </c>
      <c r="G14" s="114">
        <v>10603</v>
      </c>
      <c r="H14" s="114">
        <v>7484</v>
      </c>
      <c r="I14" s="140">
        <v>10635</v>
      </c>
      <c r="J14" s="115">
        <v>-469</v>
      </c>
      <c r="K14" s="116">
        <v>-4.4099670897978376</v>
      </c>
    </row>
    <row r="15" spans="1:17" ht="15.95" customHeight="1" x14ac:dyDescent="0.2">
      <c r="A15" s="306" t="s">
        <v>231</v>
      </c>
      <c r="B15" s="307"/>
      <c r="C15" s="308"/>
      <c r="D15" s="113">
        <v>16.318499602294136</v>
      </c>
      <c r="E15" s="115">
        <v>3898</v>
      </c>
      <c r="F15" s="114">
        <v>1379</v>
      </c>
      <c r="G15" s="114">
        <v>1548</v>
      </c>
      <c r="H15" s="114">
        <v>1382</v>
      </c>
      <c r="I15" s="140">
        <v>1824</v>
      </c>
      <c r="J15" s="115">
        <v>2074</v>
      </c>
      <c r="K15" s="116">
        <v>113.70614035087719</v>
      </c>
    </row>
    <row r="16" spans="1:17" ht="15.95" customHeight="1" x14ac:dyDescent="0.2">
      <c r="A16" s="306" t="s">
        <v>232</v>
      </c>
      <c r="B16" s="307"/>
      <c r="C16" s="308"/>
      <c r="D16" s="113">
        <v>21.141206514003432</v>
      </c>
      <c r="E16" s="115">
        <v>5050</v>
      </c>
      <c r="F16" s="114">
        <v>1674</v>
      </c>
      <c r="G16" s="114">
        <v>2008</v>
      </c>
      <c r="H16" s="114">
        <v>1575</v>
      </c>
      <c r="I16" s="140">
        <v>2227</v>
      </c>
      <c r="J16" s="115">
        <v>2823</v>
      </c>
      <c r="K16" s="116">
        <v>126.76246070947462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0.48561979319295012</v>
      </c>
      <c r="E18" s="115">
        <v>116</v>
      </c>
      <c r="F18" s="114">
        <v>416</v>
      </c>
      <c r="G18" s="114">
        <v>319</v>
      </c>
      <c r="H18" s="114">
        <v>214</v>
      </c>
      <c r="I18" s="140">
        <v>111</v>
      </c>
      <c r="J18" s="115">
        <v>5</v>
      </c>
      <c r="K18" s="116">
        <v>4.5045045045045047</v>
      </c>
    </row>
    <row r="19" spans="1:11" ht="14.1" customHeight="1" x14ac:dyDescent="0.2">
      <c r="A19" s="306" t="s">
        <v>235</v>
      </c>
      <c r="B19" s="307" t="s">
        <v>236</v>
      </c>
      <c r="C19" s="308"/>
      <c r="D19" s="113">
        <v>0.3014191819818311</v>
      </c>
      <c r="E19" s="115">
        <v>72</v>
      </c>
      <c r="F19" s="114">
        <v>313</v>
      </c>
      <c r="G19" s="114">
        <v>280</v>
      </c>
      <c r="H19" s="114">
        <v>151</v>
      </c>
      <c r="I19" s="140">
        <v>74</v>
      </c>
      <c r="J19" s="115">
        <v>-2</v>
      </c>
      <c r="K19" s="116">
        <v>-2.7027027027027026</v>
      </c>
    </row>
    <row r="20" spans="1:11" ht="14.1" customHeight="1" x14ac:dyDescent="0.2">
      <c r="A20" s="306">
        <v>12</v>
      </c>
      <c r="B20" s="307" t="s">
        <v>237</v>
      </c>
      <c r="C20" s="308"/>
      <c r="D20" s="113">
        <v>0.77029346506467955</v>
      </c>
      <c r="E20" s="115">
        <v>184</v>
      </c>
      <c r="F20" s="114">
        <v>256</v>
      </c>
      <c r="G20" s="114">
        <v>155</v>
      </c>
      <c r="H20" s="114">
        <v>134</v>
      </c>
      <c r="I20" s="140">
        <v>136</v>
      </c>
      <c r="J20" s="115">
        <v>48</v>
      </c>
      <c r="K20" s="116">
        <v>35.294117647058826</v>
      </c>
    </row>
    <row r="21" spans="1:11" ht="14.1" customHeight="1" x14ac:dyDescent="0.2">
      <c r="A21" s="306">
        <v>21</v>
      </c>
      <c r="B21" s="307" t="s">
        <v>238</v>
      </c>
      <c r="C21" s="308"/>
      <c r="D21" s="113">
        <v>0.29304642692678023</v>
      </c>
      <c r="E21" s="115">
        <v>70</v>
      </c>
      <c r="F21" s="114">
        <v>98</v>
      </c>
      <c r="G21" s="114">
        <v>58</v>
      </c>
      <c r="H21" s="114">
        <v>63</v>
      </c>
      <c r="I21" s="140">
        <v>84</v>
      </c>
      <c r="J21" s="115">
        <v>-14</v>
      </c>
      <c r="K21" s="116">
        <v>-16.666666666666668</v>
      </c>
    </row>
    <row r="22" spans="1:11" ht="14.1" customHeight="1" x14ac:dyDescent="0.2">
      <c r="A22" s="306">
        <v>22</v>
      </c>
      <c r="B22" s="307" t="s">
        <v>239</v>
      </c>
      <c r="C22" s="308"/>
      <c r="D22" s="113">
        <v>1.1554401975970192</v>
      </c>
      <c r="E22" s="115">
        <v>276</v>
      </c>
      <c r="F22" s="114">
        <v>227</v>
      </c>
      <c r="G22" s="114">
        <v>355</v>
      </c>
      <c r="H22" s="114">
        <v>252</v>
      </c>
      <c r="I22" s="140">
        <v>780</v>
      </c>
      <c r="J22" s="115">
        <v>-504</v>
      </c>
      <c r="K22" s="116">
        <v>-64.615384615384613</v>
      </c>
    </row>
    <row r="23" spans="1:11" ht="14.1" customHeight="1" x14ac:dyDescent="0.2">
      <c r="A23" s="306">
        <v>23</v>
      </c>
      <c r="B23" s="307" t="s">
        <v>240</v>
      </c>
      <c r="C23" s="308"/>
      <c r="D23" s="113">
        <v>0.51911081341315357</v>
      </c>
      <c r="E23" s="115">
        <v>124</v>
      </c>
      <c r="F23" s="114">
        <v>100</v>
      </c>
      <c r="G23" s="114">
        <v>138</v>
      </c>
      <c r="H23" s="114">
        <v>120</v>
      </c>
      <c r="I23" s="140">
        <v>128</v>
      </c>
      <c r="J23" s="115">
        <v>-4</v>
      </c>
      <c r="K23" s="116">
        <v>-3.125</v>
      </c>
    </row>
    <row r="24" spans="1:11" ht="14.1" customHeight="1" x14ac:dyDescent="0.2">
      <c r="A24" s="306">
        <v>24</v>
      </c>
      <c r="B24" s="307" t="s">
        <v>241</v>
      </c>
      <c r="C24" s="308"/>
      <c r="D24" s="113">
        <v>2.1811026918407501</v>
      </c>
      <c r="E24" s="115">
        <v>521</v>
      </c>
      <c r="F24" s="114">
        <v>407</v>
      </c>
      <c r="G24" s="114">
        <v>537</v>
      </c>
      <c r="H24" s="114">
        <v>347</v>
      </c>
      <c r="I24" s="140">
        <v>745</v>
      </c>
      <c r="J24" s="115">
        <v>-224</v>
      </c>
      <c r="K24" s="116">
        <v>-30.067114093959731</v>
      </c>
    </row>
    <row r="25" spans="1:11" ht="14.1" customHeight="1" x14ac:dyDescent="0.2">
      <c r="A25" s="306">
        <v>25</v>
      </c>
      <c r="B25" s="307" t="s">
        <v>242</v>
      </c>
      <c r="C25" s="308"/>
      <c r="D25" s="113">
        <v>4.4919830870347885</v>
      </c>
      <c r="E25" s="115">
        <v>1073</v>
      </c>
      <c r="F25" s="114">
        <v>686</v>
      </c>
      <c r="G25" s="114">
        <v>726</v>
      </c>
      <c r="H25" s="114">
        <v>590</v>
      </c>
      <c r="I25" s="140">
        <v>844</v>
      </c>
      <c r="J25" s="115">
        <v>229</v>
      </c>
      <c r="K25" s="116">
        <v>27.132701421800949</v>
      </c>
    </row>
    <row r="26" spans="1:11" ht="14.1" customHeight="1" x14ac:dyDescent="0.2">
      <c r="A26" s="306">
        <v>26</v>
      </c>
      <c r="B26" s="307" t="s">
        <v>243</v>
      </c>
      <c r="C26" s="308"/>
      <c r="D26" s="113">
        <v>2.6918407501988528</v>
      </c>
      <c r="E26" s="115">
        <v>643</v>
      </c>
      <c r="F26" s="114">
        <v>316</v>
      </c>
      <c r="G26" s="114">
        <v>340</v>
      </c>
      <c r="H26" s="114">
        <v>289</v>
      </c>
      <c r="I26" s="140">
        <v>387</v>
      </c>
      <c r="J26" s="115">
        <v>256</v>
      </c>
      <c r="K26" s="116">
        <v>66.149870801033586</v>
      </c>
    </row>
    <row r="27" spans="1:11" ht="14.1" customHeight="1" x14ac:dyDescent="0.2">
      <c r="A27" s="306">
        <v>27</v>
      </c>
      <c r="B27" s="307" t="s">
        <v>244</v>
      </c>
      <c r="C27" s="308"/>
      <c r="D27" s="113">
        <v>4.0482270691170932</v>
      </c>
      <c r="E27" s="115">
        <v>967</v>
      </c>
      <c r="F27" s="114">
        <v>347</v>
      </c>
      <c r="G27" s="114">
        <v>380</v>
      </c>
      <c r="H27" s="114">
        <v>332</v>
      </c>
      <c r="I27" s="140">
        <v>552</v>
      </c>
      <c r="J27" s="115">
        <v>415</v>
      </c>
      <c r="K27" s="116">
        <v>75.181159420289859</v>
      </c>
    </row>
    <row r="28" spans="1:11" ht="14.1" customHeight="1" x14ac:dyDescent="0.2">
      <c r="A28" s="306">
        <v>28</v>
      </c>
      <c r="B28" s="307" t="s">
        <v>245</v>
      </c>
      <c r="C28" s="308"/>
      <c r="D28" s="113">
        <v>0.20094612132122075</v>
      </c>
      <c r="E28" s="115">
        <v>48</v>
      </c>
      <c r="F28" s="114">
        <v>42</v>
      </c>
      <c r="G28" s="114">
        <v>44</v>
      </c>
      <c r="H28" s="114">
        <v>43</v>
      </c>
      <c r="I28" s="140">
        <v>41</v>
      </c>
      <c r="J28" s="115">
        <v>7</v>
      </c>
      <c r="K28" s="116">
        <v>17.073170731707318</v>
      </c>
    </row>
    <row r="29" spans="1:11" ht="14.1" customHeight="1" x14ac:dyDescent="0.2">
      <c r="A29" s="306">
        <v>29</v>
      </c>
      <c r="B29" s="307" t="s">
        <v>246</v>
      </c>
      <c r="C29" s="308"/>
      <c r="D29" s="113">
        <v>3.3197973793276678</v>
      </c>
      <c r="E29" s="115">
        <v>793</v>
      </c>
      <c r="F29" s="114">
        <v>754</v>
      </c>
      <c r="G29" s="114">
        <v>811</v>
      </c>
      <c r="H29" s="114">
        <v>673</v>
      </c>
      <c r="I29" s="140">
        <v>814</v>
      </c>
      <c r="J29" s="115">
        <v>-21</v>
      </c>
      <c r="K29" s="116">
        <v>-2.57985257985258</v>
      </c>
    </row>
    <row r="30" spans="1:11" ht="14.1" customHeight="1" x14ac:dyDescent="0.2">
      <c r="A30" s="306" t="s">
        <v>247</v>
      </c>
      <c r="B30" s="307" t="s">
        <v>248</v>
      </c>
      <c r="C30" s="308"/>
      <c r="D30" s="113">
        <v>1.2182358605099008</v>
      </c>
      <c r="E30" s="115">
        <v>291</v>
      </c>
      <c r="F30" s="114" t="s">
        <v>514</v>
      </c>
      <c r="G30" s="114" t="s">
        <v>514</v>
      </c>
      <c r="H30" s="114">
        <v>240</v>
      </c>
      <c r="I30" s="140">
        <v>343</v>
      </c>
      <c r="J30" s="115">
        <v>-52</v>
      </c>
      <c r="K30" s="116">
        <v>-15.160349854227405</v>
      </c>
    </row>
    <row r="31" spans="1:11" ht="14.1" customHeight="1" x14ac:dyDescent="0.2">
      <c r="A31" s="306" t="s">
        <v>249</v>
      </c>
      <c r="B31" s="307" t="s">
        <v>250</v>
      </c>
      <c r="C31" s="308"/>
      <c r="D31" s="113">
        <v>2.0890023862351907</v>
      </c>
      <c r="E31" s="115">
        <v>499</v>
      </c>
      <c r="F31" s="114">
        <v>449</v>
      </c>
      <c r="G31" s="114">
        <v>479</v>
      </c>
      <c r="H31" s="114">
        <v>425</v>
      </c>
      <c r="I31" s="140">
        <v>466</v>
      </c>
      <c r="J31" s="115">
        <v>33</v>
      </c>
      <c r="K31" s="116">
        <v>7.0815450643776821</v>
      </c>
    </row>
    <row r="32" spans="1:11" ht="14.1" customHeight="1" x14ac:dyDescent="0.2">
      <c r="A32" s="306">
        <v>31</v>
      </c>
      <c r="B32" s="307" t="s">
        <v>251</v>
      </c>
      <c r="C32" s="308"/>
      <c r="D32" s="113">
        <v>0.48143341566542469</v>
      </c>
      <c r="E32" s="115">
        <v>115</v>
      </c>
      <c r="F32" s="114">
        <v>66</v>
      </c>
      <c r="G32" s="114">
        <v>64</v>
      </c>
      <c r="H32" s="114">
        <v>55</v>
      </c>
      <c r="I32" s="140">
        <v>109</v>
      </c>
      <c r="J32" s="115">
        <v>6</v>
      </c>
      <c r="K32" s="116">
        <v>5.5045871559633026</v>
      </c>
    </row>
    <row r="33" spans="1:11" ht="14.1" customHeight="1" x14ac:dyDescent="0.2">
      <c r="A33" s="306">
        <v>32</v>
      </c>
      <c r="B33" s="307" t="s">
        <v>252</v>
      </c>
      <c r="C33" s="308"/>
      <c r="D33" s="113">
        <v>1.3647590739732909</v>
      </c>
      <c r="E33" s="115">
        <v>326</v>
      </c>
      <c r="F33" s="114">
        <v>419</v>
      </c>
      <c r="G33" s="114">
        <v>354</v>
      </c>
      <c r="H33" s="114">
        <v>275</v>
      </c>
      <c r="I33" s="140">
        <v>323</v>
      </c>
      <c r="J33" s="115">
        <v>3</v>
      </c>
      <c r="K33" s="116">
        <v>0.92879256965944268</v>
      </c>
    </row>
    <row r="34" spans="1:11" ht="14.1" customHeight="1" x14ac:dyDescent="0.2">
      <c r="A34" s="306">
        <v>33</v>
      </c>
      <c r="B34" s="307" t="s">
        <v>253</v>
      </c>
      <c r="C34" s="308"/>
      <c r="D34" s="113">
        <v>1.1721857077071209</v>
      </c>
      <c r="E34" s="115">
        <v>280</v>
      </c>
      <c r="F34" s="114">
        <v>368</v>
      </c>
      <c r="G34" s="114">
        <v>300</v>
      </c>
      <c r="H34" s="114">
        <v>202</v>
      </c>
      <c r="I34" s="140">
        <v>310</v>
      </c>
      <c r="J34" s="115">
        <v>-30</v>
      </c>
      <c r="K34" s="116">
        <v>-9.67741935483871</v>
      </c>
    </row>
    <row r="35" spans="1:11" ht="14.1" customHeight="1" x14ac:dyDescent="0.2">
      <c r="A35" s="306">
        <v>34</v>
      </c>
      <c r="B35" s="307" t="s">
        <v>254</v>
      </c>
      <c r="C35" s="308"/>
      <c r="D35" s="113">
        <v>1.6243144806798677</v>
      </c>
      <c r="E35" s="115">
        <v>388</v>
      </c>
      <c r="F35" s="114">
        <v>223</v>
      </c>
      <c r="G35" s="114">
        <v>290</v>
      </c>
      <c r="H35" s="114">
        <v>240</v>
      </c>
      <c r="I35" s="140">
        <v>357</v>
      </c>
      <c r="J35" s="115">
        <v>31</v>
      </c>
      <c r="K35" s="116">
        <v>8.6834733893557416</v>
      </c>
    </row>
    <row r="36" spans="1:11" ht="14.1" customHeight="1" x14ac:dyDescent="0.2">
      <c r="A36" s="306">
        <v>41</v>
      </c>
      <c r="B36" s="307" t="s">
        <v>255</v>
      </c>
      <c r="C36" s="308"/>
      <c r="D36" s="113">
        <v>0.41026499769749236</v>
      </c>
      <c r="E36" s="115">
        <v>98</v>
      </c>
      <c r="F36" s="114">
        <v>84</v>
      </c>
      <c r="G36" s="114">
        <v>133</v>
      </c>
      <c r="H36" s="114">
        <v>89</v>
      </c>
      <c r="I36" s="140">
        <v>201</v>
      </c>
      <c r="J36" s="115">
        <v>-103</v>
      </c>
      <c r="K36" s="116">
        <v>-51.243781094527364</v>
      </c>
    </row>
    <row r="37" spans="1:11" ht="14.1" customHeight="1" x14ac:dyDescent="0.2">
      <c r="A37" s="306">
        <v>42</v>
      </c>
      <c r="B37" s="307" t="s">
        <v>256</v>
      </c>
      <c r="C37" s="308"/>
      <c r="D37" s="113" t="s">
        <v>514</v>
      </c>
      <c r="E37" s="115" t="s">
        <v>514</v>
      </c>
      <c r="F37" s="114" t="s">
        <v>514</v>
      </c>
      <c r="G37" s="114" t="s">
        <v>514</v>
      </c>
      <c r="H37" s="114">
        <v>9</v>
      </c>
      <c r="I37" s="140">
        <v>11</v>
      </c>
      <c r="J37" s="115" t="s">
        <v>514</v>
      </c>
      <c r="K37" s="116" t="s">
        <v>514</v>
      </c>
    </row>
    <row r="38" spans="1:11" ht="14.1" customHeight="1" x14ac:dyDescent="0.2">
      <c r="A38" s="306">
        <v>43</v>
      </c>
      <c r="B38" s="307" t="s">
        <v>257</v>
      </c>
      <c r="C38" s="308"/>
      <c r="D38" s="113">
        <v>6.4846987901368944</v>
      </c>
      <c r="E38" s="115">
        <v>1549</v>
      </c>
      <c r="F38" s="114">
        <v>386</v>
      </c>
      <c r="G38" s="114">
        <v>503</v>
      </c>
      <c r="H38" s="114">
        <v>403</v>
      </c>
      <c r="I38" s="140">
        <v>515</v>
      </c>
      <c r="J38" s="115">
        <v>1034</v>
      </c>
      <c r="K38" s="116">
        <v>200.77669902912621</v>
      </c>
    </row>
    <row r="39" spans="1:11" ht="14.1" customHeight="1" x14ac:dyDescent="0.2">
      <c r="A39" s="306">
        <v>51</v>
      </c>
      <c r="B39" s="307" t="s">
        <v>258</v>
      </c>
      <c r="C39" s="308"/>
      <c r="D39" s="113">
        <v>5.7395235902373676</v>
      </c>
      <c r="E39" s="115">
        <v>1371</v>
      </c>
      <c r="F39" s="114">
        <v>1529</v>
      </c>
      <c r="G39" s="114">
        <v>1308</v>
      </c>
      <c r="H39" s="114">
        <v>1171</v>
      </c>
      <c r="I39" s="140">
        <v>1310</v>
      </c>
      <c r="J39" s="115">
        <v>61</v>
      </c>
      <c r="K39" s="116">
        <v>4.656488549618321</v>
      </c>
    </row>
    <row r="40" spans="1:11" ht="14.1" customHeight="1" x14ac:dyDescent="0.2">
      <c r="A40" s="306" t="s">
        <v>259</v>
      </c>
      <c r="B40" s="307" t="s">
        <v>260</v>
      </c>
      <c r="C40" s="308"/>
      <c r="D40" s="113">
        <v>5.0864486959434005</v>
      </c>
      <c r="E40" s="115">
        <v>1215</v>
      </c>
      <c r="F40" s="114">
        <v>1469</v>
      </c>
      <c r="G40" s="114">
        <v>1254</v>
      </c>
      <c r="H40" s="114">
        <v>1111</v>
      </c>
      <c r="I40" s="140">
        <v>1233</v>
      </c>
      <c r="J40" s="115">
        <v>-18</v>
      </c>
      <c r="K40" s="116">
        <v>-1.4598540145985401</v>
      </c>
    </row>
    <row r="41" spans="1:11" ht="14.1" customHeight="1" x14ac:dyDescent="0.2">
      <c r="A41" s="306"/>
      <c r="B41" s="307" t="s">
        <v>261</v>
      </c>
      <c r="C41" s="308"/>
      <c r="D41" s="113">
        <v>4.3077824758236698</v>
      </c>
      <c r="E41" s="115">
        <v>1029</v>
      </c>
      <c r="F41" s="114">
        <v>1266</v>
      </c>
      <c r="G41" s="114">
        <v>1003</v>
      </c>
      <c r="H41" s="114">
        <v>951</v>
      </c>
      <c r="I41" s="140">
        <v>1048</v>
      </c>
      <c r="J41" s="115">
        <v>-19</v>
      </c>
      <c r="K41" s="116">
        <v>-1.8129770992366412</v>
      </c>
    </row>
    <row r="42" spans="1:11" ht="14.1" customHeight="1" x14ac:dyDescent="0.2">
      <c r="A42" s="306">
        <v>52</v>
      </c>
      <c r="B42" s="307" t="s">
        <v>262</v>
      </c>
      <c r="C42" s="308"/>
      <c r="D42" s="113">
        <v>2.6248587097584459</v>
      </c>
      <c r="E42" s="115">
        <v>627</v>
      </c>
      <c r="F42" s="114">
        <v>584</v>
      </c>
      <c r="G42" s="114">
        <v>543</v>
      </c>
      <c r="H42" s="114">
        <v>462</v>
      </c>
      <c r="I42" s="140">
        <v>882</v>
      </c>
      <c r="J42" s="115">
        <v>-255</v>
      </c>
      <c r="K42" s="116">
        <v>-28.911564625850339</v>
      </c>
    </row>
    <row r="43" spans="1:11" ht="14.1" customHeight="1" x14ac:dyDescent="0.2">
      <c r="A43" s="306" t="s">
        <v>263</v>
      </c>
      <c r="B43" s="307" t="s">
        <v>264</v>
      </c>
      <c r="C43" s="308"/>
      <c r="D43" s="113">
        <v>2.4322853434922762</v>
      </c>
      <c r="E43" s="115">
        <v>581</v>
      </c>
      <c r="F43" s="114">
        <v>543</v>
      </c>
      <c r="G43" s="114">
        <v>497</v>
      </c>
      <c r="H43" s="114">
        <v>423</v>
      </c>
      <c r="I43" s="140">
        <v>822</v>
      </c>
      <c r="J43" s="115">
        <v>-241</v>
      </c>
      <c r="K43" s="116">
        <v>-29.31873479318735</v>
      </c>
    </row>
    <row r="44" spans="1:11" ht="14.1" customHeight="1" x14ac:dyDescent="0.2">
      <c r="A44" s="306">
        <v>53</v>
      </c>
      <c r="B44" s="307" t="s">
        <v>265</v>
      </c>
      <c r="C44" s="308"/>
      <c r="D44" s="113">
        <v>0.63214300665634027</v>
      </c>
      <c r="E44" s="115">
        <v>151</v>
      </c>
      <c r="F44" s="114">
        <v>124</v>
      </c>
      <c r="G44" s="114">
        <v>162</v>
      </c>
      <c r="H44" s="114">
        <v>167</v>
      </c>
      <c r="I44" s="140">
        <v>606</v>
      </c>
      <c r="J44" s="115">
        <v>-455</v>
      </c>
      <c r="K44" s="116">
        <v>-75.082508250825086</v>
      </c>
    </row>
    <row r="45" spans="1:11" ht="14.1" customHeight="1" x14ac:dyDescent="0.2">
      <c r="A45" s="306" t="s">
        <v>266</v>
      </c>
      <c r="B45" s="307" t="s">
        <v>267</v>
      </c>
      <c r="C45" s="308"/>
      <c r="D45" s="113">
        <v>0.60702474149118768</v>
      </c>
      <c r="E45" s="115">
        <v>145</v>
      </c>
      <c r="F45" s="114">
        <v>121</v>
      </c>
      <c r="G45" s="114">
        <v>156</v>
      </c>
      <c r="H45" s="114">
        <v>163</v>
      </c>
      <c r="I45" s="140">
        <v>602</v>
      </c>
      <c r="J45" s="115">
        <v>-457</v>
      </c>
      <c r="K45" s="116">
        <v>-75.913621262458477</v>
      </c>
    </row>
    <row r="46" spans="1:11" ht="14.1" customHeight="1" x14ac:dyDescent="0.2">
      <c r="A46" s="306">
        <v>54</v>
      </c>
      <c r="B46" s="307" t="s">
        <v>268</v>
      </c>
      <c r="C46" s="308"/>
      <c r="D46" s="113">
        <v>2.4783354962950557</v>
      </c>
      <c r="E46" s="115">
        <v>592</v>
      </c>
      <c r="F46" s="114">
        <v>594</v>
      </c>
      <c r="G46" s="114">
        <v>660</v>
      </c>
      <c r="H46" s="114">
        <v>540</v>
      </c>
      <c r="I46" s="140">
        <v>638</v>
      </c>
      <c r="J46" s="115">
        <v>-46</v>
      </c>
      <c r="K46" s="116">
        <v>-7.2100313479623823</v>
      </c>
    </row>
    <row r="47" spans="1:11" ht="14.1" customHeight="1" x14ac:dyDescent="0.2">
      <c r="A47" s="306">
        <v>61</v>
      </c>
      <c r="B47" s="307" t="s">
        <v>269</v>
      </c>
      <c r="C47" s="308"/>
      <c r="D47" s="113">
        <v>4.1780047724703815</v>
      </c>
      <c r="E47" s="115">
        <v>998</v>
      </c>
      <c r="F47" s="114">
        <v>335</v>
      </c>
      <c r="G47" s="114">
        <v>391</v>
      </c>
      <c r="H47" s="114">
        <v>359</v>
      </c>
      <c r="I47" s="140">
        <v>486</v>
      </c>
      <c r="J47" s="115">
        <v>512</v>
      </c>
      <c r="K47" s="116">
        <v>105.34979423868313</v>
      </c>
    </row>
    <row r="48" spans="1:11" ht="14.1" customHeight="1" x14ac:dyDescent="0.2">
      <c r="A48" s="306">
        <v>62</v>
      </c>
      <c r="B48" s="307" t="s">
        <v>270</v>
      </c>
      <c r="C48" s="308"/>
      <c r="D48" s="113">
        <v>6.1749068531000129</v>
      </c>
      <c r="E48" s="115">
        <v>1475</v>
      </c>
      <c r="F48" s="114">
        <v>1467</v>
      </c>
      <c r="G48" s="114">
        <v>1792</v>
      </c>
      <c r="H48" s="114">
        <v>1242</v>
      </c>
      <c r="I48" s="140">
        <v>1548</v>
      </c>
      <c r="J48" s="115">
        <v>-73</v>
      </c>
      <c r="K48" s="116">
        <v>-4.7157622739018086</v>
      </c>
    </row>
    <row r="49" spans="1:11" ht="14.1" customHeight="1" x14ac:dyDescent="0.2">
      <c r="A49" s="306">
        <v>63</v>
      </c>
      <c r="B49" s="307" t="s">
        <v>271</v>
      </c>
      <c r="C49" s="308"/>
      <c r="D49" s="113">
        <v>2.8927868715200735</v>
      </c>
      <c r="E49" s="115">
        <v>691</v>
      </c>
      <c r="F49" s="114">
        <v>740</v>
      </c>
      <c r="G49" s="114">
        <v>960</v>
      </c>
      <c r="H49" s="114">
        <v>691</v>
      </c>
      <c r="I49" s="140">
        <v>652</v>
      </c>
      <c r="J49" s="115">
        <v>39</v>
      </c>
      <c r="K49" s="116">
        <v>5.9815950920245395</v>
      </c>
    </row>
    <row r="50" spans="1:11" ht="14.1" customHeight="1" x14ac:dyDescent="0.2">
      <c r="A50" s="306" t="s">
        <v>272</v>
      </c>
      <c r="B50" s="307" t="s">
        <v>273</v>
      </c>
      <c r="C50" s="308"/>
      <c r="D50" s="113">
        <v>0.50655168083057733</v>
      </c>
      <c r="E50" s="115">
        <v>121</v>
      </c>
      <c r="F50" s="114">
        <v>103</v>
      </c>
      <c r="G50" s="114">
        <v>157</v>
      </c>
      <c r="H50" s="114">
        <v>89</v>
      </c>
      <c r="I50" s="140">
        <v>127</v>
      </c>
      <c r="J50" s="115">
        <v>-6</v>
      </c>
      <c r="K50" s="116">
        <v>-4.7244094488188972</v>
      </c>
    </row>
    <row r="51" spans="1:11" ht="14.1" customHeight="1" x14ac:dyDescent="0.2">
      <c r="A51" s="306" t="s">
        <v>274</v>
      </c>
      <c r="B51" s="307" t="s">
        <v>275</v>
      </c>
      <c r="C51" s="308"/>
      <c r="D51" s="113">
        <v>2.1811026918407501</v>
      </c>
      <c r="E51" s="115">
        <v>521</v>
      </c>
      <c r="F51" s="114">
        <v>589</v>
      </c>
      <c r="G51" s="114">
        <v>744</v>
      </c>
      <c r="H51" s="114">
        <v>564</v>
      </c>
      <c r="I51" s="140">
        <v>484</v>
      </c>
      <c r="J51" s="115">
        <v>37</v>
      </c>
      <c r="K51" s="116">
        <v>7.6446280991735538</v>
      </c>
    </row>
    <row r="52" spans="1:11" ht="14.1" customHeight="1" x14ac:dyDescent="0.2">
      <c r="A52" s="306">
        <v>71</v>
      </c>
      <c r="B52" s="307" t="s">
        <v>276</v>
      </c>
      <c r="C52" s="308"/>
      <c r="D52" s="113">
        <v>21.358898145434754</v>
      </c>
      <c r="E52" s="115">
        <v>5102</v>
      </c>
      <c r="F52" s="114">
        <v>2413</v>
      </c>
      <c r="G52" s="114">
        <v>3207</v>
      </c>
      <c r="H52" s="114">
        <v>2287</v>
      </c>
      <c r="I52" s="140">
        <v>3107</v>
      </c>
      <c r="J52" s="115">
        <v>1995</v>
      </c>
      <c r="K52" s="116">
        <v>64.209848728677187</v>
      </c>
    </row>
    <row r="53" spans="1:11" ht="14.1" customHeight="1" x14ac:dyDescent="0.2">
      <c r="A53" s="306" t="s">
        <v>277</v>
      </c>
      <c r="B53" s="307" t="s">
        <v>278</v>
      </c>
      <c r="C53" s="308"/>
      <c r="D53" s="113">
        <v>10.767363000795411</v>
      </c>
      <c r="E53" s="115">
        <v>2572</v>
      </c>
      <c r="F53" s="114">
        <v>685</v>
      </c>
      <c r="G53" s="114">
        <v>1061</v>
      </c>
      <c r="H53" s="114">
        <v>712</v>
      </c>
      <c r="I53" s="140">
        <v>1042</v>
      </c>
      <c r="J53" s="115">
        <v>1530</v>
      </c>
      <c r="K53" s="116">
        <v>146.83301343570056</v>
      </c>
    </row>
    <row r="54" spans="1:11" ht="14.1" customHeight="1" x14ac:dyDescent="0.2">
      <c r="A54" s="306" t="s">
        <v>279</v>
      </c>
      <c r="B54" s="307" t="s">
        <v>280</v>
      </c>
      <c r="C54" s="308"/>
      <c r="D54" s="113">
        <v>9.5491271402855116</v>
      </c>
      <c r="E54" s="115">
        <v>2281</v>
      </c>
      <c r="F54" s="114">
        <v>1606</v>
      </c>
      <c r="G54" s="114">
        <v>2011</v>
      </c>
      <c r="H54" s="114">
        <v>1459</v>
      </c>
      <c r="I54" s="140">
        <v>1878</v>
      </c>
      <c r="J54" s="115">
        <v>403</v>
      </c>
      <c r="K54" s="116">
        <v>21.458998935037275</v>
      </c>
    </row>
    <row r="55" spans="1:11" ht="14.1" customHeight="1" x14ac:dyDescent="0.2">
      <c r="A55" s="306">
        <v>72</v>
      </c>
      <c r="B55" s="307" t="s">
        <v>281</v>
      </c>
      <c r="C55" s="308"/>
      <c r="D55" s="113">
        <v>4.3622053836815002</v>
      </c>
      <c r="E55" s="115">
        <v>1042</v>
      </c>
      <c r="F55" s="114">
        <v>326</v>
      </c>
      <c r="G55" s="114">
        <v>367</v>
      </c>
      <c r="H55" s="114">
        <v>414</v>
      </c>
      <c r="I55" s="140">
        <v>443</v>
      </c>
      <c r="J55" s="115">
        <v>599</v>
      </c>
      <c r="K55" s="116">
        <v>135.21444695259595</v>
      </c>
    </row>
    <row r="56" spans="1:11" ht="14.1" customHeight="1" x14ac:dyDescent="0.2">
      <c r="A56" s="306" t="s">
        <v>282</v>
      </c>
      <c r="B56" s="307" t="s">
        <v>283</v>
      </c>
      <c r="C56" s="308"/>
      <c r="D56" s="113">
        <v>1.9382927952442752</v>
      </c>
      <c r="E56" s="115">
        <v>463</v>
      </c>
      <c r="F56" s="114">
        <v>147</v>
      </c>
      <c r="G56" s="114">
        <v>134</v>
      </c>
      <c r="H56" s="114">
        <v>210</v>
      </c>
      <c r="I56" s="140">
        <v>205</v>
      </c>
      <c r="J56" s="115">
        <v>258</v>
      </c>
      <c r="K56" s="116">
        <v>125.85365853658537</v>
      </c>
    </row>
    <row r="57" spans="1:11" ht="14.1" customHeight="1" x14ac:dyDescent="0.2">
      <c r="A57" s="306" t="s">
        <v>284</v>
      </c>
      <c r="B57" s="307" t="s">
        <v>285</v>
      </c>
      <c r="C57" s="308"/>
      <c r="D57" s="113">
        <v>1.9550383053543769</v>
      </c>
      <c r="E57" s="115">
        <v>467</v>
      </c>
      <c r="F57" s="114">
        <v>132</v>
      </c>
      <c r="G57" s="114">
        <v>150</v>
      </c>
      <c r="H57" s="114">
        <v>145</v>
      </c>
      <c r="I57" s="140">
        <v>160</v>
      </c>
      <c r="J57" s="115">
        <v>307</v>
      </c>
      <c r="K57" s="116">
        <v>191.875</v>
      </c>
    </row>
    <row r="58" spans="1:11" ht="14.1" customHeight="1" x14ac:dyDescent="0.2">
      <c r="A58" s="306">
        <v>73</v>
      </c>
      <c r="B58" s="307" t="s">
        <v>286</v>
      </c>
      <c r="C58" s="308"/>
      <c r="D58" s="113">
        <v>1.3563863189182401</v>
      </c>
      <c r="E58" s="115">
        <v>324</v>
      </c>
      <c r="F58" s="114">
        <v>179</v>
      </c>
      <c r="G58" s="114">
        <v>216</v>
      </c>
      <c r="H58" s="114">
        <v>181</v>
      </c>
      <c r="I58" s="140">
        <v>210</v>
      </c>
      <c r="J58" s="115">
        <v>114</v>
      </c>
      <c r="K58" s="116">
        <v>54.285714285714285</v>
      </c>
    </row>
    <row r="59" spans="1:11" ht="14.1" customHeight="1" x14ac:dyDescent="0.2">
      <c r="A59" s="306" t="s">
        <v>287</v>
      </c>
      <c r="B59" s="307" t="s">
        <v>288</v>
      </c>
      <c r="C59" s="308"/>
      <c r="D59" s="113">
        <v>0.60702474149118768</v>
      </c>
      <c r="E59" s="115">
        <v>145</v>
      </c>
      <c r="F59" s="114">
        <v>125</v>
      </c>
      <c r="G59" s="114">
        <v>155</v>
      </c>
      <c r="H59" s="114">
        <v>119</v>
      </c>
      <c r="I59" s="140">
        <v>147</v>
      </c>
      <c r="J59" s="115">
        <v>-2</v>
      </c>
      <c r="K59" s="116">
        <v>-1.3605442176870748</v>
      </c>
    </row>
    <row r="60" spans="1:11" ht="14.1" customHeight="1" x14ac:dyDescent="0.2">
      <c r="A60" s="306">
        <v>81</v>
      </c>
      <c r="B60" s="307" t="s">
        <v>289</v>
      </c>
      <c r="C60" s="308"/>
      <c r="D60" s="113">
        <v>5.9446560890861138</v>
      </c>
      <c r="E60" s="115">
        <v>1420</v>
      </c>
      <c r="F60" s="114">
        <v>1287</v>
      </c>
      <c r="G60" s="114">
        <v>1363</v>
      </c>
      <c r="H60" s="114">
        <v>1119</v>
      </c>
      <c r="I60" s="140">
        <v>1190</v>
      </c>
      <c r="J60" s="115">
        <v>230</v>
      </c>
      <c r="K60" s="116">
        <v>19.327731092436974</v>
      </c>
    </row>
    <row r="61" spans="1:11" ht="14.1" customHeight="1" x14ac:dyDescent="0.2">
      <c r="A61" s="306" t="s">
        <v>290</v>
      </c>
      <c r="B61" s="307" t="s">
        <v>291</v>
      </c>
      <c r="C61" s="308"/>
      <c r="D61" s="113">
        <v>1.9215472851341735</v>
      </c>
      <c r="E61" s="115">
        <v>459</v>
      </c>
      <c r="F61" s="114">
        <v>358</v>
      </c>
      <c r="G61" s="114">
        <v>487</v>
      </c>
      <c r="H61" s="114">
        <v>306</v>
      </c>
      <c r="I61" s="140">
        <v>394</v>
      </c>
      <c r="J61" s="115">
        <v>65</v>
      </c>
      <c r="K61" s="116">
        <v>16.497461928934012</v>
      </c>
    </row>
    <row r="62" spans="1:11" ht="14.1" customHeight="1" x14ac:dyDescent="0.2">
      <c r="A62" s="306" t="s">
        <v>292</v>
      </c>
      <c r="B62" s="307" t="s">
        <v>293</v>
      </c>
      <c r="C62" s="308"/>
      <c r="D62" s="113">
        <v>1.9048017750240718</v>
      </c>
      <c r="E62" s="115">
        <v>455</v>
      </c>
      <c r="F62" s="114">
        <v>512</v>
      </c>
      <c r="G62" s="114">
        <v>451</v>
      </c>
      <c r="H62" s="114">
        <v>416</v>
      </c>
      <c r="I62" s="140">
        <v>340</v>
      </c>
      <c r="J62" s="115">
        <v>115</v>
      </c>
      <c r="K62" s="116">
        <v>33.823529411764703</v>
      </c>
    </row>
    <row r="63" spans="1:11" ht="14.1" customHeight="1" x14ac:dyDescent="0.2">
      <c r="A63" s="306"/>
      <c r="B63" s="307" t="s">
        <v>294</v>
      </c>
      <c r="C63" s="308"/>
      <c r="D63" s="113">
        <v>1.7206011638129526</v>
      </c>
      <c r="E63" s="115">
        <v>411</v>
      </c>
      <c r="F63" s="114">
        <v>414</v>
      </c>
      <c r="G63" s="114">
        <v>386</v>
      </c>
      <c r="H63" s="114">
        <v>378</v>
      </c>
      <c r="I63" s="140">
        <v>301</v>
      </c>
      <c r="J63" s="115">
        <v>110</v>
      </c>
      <c r="K63" s="116">
        <v>36.544850498338867</v>
      </c>
    </row>
    <row r="64" spans="1:11" ht="14.1" customHeight="1" x14ac:dyDescent="0.2">
      <c r="A64" s="306" t="s">
        <v>295</v>
      </c>
      <c r="B64" s="307" t="s">
        <v>296</v>
      </c>
      <c r="C64" s="308"/>
      <c r="D64" s="113">
        <v>0.98798509649600197</v>
      </c>
      <c r="E64" s="115">
        <v>236</v>
      </c>
      <c r="F64" s="114">
        <v>187</v>
      </c>
      <c r="G64" s="114">
        <v>188</v>
      </c>
      <c r="H64" s="114">
        <v>130</v>
      </c>
      <c r="I64" s="140">
        <v>155</v>
      </c>
      <c r="J64" s="115">
        <v>81</v>
      </c>
      <c r="K64" s="116">
        <v>52.258064516129032</v>
      </c>
    </row>
    <row r="65" spans="1:11" ht="14.1" customHeight="1" x14ac:dyDescent="0.2">
      <c r="A65" s="306" t="s">
        <v>297</v>
      </c>
      <c r="B65" s="307" t="s">
        <v>298</v>
      </c>
      <c r="C65" s="308"/>
      <c r="D65" s="113">
        <v>0.55678821116088251</v>
      </c>
      <c r="E65" s="115">
        <v>133</v>
      </c>
      <c r="F65" s="114">
        <v>93</v>
      </c>
      <c r="G65" s="114">
        <v>100</v>
      </c>
      <c r="H65" s="114">
        <v>112</v>
      </c>
      <c r="I65" s="140">
        <v>125</v>
      </c>
      <c r="J65" s="115">
        <v>8</v>
      </c>
      <c r="K65" s="116">
        <v>6.4</v>
      </c>
    </row>
    <row r="66" spans="1:11" ht="14.1" customHeight="1" x14ac:dyDescent="0.2">
      <c r="A66" s="306">
        <v>82</v>
      </c>
      <c r="B66" s="307" t="s">
        <v>299</v>
      </c>
      <c r="C66" s="308"/>
      <c r="D66" s="113">
        <v>2.3904215682170218</v>
      </c>
      <c r="E66" s="115">
        <v>571</v>
      </c>
      <c r="F66" s="114">
        <v>452</v>
      </c>
      <c r="G66" s="114">
        <v>686</v>
      </c>
      <c r="H66" s="114">
        <v>454</v>
      </c>
      <c r="I66" s="140">
        <v>601</v>
      </c>
      <c r="J66" s="115">
        <v>-30</v>
      </c>
      <c r="K66" s="116">
        <v>-4.9916805324459235</v>
      </c>
    </row>
    <row r="67" spans="1:11" ht="14.1" customHeight="1" x14ac:dyDescent="0.2">
      <c r="A67" s="306" t="s">
        <v>300</v>
      </c>
      <c r="B67" s="307" t="s">
        <v>301</v>
      </c>
      <c r="C67" s="308"/>
      <c r="D67" s="113">
        <v>1.5196550424917319</v>
      </c>
      <c r="E67" s="115">
        <v>363</v>
      </c>
      <c r="F67" s="114">
        <v>285</v>
      </c>
      <c r="G67" s="114">
        <v>463</v>
      </c>
      <c r="H67" s="114">
        <v>299</v>
      </c>
      <c r="I67" s="140">
        <v>342</v>
      </c>
      <c r="J67" s="115">
        <v>21</v>
      </c>
      <c r="K67" s="116">
        <v>6.1403508771929829</v>
      </c>
    </row>
    <row r="68" spans="1:11" ht="14.1" customHeight="1" x14ac:dyDescent="0.2">
      <c r="A68" s="306" t="s">
        <v>302</v>
      </c>
      <c r="B68" s="307" t="s">
        <v>303</v>
      </c>
      <c r="C68" s="308"/>
      <c r="D68" s="113">
        <v>0.57353372127098423</v>
      </c>
      <c r="E68" s="115">
        <v>137</v>
      </c>
      <c r="F68" s="114">
        <v>112</v>
      </c>
      <c r="G68" s="114">
        <v>148</v>
      </c>
      <c r="H68" s="114">
        <v>106</v>
      </c>
      <c r="I68" s="140">
        <v>171</v>
      </c>
      <c r="J68" s="115">
        <v>-34</v>
      </c>
      <c r="K68" s="116">
        <v>-19.883040935672515</v>
      </c>
    </row>
    <row r="69" spans="1:11" ht="14.1" customHeight="1" x14ac:dyDescent="0.2">
      <c r="A69" s="306">
        <v>83</v>
      </c>
      <c r="B69" s="307" t="s">
        <v>304</v>
      </c>
      <c r="C69" s="308"/>
      <c r="D69" s="113">
        <v>2.5913676895382425</v>
      </c>
      <c r="E69" s="115">
        <v>619</v>
      </c>
      <c r="F69" s="114">
        <v>496</v>
      </c>
      <c r="G69" s="114">
        <v>1265</v>
      </c>
      <c r="H69" s="114">
        <v>533</v>
      </c>
      <c r="I69" s="140">
        <v>500</v>
      </c>
      <c r="J69" s="115">
        <v>119</v>
      </c>
      <c r="K69" s="116">
        <v>23.8</v>
      </c>
    </row>
    <row r="70" spans="1:11" ht="14.1" customHeight="1" x14ac:dyDescent="0.2">
      <c r="A70" s="306" t="s">
        <v>305</v>
      </c>
      <c r="B70" s="307" t="s">
        <v>306</v>
      </c>
      <c r="C70" s="308"/>
      <c r="D70" s="113">
        <v>2.1308661615104452</v>
      </c>
      <c r="E70" s="115">
        <v>509</v>
      </c>
      <c r="F70" s="114">
        <v>391</v>
      </c>
      <c r="G70" s="114">
        <v>1176</v>
      </c>
      <c r="H70" s="114">
        <v>422</v>
      </c>
      <c r="I70" s="140">
        <v>409</v>
      </c>
      <c r="J70" s="115">
        <v>100</v>
      </c>
      <c r="K70" s="116">
        <v>24.449877750611247</v>
      </c>
    </row>
    <row r="71" spans="1:11" ht="14.1" customHeight="1" x14ac:dyDescent="0.2">
      <c r="A71" s="306"/>
      <c r="B71" s="307" t="s">
        <v>307</v>
      </c>
      <c r="C71" s="308"/>
      <c r="D71" s="113">
        <v>1.3270816762255619</v>
      </c>
      <c r="E71" s="115">
        <v>317</v>
      </c>
      <c r="F71" s="114">
        <v>235</v>
      </c>
      <c r="G71" s="114">
        <v>871</v>
      </c>
      <c r="H71" s="114">
        <v>223</v>
      </c>
      <c r="I71" s="140">
        <v>276</v>
      </c>
      <c r="J71" s="115">
        <v>41</v>
      </c>
      <c r="K71" s="116">
        <v>14.855072463768115</v>
      </c>
    </row>
    <row r="72" spans="1:11" ht="14.1" customHeight="1" x14ac:dyDescent="0.2">
      <c r="A72" s="306">
        <v>84</v>
      </c>
      <c r="B72" s="307" t="s">
        <v>308</v>
      </c>
      <c r="C72" s="308"/>
      <c r="D72" s="113">
        <v>2.4574036086574287</v>
      </c>
      <c r="E72" s="115">
        <v>587</v>
      </c>
      <c r="F72" s="114">
        <v>338</v>
      </c>
      <c r="G72" s="114">
        <v>714</v>
      </c>
      <c r="H72" s="114">
        <v>357</v>
      </c>
      <c r="I72" s="140">
        <v>599</v>
      </c>
      <c r="J72" s="115">
        <v>-12</v>
      </c>
      <c r="K72" s="116">
        <v>-2.003338898163606</v>
      </c>
    </row>
    <row r="73" spans="1:11" ht="14.1" customHeight="1" x14ac:dyDescent="0.2">
      <c r="A73" s="306" t="s">
        <v>309</v>
      </c>
      <c r="B73" s="307" t="s">
        <v>310</v>
      </c>
      <c r="C73" s="308"/>
      <c r="D73" s="113">
        <v>0.14233683593586469</v>
      </c>
      <c r="E73" s="115">
        <v>34</v>
      </c>
      <c r="F73" s="114">
        <v>17</v>
      </c>
      <c r="G73" s="114">
        <v>217</v>
      </c>
      <c r="H73" s="114">
        <v>22</v>
      </c>
      <c r="I73" s="140">
        <v>43</v>
      </c>
      <c r="J73" s="115">
        <v>-9</v>
      </c>
      <c r="K73" s="116">
        <v>-20.930232558139537</v>
      </c>
    </row>
    <row r="74" spans="1:11" ht="14.1" customHeight="1" x14ac:dyDescent="0.2">
      <c r="A74" s="306" t="s">
        <v>311</v>
      </c>
      <c r="B74" s="307" t="s">
        <v>312</v>
      </c>
      <c r="C74" s="308"/>
      <c r="D74" s="113">
        <v>5.4422907857830619E-2</v>
      </c>
      <c r="E74" s="115">
        <v>13</v>
      </c>
      <c r="F74" s="114">
        <v>15</v>
      </c>
      <c r="G74" s="114">
        <v>54</v>
      </c>
      <c r="H74" s="114">
        <v>9</v>
      </c>
      <c r="I74" s="140">
        <v>14</v>
      </c>
      <c r="J74" s="115">
        <v>-1</v>
      </c>
      <c r="K74" s="116">
        <v>-7.1428571428571432</v>
      </c>
    </row>
    <row r="75" spans="1:11" ht="14.1" customHeight="1" x14ac:dyDescent="0.2">
      <c r="A75" s="306" t="s">
        <v>313</v>
      </c>
      <c r="B75" s="307" t="s">
        <v>314</v>
      </c>
      <c r="C75" s="308"/>
      <c r="D75" s="113">
        <v>1.2935906560053585</v>
      </c>
      <c r="E75" s="115">
        <v>309</v>
      </c>
      <c r="F75" s="114">
        <v>250</v>
      </c>
      <c r="G75" s="114">
        <v>269</v>
      </c>
      <c r="H75" s="114">
        <v>256</v>
      </c>
      <c r="I75" s="140">
        <v>336</v>
      </c>
      <c r="J75" s="115">
        <v>-27</v>
      </c>
      <c r="K75" s="116">
        <v>-8.0357142857142865</v>
      </c>
    </row>
    <row r="76" spans="1:11" ht="14.1" customHeight="1" x14ac:dyDescent="0.2">
      <c r="A76" s="306">
        <v>91</v>
      </c>
      <c r="B76" s="307" t="s">
        <v>315</v>
      </c>
      <c r="C76" s="308"/>
      <c r="D76" s="113">
        <v>0.15489596851844098</v>
      </c>
      <c r="E76" s="115">
        <v>37</v>
      </c>
      <c r="F76" s="114">
        <v>24</v>
      </c>
      <c r="G76" s="114">
        <v>32</v>
      </c>
      <c r="H76" s="114">
        <v>26</v>
      </c>
      <c r="I76" s="140">
        <v>26</v>
      </c>
      <c r="J76" s="115">
        <v>11</v>
      </c>
      <c r="K76" s="116">
        <v>42.307692307692307</v>
      </c>
    </row>
    <row r="77" spans="1:11" ht="14.1" customHeight="1" x14ac:dyDescent="0.2">
      <c r="A77" s="306">
        <v>92</v>
      </c>
      <c r="B77" s="307" t="s">
        <v>316</v>
      </c>
      <c r="C77" s="308"/>
      <c r="D77" s="113">
        <v>2.0303931008498348</v>
      </c>
      <c r="E77" s="115">
        <v>485</v>
      </c>
      <c r="F77" s="114">
        <v>186</v>
      </c>
      <c r="G77" s="114">
        <v>222</v>
      </c>
      <c r="H77" s="114">
        <v>154</v>
      </c>
      <c r="I77" s="140">
        <v>230</v>
      </c>
      <c r="J77" s="115">
        <v>255</v>
      </c>
      <c r="K77" s="116">
        <v>110.8695652173913</v>
      </c>
    </row>
    <row r="78" spans="1:11" ht="14.1" customHeight="1" x14ac:dyDescent="0.2">
      <c r="A78" s="306">
        <v>93</v>
      </c>
      <c r="B78" s="307" t="s">
        <v>317</v>
      </c>
      <c r="C78" s="308"/>
      <c r="D78" s="113">
        <v>0.15908234604596644</v>
      </c>
      <c r="E78" s="115">
        <v>38</v>
      </c>
      <c r="F78" s="114">
        <v>25</v>
      </c>
      <c r="G78" s="114">
        <v>37</v>
      </c>
      <c r="H78" s="114">
        <v>26</v>
      </c>
      <c r="I78" s="140">
        <v>37</v>
      </c>
      <c r="J78" s="115">
        <v>1</v>
      </c>
      <c r="K78" s="116">
        <v>2.7027027027027026</v>
      </c>
    </row>
    <row r="79" spans="1:11" ht="14.1" customHeight="1" x14ac:dyDescent="0.2">
      <c r="A79" s="306">
        <v>94</v>
      </c>
      <c r="B79" s="307" t="s">
        <v>318</v>
      </c>
      <c r="C79" s="308"/>
      <c r="D79" s="113">
        <v>0.59865198643613682</v>
      </c>
      <c r="E79" s="115">
        <v>143</v>
      </c>
      <c r="F79" s="114">
        <v>281</v>
      </c>
      <c r="G79" s="114">
        <v>169</v>
      </c>
      <c r="H79" s="114">
        <v>103</v>
      </c>
      <c r="I79" s="140">
        <v>124</v>
      </c>
      <c r="J79" s="115">
        <v>19</v>
      </c>
      <c r="K79" s="116">
        <v>15.32258064516129</v>
      </c>
    </row>
    <row r="80" spans="1:11" ht="14.1" customHeight="1" x14ac:dyDescent="0.2">
      <c r="A80" s="306" t="s">
        <v>319</v>
      </c>
      <c r="B80" s="307" t="s">
        <v>320</v>
      </c>
      <c r="C80" s="308"/>
      <c r="D80" s="113" t="s">
        <v>514</v>
      </c>
      <c r="E80" s="115" t="s">
        <v>514</v>
      </c>
      <c r="F80" s="114" t="s">
        <v>514</v>
      </c>
      <c r="G80" s="114" t="s">
        <v>514</v>
      </c>
      <c r="H80" s="114">
        <v>0</v>
      </c>
      <c r="I80" s="140">
        <v>0</v>
      </c>
      <c r="J80" s="115" t="s">
        <v>514</v>
      </c>
      <c r="K80" s="116" t="s">
        <v>514</v>
      </c>
    </row>
    <row r="81" spans="1:11" ht="14.1" customHeight="1" x14ac:dyDescent="0.2">
      <c r="A81" s="310" t="s">
        <v>321</v>
      </c>
      <c r="B81" s="311" t="s">
        <v>334</v>
      </c>
      <c r="C81" s="312"/>
      <c r="D81" s="125">
        <v>0.14233683593586469</v>
      </c>
      <c r="E81" s="143">
        <v>34</v>
      </c>
      <c r="F81" s="144">
        <v>35</v>
      </c>
      <c r="G81" s="144">
        <v>40</v>
      </c>
      <c r="H81" s="144">
        <v>31</v>
      </c>
      <c r="I81" s="145">
        <v>25</v>
      </c>
      <c r="J81" s="143">
        <v>9</v>
      </c>
      <c r="K81" s="146">
        <v>36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206930</v>
      </c>
      <c r="C10" s="114">
        <v>112920</v>
      </c>
      <c r="D10" s="114">
        <v>94010</v>
      </c>
      <c r="E10" s="114">
        <v>159866</v>
      </c>
      <c r="F10" s="114">
        <v>45700</v>
      </c>
      <c r="G10" s="114">
        <v>25548</v>
      </c>
      <c r="H10" s="114">
        <v>49893</v>
      </c>
      <c r="I10" s="115">
        <v>43610</v>
      </c>
      <c r="J10" s="114">
        <v>29409</v>
      </c>
      <c r="K10" s="114">
        <v>14201</v>
      </c>
      <c r="L10" s="422">
        <v>13539</v>
      </c>
      <c r="M10" s="423">
        <v>14108</v>
      </c>
    </row>
    <row r="11" spans="1:13" ht="11.1" customHeight="1" x14ac:dyDescent="0.2">
      <c r="A11" s="421" t="s">
        <v>388</v>
      </c>
      <c r="B11" s="115">
        <v>209254</v>
      </c>
      <c r="C11" s="114">
        <v>114763</v>
      </c>
      <c r="D11" s="114">
        <v>94491</v>
      </c>
      <c r="E11" s="114">
        <v>162029</v>
      </c>
      <c r="F11" s="114">
        <v>45860</v>
      </c>
      <c r="G11" s="114">
        <v>25367</v>
      </c>
      <c r="H11" s="114">
        <v>51005</v>
      </c>
      <c r="I11" s="115">
        <v>44695</v>
      </c>
      <c r="J11" s="114">
        <v>30092</v>
      </c>
      <c r="K11" s="114">
        <v>14603</v>
      </c>
      <c r="L11" s="422">
        <v>12975</v>
      </c>
      <c r="M11" s="423">
        <v>10969</v>
      </c>
    </row>
    <row r="12" spans="1:13" ht="11.1" customHeight="1" x14ac:dyDescent="0.2">
      <c r="A12" s="421" t="s">
        <v>389</v>
      </c>
      <c r="B12" s="115">
        <v>211957</v>
      </c>
      <c r="C12" s="114">
        <v>116534</v>
      </c>
      <c r="D12" s="114">
        <v>95423</v>
      </c>
      <c r="E12" s="114">
        <v>164837</v>
      </c>
      <c r="F12" s="114">
        <v>45736</v>
      </c>
      <c r="G12" s="114">
        <v>27068</v>
      </c>
      <c r="H12" s="114">
        <v>51713</v>
      </c>
      <c r="I12" s="115">
        <v>43877</v>
      </c>
      <c r="J12" s="114">
        <v>28904</v>
      </c>
      <c r="K12" s="114">
        <v>14973</v>
      </c>
      <c r="L12" s="422">
        <v>19120</v>
      </c>
      <c r="M12" s="423">
        <v>16430</v>
      </c>
    </row>
    <row r="13" spans="1:13" s="110" customFormat="1" ht="11.1" customHeight="1" x14ac:dyDescent="0.2">
      <c r="A13" s="421" t="s">
        <v>390</v>
      </c>
      <c r="B13" s="115">
        <v>211584</v>
      </c>
      <c r="C13" s="114">
        <v>115725</v>
      </c>
      <c r="D13" s="114">
        <v>95859</v>
      </c>
      <c r="E13" s="114">
        <v>163614</v>
      </c>
      <c r="F13" s="114">
        <v>46578</v>
      </c>
      <c r="G13" s="114">
        <v>26384</v>
      </c>
      <c r="H13" s="114">
        <v>52122</v>
      </c>
      <c r="I13" s="115">
        <v>45417</v>
      </c>
      <c r="J13" s="114">
        <v>30208</v>
      </c>
      <c r="K13" s="114">
        <v>15209</v>
      </c>
      <c r="L13" s="422">
        <v>13765</v>
      </c>
      <c r="M13" s="423">
        <v>14885</v>
      </c>
    </row>
    <row r="14" spans="1:13" ht="15" customHeight="1" x14ac:dyDescent="0.2">
      <c r="A14" s="421" t="s">
        <v>391</v>
      </c>
      <c r="B14" s="115">
        <v>213059</v>
      </c>
      <c r="C14" s="114">
        <v>116690</v>
      </c>
      <c r="D14" s="114">
        <v>96369</v>
      </c>
      <c r="E14" s="114">
        <v>161432</v>
      </c>
      <c r="F14" s="114">
        <v>50426</v>
      </c>
      <c r="G14" s="114">
        <v>25813</v>
      </c>
      <c r="H14" s="114">
        <v>53062</v>
      </c>
      <c r="I14" s="115">
        <v>44600</v>
      </c>
      <c r="J14" s="114">
        <v>29315</v>
      </c>
      <c r="K14" s="114">
        <v>15285</v>
      </c>
      <c r="L14" s="422">
        <v>16246</v>
      </c>
      <c r="M14" s="423">
        <v>15136</v>
      </c>
    </row>
    <row r="15" spans="1:13" ht="11.1" customHeight="1" x14ac:dyDescent="0.2">
      <c r="A15" s="421" t="s">
        <v>388</v>
      </c>
      <c r="B15" s="115">
        <v>215918</v>
      </c>
      <c r="C15" s="114">
        <v>118759</v>
      </c>
      <c r="D15" s="114">
        <v>97159</v>
      </c>
      <c r="E15" s="114">
        <v>163339</v>
      </c>
      <c r="F15" s="114">
        <v>51393</v>
      </c>
      <c r="G15" s="114">
        <v>25613</v>
      </c>
      <c r="H15" s="114">
        <v>54371</v>
      </c>
      <c r="I15" s="115">
        <v>45686</v>
      </c>
      <c r="J15" s="114">
        <v>30048</v>
      </c>
      <c r="K15" s="114">
        <v>15638</v>
      </c>
      <c r="L15" s="422">
        <v>15792</v>
      </c>
      <c r="M15" s="423">
        <v>13393</v>
      </c>
    </row>
    <row r="16" spans="1:13" ht="11.1" customHeight="1" x14ac:dyDescent="0.2">
      <c r="A16" s="421" t="s">
        <v>389</v>
      </c>
      <c r="B16" s="115">
        <v>219658</v>
      </c>
      <c r="C16" s="114">
        <v>120886</v>
      </c>
      <c r="D16" s="114">
        <v>98772</v>
      </c>
      <c r="E16" s="114">
        <v>167661</v>
      </c>
      <c r="F16" s="114">
        <v>51847</v>
      </c>
      <c r="G16" s="114">
        <v>27721</v>
      </c>
      <c r="H16" s="114">
        <v>55308</v>
      </c>
      <c r="I16" s="115">
        <v>44895</v>
      </c>
      <c r="J16" s="114">
        <v>28828</v>
      </c>
      <c r="K16" s="114">
        <v>16067</v>
      </c>
      <c r="L16" s="422">
        <v>20700</v>
      </c>
      <c r="M16" s="423">
        <v>17606</v>
      </c>
    </row>
    <row r="17" spans="1:13" s="110" customFormat="1" ht="11.1" customHeight="1" x14ac:dyDescent="0.2">
      <c r="A17" s="421" t="s">
        <v>390</v>
      </c>
      <c r="B17" s="115">
        <v>220028</v>
      </c>
      <c r="C17" s="114">
        <v>120162</v>
      </c>
      <c r="D17" s="114">
        <v>99866</v>
      </c>
      <c r="E17" s="114">
        <v>167375</v>
      </c>
      <c r="F17" s="114">
        <v>52579</v>
      </c>
      <c r="G17" s="114">
        <v>27188</v>
      </c>
      <c r="H17" s="114">
        <v>56043</v>
      </c>
      <c r="I17" s="115">
        <v>46198</v>
      </c>
      <c r="J17" s="114">
        <v>30136</v>
      </c>
      <c r="K17" s="114">
        <v>16062</v>
      </c>
      <c r="L17" s="422">
        <v>13094</v>
      </c>
      <c r="M17" s="423">
        <v>14085</v>
      </c>
    </row>
    <row r="18" spans="1:13" ht="15" customHeight="1" x14ac:dyDescent="0.2">
      <c r="A18" s="421" t="s">
        <v>392</v>
      </c>
      <c r="B18" s="115">
        <v>220592</v>
      </c>
      <c r="C18" s="114">
        <v>120423</v>
      </c>
      <c r="D18" s="114">
        <v>100169</v>
      </c>
      <c r="E18" s="114">
        <v>166546</v>
      </c>
      <c r="F18" s="114">
        <v>53951</v>
      </c>
      <c r="G18" s="114">
        <v>26462</v>
      </c>
      <c r="H18" s="114">
        <v>56914</v>
      </c>
      <c r="I18" s="115">
        <v>44960</v>
      </c>
      <c r="J18" s="114">
        <v>28983</v>
      </c>
      <c r="K18" s="114">
        <v>15977</v>
      </c>
      <c r="L18" s="422">
        <v>16480</v>
      </c>
      <c r="M18" s="423">
        <v>16111</v>
      </c>
    </row>
    <row r="19" spans="1:13" ht="11.1" customHeight="1" x14ac:dyDescent="0.2">
      <c r="A19" s="421" t="s">
        <v>388</v>
      </c>
      <c r="B19" s="115">
        <v>222360</v>
      </c>
      <c r="C19" s="114">
        <v>121729</v>
      </c>
      <c r="D19" s="114">
        <v>100631</v>
      </c>
      <c r="E19" s="114">
        <v>167259</v>
      </c>
      <c r="F19" s="114">
        <v>55011</v>
      </c>
      <c r="G19" s="114">
        <v>26011</v>
      </c>
      <c r="H19" s="114">
        <v>58231</v>
      </c>
      <c r="I19" s="115">
        <v>46541</v>
      </c>
      <c r="J19" s="114">
        <v>30023</v>
      </c>
      <c r="K19" s="114">
        <v>16518</v>
      </c>
      <c r="L19" s="422">
        <v>13597</v>
      </c>
      <c r="M19" s="423">
        <v>11981</v>
      </c>
    </row>
    <row r="20" spans="1:13" ht="11.1" customHeight="1" x14ac:dyDescent="0.2">
      <c r="A20" s="421" t="s">
        <v>389</v>
      </c>
      <c r="B20" s="115">
        <v>225098</v>
      </c>
      <c r="C20" s="114">
        <v>123133</v>
      </c>
      <c r="D20" s="114">
        <v>101965</v>
      </c>
      <c r="E20" s="114">
        <v>169880</v>
      </c>
      <c r="F20" s="114">
        <v>55146</v>
      </c>
      <c r="G20" s="114">
        <v>27760</v>
      </c>
      <c r="H20" s="114">
        <v>59138</v>
      </c>
      <c r="I20" s="115">
        <v>45882</v>
      </c>
      <c r="J20" s="114">
        <v>28945</v>
      </c>
      <c r="K20" s="114">
        <v>16937</v>
      </c>
      <c r="L20" s="422">
        <v>19559</v>
      </c>
      <c r="M20" s="423">
        <v>17056</v>
      </c>
    </row>
    <row r="21" spans="1:13" s="110" customFormat="1" ht="11.1" customHeight="1" x14ac:dyDescent="0.2">
      <c r="A21" s="421" t="s">
        <v>390</v>
      </c>
      <c r="B21" s="115">
        <v>224004</v>
      </c>
      <c r="C21" s="114">
        <v>121750</v>
      </c>
      <c r="D21" s="114">
        <v>102254</v>
      </c>
      <c r="E21" s="114">
        <v>168569</v>
      </c>
      <c r="F21" s="114">
        <v>55397</v>
      </c>
      <c r="G21" s="114">
        <v>26987</v>
      </c>
      <c r="H21" s="114">
        <v>59623</v>
      </c>
      <c r="I21" s="115">
        <v>46978</v>
      </c>
      <c r="J21" s="114">
        <v>30030</v>
      </c>
      <c r="K21" s="114">
        <v>16948</v>
      </c>
      <c r="L21" s="422">
        <v>11907</v>
      </c>
      <c r="M21" s="423">
        <v>13507</v>
      </c>
    </row>
    <row r="22" spans="1:13" ht="15" customHeight="1" x14ac:dyDescent="0.2">
      <c r="A22" s="421" t="s">
        <v>393</v>
      </c>
      <c r="B22" s="115">
        <v>223825</v>
      </c>
      <c r="C22" s="114">
        <v>121420</v>
      </c>
      <c r="D22" s="114">
        <v>102405</v>
      </c>
      <c r="E22" s="114">
        <v>167662</v>
      </c>
      <c r="F22" s="114">
        <v>55798</v>
      </c>
      <c r="G22" s="114">
        <v>25893</v>
      </c>
      <c r="H22" s="114">
        <v>60514</v>
      </c>
      <c r="I22" s="115">
        <v>46029</v>
      </c>
      <c r="J22" s="114">
        <v>29359</v>
      </c>
      <c r="K22" s="114">
        <v>16670</v>
      </c>
      <c r="L22" s="422">
        <v>13677</v>
      </c>
      <c r="M22" s="423">
        <v>14163</v>
      </c>
    </row>
    <row r="23" spans="1:13" ht="11.1" customHeight="1" x14ac:dyDescent="0.2">
      <c r="A23" s="421" t="s">
        <v>388</v>
      </c>
      <c r="B23" s="115">
        <v>225323</v>
      </c>
      <c r="C23" s="114">
        <v>122518</v>
      </c>
      <c r="D23" s="114">
        <v>102805</v>
      </c>
      <c r="E23" s="114">
        <v>168483</v>
      </c>
      <c r="F23" s="114">
        <v>56448</v>
      </c>
      <c r="G23" s="114">
        <v>25306</v>
      </c>
      <c r="H23" s="114">
        <v>61936</v>
      </c>
      <c r="I23" s="115">
        <v>47428</v>
      </c>
      <c r="J23" s="114">
        <v>30313</v>
      </c>
      <c r="K23" s="114">
        <v>17115</v>
      </c>
      <c r="L23" s="422">
        <v>13196</v>
      </c>
      <c r="M23" s="423">
        <v>12225</v>
      </c>
    </row>
    <row r="24" spans="1:13" ht="11.1" customHeight="1" x14ac:dyDescent="0.2">
      <c r="A24" s="421" t="s">
        <v>389</v>
      </c>
      <c r="B24" s="115">
        <v>228181</v>
      </c>
      <c r="C24" s="114">
        <v>123838</v>
      </c>
      <c r="D24" s="114">
        <v>104343</v>
      </c>
      <c r="E24" s="114">
        <v>169781</v>
      </c>
      <c r="F24" s="114">
        <v>57069</v>
      </c>
      <c r="G24" s="114">
        <v>27003</v>
      </c>
      <c r="H24" s="114">
        <v>62993</v>
      </c>
      <c r="I24" s="115">
        <v>46747</v>
      </c>
      <c r="J24" s="114">
        <v>29350</v>
      </c>
      <c r="K24" s="114">
        <v>17397</v>
      </c>
      <c r="L24" s="422">
        <v>19779</v>
      </c>
      <c r="M24" s="423">
        <v>17699</v>
      </c>
    </row>
    <row r="25" spans="1:13" s="110" customFormat="1" ht="11.1" customHeight="1" x14ac:dyDescent="0.2">
      <c r="A25" s="421" t="s">
        <v>390</v>
      </c>
      <c r="B25" s="115">
        <v>226418</v>
      </c>
      <c r="C25" s="114">
        <v>122032</v>
      </c>
      <c r="D25" s="114">
        <v>104386</v>
      </c>
      <c r="E25" s="114">
        <v>167646</v>
      </c>
      <c r="F25" s="114">
        <v>57445</v>
      </c>
      <c r="G25" s="114">
        <v>26168</v>
      </c>
      <c r="H25" s="114">
        <v>63397</v>
      </c>
      <c r="I25" s="115">
        <v>47430</v>
      </c>
      <c r="J25" s="114">
        <v>30259</v>
      </c>
      <c r="K25" s="114">
        <v>17171</v>
      </c>
      <c r="L25" s="422">
        <v>12211</v>
      </c>
      <c r="M25" s="423">
        <v>14088</v>
      </c>
    </row>
    <row r="26" spans="1:13" ht="15" customHeight="1" x14ac:dyDescent="0.2">
      <c r="A26" s="421" t="s">
        <v>394</v>
      </c>
      <c r="B26" s="115">
        <v>227232</v>
      </c>
      <c r="C26" s="114">
        <v>122582</v>
      </c>
      <c r="D26" s="114">
        <v>104650</v>
      </c>
      <c r="E26" s="114">
        <v>167841</v>
      </c>
      <c r="F26" s="114">
        <v>58067</v>
      </c>
      <c r="G26" s="114">
        <v>25402</v>
      </c>
      <c r="H26" s="114">
        <v>64345</v>
      </c>
      <c r="I26" s="115">
        <v>46758</v>
      </c>
      <c r="J26" s="114">
        <v>29524</v>
      </c>
      <c r="K26" s="114">
        <v>17234</v>
      </c>
      <c r="L26" s="422">
        <v>15112</v>
      </c>
      <c r="M26" s="423">
        <v>14653</v>
      </c>
    </row>
    <row r="27" spans="1:13" ht="11.1" customHeight="1" x14ac:dyDescent="0.2">
      <c r="A27" s="421" t="s">
        <v>388</v>
      </c>
      <c r="B27" s="115">
        <v>229160</v>
      </c>
      <c r="C27" s="114">
        <v>123976</v>
      </c>
      <c r="D27" s="114">
        <v>105184</v>
      </c>
      <c r="E27" s="114">
        <v>168746</v>
      </c>
      <c r="F27" s="114">
        <v>59087</v>
      </c>
      <c r="G27" s="114">
        <v>25131</v>
      </c>
      <c r="H27" s="114">
        <v>65600</v>
      </c>
      <c r="I27" s="115">
        <v>48250</v>
      </c>
      <c r="J27" s="114">
        <v>30518</v>
      </c>
      <c r="K27" s="114">
        <v>17732</v>
      </c>
      <c r="L27" s="422">
        <v>13071</v>
      </c>
      <c r="M27" s="423">
        <v>11506</v>
      </c>
    </row>
    <row r="28" spans="1:13" ht="11.1" customHeight="1" x14ac:dyDescent="0.2">
      <c r="A28" s="421" t="s">
        <v>389</v>
      </c>
      <c r="B28" s="115">
        <v>231869</v>
      </c>
      <c r="C28" s="114">
        <v>125550</v>
      </c>
      <c r="D28" s="114">
        <v>106319</v>
      </c>
      <c r="E28" s="114">
        <v>171954</v>
      </c>
      <c r="F28" s="114">
        <v>59807</v>
      </c>
      <c r="G28" s="114">
        <v>26598</v>
      </c>
      <c r="H28" s="114">
        <v>66312</v>
      </c>
      <c r="I28" s="115">
        <v>47160</v>
      </c>
      <c r="J28" s="114">
        <v>29175</v>
      </c>
      <c r="K28" s="114">
        <v>17985</v>
      </c>
      <c r="L28" s="422">
        <v>19457</v>
      </c>
      <c r="M28" s="423">
        <v>17400</v>
      </c>
    </row>
    <row r="29" spans="1:13" s="110" customFormat="1" ht="11.1" customHeight="1" x14ac:dyDescent="0.2">
      <c r="A29" s="421" t="s">
        <v>390</v>
      </c>
      <c r="B29" s="115">
        <v>232189</v>
      </c>
      <c r="C29" s="114">
        <v>125091</v>
      </c>
      <c r="D29" s="114">
        <v>107098</v>
      </c>
      <c r="E29" s="114">
        <v>171176</v>
      </c>
      <c r="F29" s="114">
        <v>60963</v>
      </c>
      <c r="G29" s="114">
        <v>26051</v>
      </c>
      <c r="H29" s="114">
        <v>67351</v>
      </c>
      <c r="I29" s="115">
        <v>48068</v>
      </c>
      <c r="J29" s="114">
        <v>30272</v>
      </c>
      <c r="K29" s="114">
        <v>17796</v>
      </c>
      <c r="L29" s="422">
        <v>13382</v>
      </c>
      <c r="M29" s="423">
        <v>14538</v>
      </c>
    </row>
    <row r="30" spans="1:13" ht="15" customHeight="1" x14ac:dyDescent="0.2">
      <c r="A30" s="421" t="s">
        <v>395</v>
      </c>
      <c r="B30" s="115">
        <v>232889</v>
      </c>
      <c r="C30" s="114">
        <v>125488</v>
      </c>
      <c r="D30" s="114">
        <v>107401</v>
      </c>
      <c r="E30" s="114">
        <v>171058</v>
      </c>
      <c r="F30" s="114">
        <v>61790</v>
      </c>
      <c r="G30" s="114">
        <v>25274</v>
      </c>
      <c r="H30" s="114">
        <v>67897</v>
      </c>
      <c r="I30" s="115">
        <v>46312</v>
      </c>
      <c r="J30" s="114">
        <v>28849</v>
      </c>
      <c r="K30" s="114">
        <v>17463</v>
      </c>
      <c r="L30" s="422">
        <v>17400</v>
      </c>
      <c r="M30" s="423">
        <v>15978</v>
      </c>
    </row>
    <row r="31" spans="1:13" ht="11.1" customHeight="1" x14ac:dyDescent="0.2">
      <c r="A31" s="421" t="s">
        <v>388</v>
      </c>
      <c r="B31" s="115">
        <v>234593</v>
      </c>
      <c r="C31" s="114">
        <v>126694</v>
      </c>
      <c r="D31" s="114">
        <v>107899</v>
      </c>
      <c r="E31" s="114">
        <v>171936</v>
      </c>
      <c r="F31" s="114">
        <v>62628</v>
      </c>
      <c r="G31" s="114">
        <v>24826</v>
      </c>
      <c r="H31" s="114">
        <v>69108</v>
      </c>
      <c r="I31" s="115">
        <v>47662</v>
      </c>
      <c r="J31" s="114">
        <v>29772</v>
      </c>
      <c r="K31" s="114">
        <v>17890</v>
      </c>
      <c r="L31" s="422">
        <v>20925</v>
      </c>
      <c r="M31" s="423">
        <v>19446</v>
      </c>
    </row>
    <row r="32" spans="1:13" ht="11.1" customHeight="1" x14ac:dyDescent="0.2">
      <c r="A32" s="421" t="s">
        <v>389</v>
      </c>
      <c r="B32" s="115">
        <v>238257</v>
      </c>
      <c r="C32" s="114">
        <v>128691</v>
      </c>
      <c r="D32" s="114">
        <v>109566</v>
      </c>
      <c r="E32" s="114">
        <v>174992</v>
      </c>
      <c r="F32" s="114">
        <v>63256</v>
      </c>
      <c r="G32" s="114">
        <v>26854</v>
      </c>
      <c r="H32" s="114">
        <v>69960</v>
      </c>
      <c r="I32" s="115">
        <v>46793</v>
      </c>
      <c r="J32" s="114">
        <v>28561</v>
      </c>
      <c r="K32" s="114">
        <v>18232</v>
      </c>
      <c r="L32" s="422">
        <v>20667</v>
      </c>
      <c r="M32" s="423">
        <v>17789</v>
      </c>
    </row>
    <row r="33" spans="1:13" s="110" customFormat="1" ht="11.1" customHeight="1" x14ac:dyDescent="0.2">
      <c r="A33" s="421" t="s">
        <v>390</v>
      </c>
      <c r="B33" s="115">
        <v>237393</v>
      </c>
      <c r="C33" s="114">
        <v>127437</v>
      </c>
      <c r="D33" s="114">
        <v>109956</v>
      </c>
      <c r="E33" s="114">
        <v>173264</v>
      </c>
      <c r="F33" s="114">
        <v>64123</v>
      </c>
      <c r="G33" s="114">
        <v>26322</v>
      </c>
      <c r="H33" s="114">
        <v>70216</v>
      </c>
      <c r="I33" s="115">
        <v>47603</v>
      </c>
      <c r="J33" s="114">
        <v>29457</v>
      </c>
      <c r="K33" s="114">
        <v>18146</v>
      </c>
      <c r="L33" s="422">
        <v>14133</v>
      </c>
      <c r="M33" s="423">
        <v>14954</v>
      </c>
    </row>
    <row r="34" spans="1:13" ht="15" customHeight="1" x14ac:dyDescent="0.2">
      <c r="A34" s="421" t="s">
        <v>396</v>
      </c>
      <c r="B34" s="115">
        <v>238961</v>
      </c>
      <c r="C34" s="114">
        <v>128408</v>
      </c>
      <c r="D34" s="114">
        <v>110553</v>
      </c>
      <c r="E34" s="114">
        <v>174211</v>
      </c>
      <c r="F34" s="114">
        <v>64747</v>
      </c>
      <c r="G34" s="114">
        <v>25690</v>
      </c>
      <c r="H34" s="114">
        <v>71445</v>
      </c>
      <c r="I34" s="115">
        <v>46655</v>
      </c>
      <c r="J34" s="114">
        <v>28655</v>
      </c>
      <c r="K34" s="114">
        <v>18000</v>
      </c>
      <c r="L34" s="422">
        <v>16961</v>
      </c>
      <c r="M34" s="423">
        <v>15729</v>
      </c>
    </row>
    <row r="35" spans="1:13" ht="11.1" customHeight="1" x14ac:dyDescent="0.2">
      <c r="A35" s="421" t="s">
        <v>388</v>
      </c>
      <c r="B35" s="115">
        <v>240218</v>
      </c>
      <c r="C35" s="114">
        <v>129512</v>
      </c>
      <c r="D35" s="114">
        <v>110706</v>
      </c>
      <c r="E35" s="114">
        <v>174671</v>
      </c>
      <c r="F35" s="114">
        <v>65544</v>
      </c>
      <c r="G35" s="114">
        <v>25186</v>
      </c>
      <c r="H35" s="114">
        <v>72482</v>
      </c>
      <c r="I35" s="115">
        <v>48031</v>
      </c>
      <c r="J35" s="114">
        <v>29578</v>
      </c>
      <c r="K35" s="114">
        <v>18453</v>
      </c>
      <c r="L35" s="422">
        <v>14810</v>
      </c>
      <c r="M35" s="423">
        <v>13568</v>
      </c>
    </row>
    <row r="36" spans="1:13" ht="11.1" customHeight="1" x14ac:dyDescent="0.2">
      <c r="A36" s="421" t="s">
        <v>389</v>
      </c>
      <c r="B36" s="115">
        <v>243329</v>
      </c>
      <c r="C36" s="114">
        <v>131526</v>
      </c>
      <c r="D36" s="114">
        <v>111803</v>
      </c>
      <c r="E36" s="114">
        <v>177446</v>
      </c>
      <c r="F36" s="114">
        <v>65881</v>
      </c>
      <c r="G36" s="114">
        <v>27088</v>
      </c>
      <c r="H36" s="114">
        <v>73309</v>
      </c>
      <c r="I36" s="115">
        <v>47441</v>
      </c>
      <c r="J36" s="114">
        <v>28558</v>
      </c>
      <c r="K36" s="114">
        <v>18883</v>
      </c>
      <c r="L36" s="422">
        <v>21388</v>
      </c>
      <c r="M36" s="423">
        <v>18514</v>
      </c>
    </row>
    <row r="37" spans="1:13" s="110" customFormat="1" ht="11.1" customHeight="1" x14ac:dyDescent="0.2">
      <c r="A37" s="421" t="s">
        <v>390</v>
      </c>
      <c r="B37" s="115">
        <v>242562</v>
      </c>
      <c r="C37" s="114">
        <v>130627</v>
      </c>
      <c r="D37" s="114">
        <v>111935</v>
      </c>
      <c r="E37" s="114">
        <v>176071</v>
      </c>
      <c r="F37" s="114">
        <v>66490</v>
      </c>
      <c r="G37" s="114">
        <v>26484</v>
      </c>
      <c r="H37" s="114">
        <v>73707</v>
      </c>
      <c r="I37" s="115">
        <v>48516</v>
      </c>
      <c r="J37" s="114">
        <v>29589</v>
      </c>
      <c r="K37" s="114">
        <v>18927</v>
      </c>
      <c r="L37" s="422">
        <v>14969</v>
      </c>
      <c r="M37" s="423">
        <v>15976</v>
      </c>
    </row>
    <row r="38" spans="1:13" ht="15" customHeight="1" x14ac:dyDescent="0.2">
      <c r="A38" s="424" t="s">
        <v>397</v>
      </c>
      <c r="B38" s="115">
        <v>243037</v>
      </c>
      <c r="C38" s="114">
        <v>131112</v>
      </c>
      <c r="D38" s="114">
        <v>111925</v>
      </c>
      <c r="E38" s="114">
        <v>176276</v>
      </c>
      <c r="F38" s="114">
        <v>66761</v>
      </c>
      <c r="G38" s="114">
        <v>25764</v>
      </c>
      <c r="H38" s="114">
        <v>74280</v>
      </c>
      <c r="I38" s="115">
        <v>47719</v>
      </c>
      <c r="J38" s="114">
        <v>28953</v>
      </c>
      <c r="K38" s="114">
        <v>18766</v>
      </c>
      <c r="L38" s="422">
        <v>17812</v>
      </c>
      <c r="M38" s="423">
        <v>17103</v>
      </c>
    </row>
    <row r="39" spans="1:13" ht="11.1" customHeight="1" x14ac:dyDescent="0.2">
      <c r="A39" s="421" t="s">
        <v>388</v>
      </c>
      <c r="B39" s="115">
        <v>244786</v>
      </c>
      <c r="C39" s="114">
        <v>132323</v>
      </c>
      <c r="D39" s="114">
        <v>112463</v>
      </c>
      <c r="E39" s="114">
        <v>177210</v>
      </c>
      <c r="F39" s="114">
        <v>67576</v>
      </c>
      <c r="G39" s="114">
        <v>25425</v>
      </c>
      <c r="H39" s="114">
        <v>75416</v>
      </c>
      <c r="I39" s="115">
        <v>49161</v>
      </c>
      <c r="J39" s="114">
        <v>29757</v>
      </c>
      <c r="K39" s="114">
        <v>19404</v>
      </c>
      <c r="L39" s="422">
        <v>15505</v>
      </c>
      <c r="M39" s="423">
        <v>13784</v>
      </c>
    </row>
    <row r="40" spans="1:13" ht="11.1" customHeight="1" x14ac:dyDescent="0.2">
      <c r="A40" s="424" t="s">
        <v>389</v>
      </c>
      <c r="B40" s="115">
        <v>248236</v>
      </c>
      <c r="C40" s="114">
        <v>134395</v>
      </c>
      <c r="D40" s="114">
        <v>113841</v>
      </c>
      <c r="E40" s="114">
        <v>180366</v>
      </c>
      <c r="F40" s="114">
        <v>67870</v>
      </c>
      <c r="G40" s="114">
        <v>27441</v>
      </c>
      <c r="H40" s="114">
        <v>76158</v>
      </c>
      <c r="I40" s="115">
        <v>48419</v>
      </c>
      <c r="J40" s="114">
        <v>28668</v>
      </c>
      <c r="K40" s="114">
        <v>19751</v>
      </c>
      <c r="L40" s="422">
        <v>23643</v>
      </c>
      <c r="M40" s="423">
        <v>20734</v>
      </c>
    </row>
    <row r="41" spans="1:13" s="110" customFormat="1" ht="11.1" customHeight="1" x14ac:dyDescent="0.2">
      <c r="A41" s="421" t="s">
        <v>390</v>
      </c>
      <c r="B41" s="115">
        <v>248141</v>
      </c>
      <c r="C41" s="114">
        <v>133992</v>
      </c>
      <c r="D41" s="114">
        <v>114149</v>
      </c>
      <c r="E41" s="114">
        <v>179663</v>
      </c>
      <c r="F41" s="114">
        <v>68478</v>
      </c>
      <c r="G41" s="114">
        <v>27018</v>
      </c>
      <c r="H41" s="114">
        <v>76890</v>
      </c>
      <c r="I41" s="115">
        <v>49213</v>
      </c>
      <c r="J41" s="114">
        <v>29389</v>
      </c>
      <c r="K41" s="114">
        <v>19824</v>
      </c>
      <c r="L41" s="422">
        <v>18259</v>
      </c>
      <c r="M41" s="423">
        <v>18757</v>
      </c>
    </row>
    <row r="42" spans="1:13" ht="15" customHeight="1" x14ac:dyDescent="0.2">
      <c r="A42" s="421" t="s">
        <v>398</v>
      </c>
      <c r="B42" s="115">
        <v>248630</v>
      </c>
      <c r="C42" s="114">
        <v>134189</v>
      </c>
      <c r="D42" s="114">
        <v>114441</v>
      </c>
      <c r="E42" s="114">
        <v>179871</v>
      </c>
      <c r="F42" s="114">
        <v>68759</v>
      </c>
      <c r="G42" s="114">
        <v>26156</v>
      </c>
      <c r="H42" s="114">
        <v>77607</v>
      </c>
      <c r="I42" s="115">
        <v>48395</v>
      </c>
      <c r="J42" s="114">
        <v>28651</v>
      </c>
      <c r="K42" s="114">
        <v>19744</v>
      </c>
      <c r="L42" s="422">
        <v>18598</v>
      </c>
      <c r="M42" s="423">
        <v>17924</v>
      </c>
    </row>
    <row r="43" spans="1:13" ht="11.1" customHeight="1" x14ac:dyDescent="0.2">
      <c r="A43" s="421" t="s">
        <v>388</v>
      </c>
      <c r="B43" s="115">
        <v>250471</v>
      </c>
      <c r="C43" s="114">
        <v>135591</v>
      </c>
      <c r="D43" s="114">
        <v>114880</v>
      </c>
      <c r="E43" s="114">
        <v>180855</v>
      </c>
      <c r="F43" s="114">
        <v>69616</v>
      </c>
      <c r="G43" s="114">
        <v>25809</v>
      </c>
      <c r="H43" s="114">
        <v>78726</v>
      </c>
      <c r="I43" s="115">
        <v>49861</v>
      </c>
      <c r="J43" s="114">
        <v>29413</v>
      </c>
      <c r="K43" s="114">
        <v>20448</v>
      </c>
      <c r="L43" s="422">
        <v>16114</v>
      </c>
      <c r="M43" s="423">
        <v>14771</v>
      </c>
    </row>
    <row r="44" spans="1:13" ht="11.1" customHeight="1" x14ac:dyDescent="0.2">
      <c r="A44" s="421" t="s">
        <v>389</v>
      </c>
      <c r="B44" s="115">
        <v>253396</v>
      </c>
      <c r="C44" s="114">
        <v>137318</v>
      </c>
      <c r="D44" s="114">
        <v>116078</v>
      </c>
      <c r="E44" s="114">
        <v>183530</v>
      </c>
      <c r="F44" s="114">
        <v>69866</v>
      </c>
      <c r="G44" s="114">
        <v>27667</v>
      </c>
      <c r="H44" s="114">
        <v>79466</v>
      </c>
      <c r="I44" s="115">
        <v>49030</v>
      </c>
      <c r="J44" s="114">
        <v>28137</v>
      </c>
      <c r="K44" s="114">
        <v>20893</v>
      </c>
      <c r="L44" s="422">
        <v>27224</v>
      </c>
      <c r="M44" s="423">
        <v>24810</v>
      </c>
    </row>
    <row r="45" spans="1:13" s="110" customFormat="1" ht="11.1" customHeight="1" x14ac:dyDescent="0.2">
      <c r="A45" s="421" t="s">
        <v>390</v>
      </c>
      <c r="B45" s="115">
        <v>252838</v>
      </c>
      <c r="C45" s="114">
        <v>136396</v>
      </c>
      <c r="D45" s="114">
        <v>116442</v>
      </c>
      <c r="E45" s="114">
        <v>182129</v>
      </c>
      <c r="F45" s="114">
        <v>70709</v>
      </c>
      <c r="G45" s="114">
        <v>27144</v>
      </c>
      <c r="H45" s="114">
        <v>79726</v>
      </c>
      <c r="I45" s="115">
        <v>49738</v>
      </c>
      <c r="J45" s="114">
        <v>28713</v>
      </c>
      <c r="K45" s="114">
        <v>21025</v>
      </c>
      <c r="L45" s="422">
        <v>15602</v>
      </c>
      <c r="M45" s="423">
        <v>16272</v>
      </c>
    </row>
    <row r="46" spans="1:13" ht="15" customHeight="1" x14ac:dyDescent="0.2">
      <c r="A46" s="421" t="s">
        <v>399</v>
      </c>
      <c r="B46" s="115">
        <v>253104</v>
      </c>
      <c r="C46" s="114">
        <v>136466</v>
      </c>
      <c r="D46" s="114">
        <v>116638</v>
      </c>
      <c r="E46" s="114">
        <v>182553</v>
      </c>
      <c r="F46" s="114">
        <v>70551</v>
      </c>
      <c r="G46" s="114">
        <v>26497</v>
      </c>
      <c r="H46" s="114">
        <v>80368</v>
      </c>
      <c r="I46" s="115">
        <v>49050</v>
      </c>
      <c r="J46" s="114">
        <v>27945</v>
      </c>
      <c r="K46" s="114">
        <v>21105</v>
      </c>
      <c r="L46" s="422">
        <v>19432</v>
      </c>
      <c r="M46" s="423">
        <v>19662</v>
      </c>
    </row>
    <row r="47" spans="1:13" ht="11.1" customHeight="1" x14ac:dyDescent="0.2">
      <c r="A47" s="421" t="s">
        <v>388</v>
      </c>
      <c r="B47" s="115">
        <v>253682</v>
      </c>
      <c r="C47" s="114">
        <v>136928</v>
      </c>
      <c r="D47" s="114">
        <v>116754</v>
      </c>
      <c r="E47" s="114">
        <v>182336</v>
      </c>
      <c r="F47" s="114">
        <v>71346</v>
      </c>
      <c r="G47" s="114">
        <v>25874</v>
      </c>
      <c r="H47" s="114">
        <v>81055</v>
      </c>
      <c r="I47" s="115">
        <v>50336</v>
      </c>
      <c r="J47" s="114">
        <v>28638</v>
      </c>
      <c r="K47" s="114">
        <v>21698</v>
      </c>
      <c r="L47" s="422">
        <v>15262</v>
      </c>
      <c r="M47" s="423">
        <v>14647</v>
      </c>
    </row>
    <row r="48" spans="1:13" ht="11.1" customHeight="1" x14ac:dyDescent="0.2">
      <c r="A48" s="421" t="s">
        <v>389</v>
      </c>
      <c r="B48" s="115">
        <v>255750</v>
      </c>
      <c r="C48" s="114">
        <v>138118</v>
      </c>
      <c r="D48" s="114">
        <v>117632</v>
      </c>
      <c r="E48" s="114">
        <v>183664</v>
      </c>
      <c r="F48" s="114">
        <v>72086</v>
      </c>
      <c r="G48" s="114">
        <v>27335</v>
      </c>
      <c r="H48" s="114">
        <v>81727</v>
      </c>
      <c r="I48" s="115">
        <v>49427</v>
      </c>
      <c r="J48" s="114">
        <v>27512</v>
      </c>
      <c r="K48" s="114">
        <v>21915</v>
      </c>
      <c r="L48" s="422">
        <v>21472</v>
      </c>
      <c r="M48" s="423">
        <v>19648</v>
      </c>
    </row>
    <row r="49" spans="1:17" s="110" customFormat="1" ht="11.1" customHeight="1" x14ac:dyDescent="0.2">
      <c r="A49" s="421" t="s">
        <v>390</v>
      </c>
      <c r="B49" s="115">
        <v>254788</v>
      </c>
      <c r="C49" s="114">
        <v>136906</v>
      </c>
      <c r="D49" s="114">
        <v>117882</v>
      </c>
      <c r="E49" s="114">
        <v>181941</v>
      </c>
      <c r="F49" s="114">
        <v>72847</v>
      </c>
      <c r="G49" s="114">
        <v>26874</v>
      </c>
      <c r="H49" s="114">
        <v>81751</v>
      </c>
      <c r="I49" s="115">
        <v>49930</v>
      </c>
      <c r="J49" s="114">
        <v>28072</v>
      </c>
      <c r="K49" s="114">
        <v>21858</v>
      </c>
      <c r="L49" s="422">
        <v>15252</v>
      </c>
      <c r="M49" s="423">
        <v>16618</v>
      </c>
    </row>
    <row r="50" spans="1:17" ht="15" customHeight="1" x14ac:dyDescent="0.2">
      <c r="A50" s="421" t="s">
        <v>400</v>
      </c>
      <c r="B50" s="143">
        <v>254920</v>
      </c>
      <c r="C50" s="144">
        <v>137145</v>
      </c>
      <c r="D50" s="144">
        <v>117775</v>
      </c>
      <c r="E50" s="144">
        <v>181665</v>
      </c>
      <c r="F50" s="144">
        <v>73255</v>
      </c>
      <c r="G50" s="144">
        <v>26224</v>
      </c>
      <c r="H50" s="144">
        <v>82091</v>
      </c>
      <c r="I50" s="143">
        <v>47874</v>
      </c>
      <c r="J50" s="144">
        <v>26537</v>
      </c>
      <c r="K50" s="144">
        <v>21337</v>
      </c>
      <c r="L50" s="425">
        <v>23504</v>
      </c>
      <c r="M50" s="426">
        <v>23887</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523</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0.71749162399645994</v>
      </c>
      <c r="C6" s="479">
        <f>'Tabelle 3.3'!J11</f>
        <v>-2.3975535168195719</v>
      </c>
      <c r="D6" s="480">
        <f t="shared" ref="D6:E9" si="0">IF(OR(AND(B6&gt;=-50,B6&lt;=50),ISNUMBER(B6)=FALSE),B6,"")</f>
        <v>0.71749162399645994</v>
      </c>
      <c r="E6" s="480">
        <f t="shared" si="0"/>
        <v>-2.3975535168195719</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1.0013227114154917</v>
      </c>
      <c r="C7" s="479">
        <f>'Tabelle 3.1'!J23</f>
        <v>-1.8915068707011207</v>
      </c>
      <c r="D7" s="480">
        <f t="shared" si="0"/>
        <v>1.0013227114154917</v>
      </c>
      <c r="E7" s="480">
        <f>IF(OR(AND(C7&gt;=-50,C7&lt;=50),ISNUMBER(C7)=FALSE),C7,"")</f>
        <v>-1.8915068707011207</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0.71749162399645994</v>
      </c>
      <c r="C14" s="479">
        <f>'Tabelle 3.3'!J11</f>
        <v>-2.3975535168195719</v>
      </c>
      <c r="D14" s="480">
        <f>IF(OR(AND(B14&gt;=-50,B14&lt;=50),ISNUMBER(B14)=FALSE),B14,"")</f>
        <v>0.71749162399645994</v>
      </c>
      <c r="E14" s="480">
        <f>IF(OR(AND(C14&gt;=-50,C14&lt;=50),ISNUMBER(C14)=FALSE),C14,"")</f>
        <v>-2.3975535168195719</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-0.97244732576985415</v>
      </c>
      <c r="C15" s="479">
        <f>'Tabelle 3.3'!J12</f>
        <v>6.654343807763401</v>
      </c>
      <c r="D15" s="480">
        <f t="shared" ref="D15:E45" si="3">IF(OR(AND(B15&gt;=-50,B15&lt;=50),ISNUMBER(B15)=FALSE),B15,"")</f>
        <v>-0.97244732576985415</v>
      </c>
      <c r="E15" s="480">
        <f t="shared" si="3"/>
        <v>6.654343807763401</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t="str">
        <f>'Tabelle 2.3'!J13</f>
        <v>.X</v>
      </c>
      <c r="C16" s="479">
        <f>'Tabelle 3.3'!J13</f>
        <v>0.86206896551724133</v>
      </c>
      <c r="D16" s="480" t="str">
        <f t="shared" si="3"/>
        <v>.X</v>
      </c>
      <c r="E16" s="480">
        <f t="shared" si="3"/>
        <v>0.86206896551724133</v>
      </c>
      <c r="F16" s="475" t="str">
        <f t="shared" si="4"/>
        <v/>
      </c>
      <c r="G16" s="475" t="str">
        <f t="shared" si="4"/>
        <v/>
      </c>
      <c r="H16" s="481">
        <f t="shared" si="5"/>
        <v>-0.75</v>
      </c>
      <c r="I16" s="481" t="str">
        <f t="shared" si="5"/>
        <v/>
      </c>
      <c r="J16" s="475">
        <f t="shared" si="6"/>
        <v>25</v>
      </c>
      <c r="K16" s="475">
        <f t="shared" si="7"/>
        <v>45</v>
      </c>
      <c r="L16" s="475" t="e">
        <f t="shared" si="8"/>
        <v>#N/A</v>
      </c>
      <c r="M16" s="475" t="e">
        <f t="shared" si="9"/>
        <v>#N/A</v>
      </c>
      <c r="N16" s="475">
        <v>25</v>
      </c>
    </row>
    <row r="17" spans="1:14" s="474" customFormat="1" ht="15" customHeight="1" x14ac:dyDescent="0.2">
      <c r="A17" s="474">
        <v>4</v>
      </c>
      <c r="B17" s="478">
        <f>'Tabelle 2.3'!J14</f>
        <v>-8.8854022844232468</v>
      </c>
      <c r="C17" s="479">
        <f>'Tabelle 3.3'!J14</f>
        <v>-4.4168209468394606</v>
      </c>
      <c r="D17" s="480">
        <f t="shared" si="3"/>
        <v>-8.8854022844232468</v>
      </c>
      <c r="E17" s="480">
        <f t="shared" si="3"/>
        <v>-4.4168209468394606</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-2.1256992431720962</v>
      </c>
      <c r="C18" s="479">
        <f>'Tabelle 3.3'!J15</f>
        <v>1.6244314489928524</v>
      </c>
      <c r="D18" s="480">
        <f t="shared" si="3"/>
        <v>-2.1256992431720962</v>
      </c>
      <c r="E18" s="480">
        <f t="shared" si="3"/>
        <v>1.6244314489928524</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-11.799220063682874</v>
      </c>
      <c r="C19" s="479">
        <f>'Tabelle 3.3'!J16</f>
        <v>-9.3119810201660744</v>
      </c>
      <c r="D19" s="480">
        <f t="shared" si="3"/>
        <v>-11.799220063682874</v>
      </c>
      <c r="E19" s="480">
        <f t="shared" si="3"/>
        <v>-9.3119810201660744</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-1.8663245071736849</v>
      </c>
      <c r="C20" s="479">
        <f>'Tabelle 3.3'!J17</f>
        <v>-6.2949640287769784</v>
      </c>
      <c r="D20" s="480">
        <f t="shared" si="3"/>
        <v>-1.8663245071736849</v>
      </c>
      <c r="E20" s="480">
        <f t="shared" si="3"/>
        <v>-6.2949640287769784</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2.911167275109988</v>
      </c>
      <c r="C21" s="479">
        <f>'Tabelle 3.3'!J18</f>
        <v>4.3230944254835038</v>
      </c>
      <c r="D21" s="480">
        <f t="shared" si="3"/>
        <v>2.911167275109988</v>
      </c>
      <c r="E21" s="480">
        <f t="shared" si="3"/>
        <v>4.3230944254835038</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2.8985507246376812</v>
      </c>
      <c r="C22" s="479">
        <f>'Tabelle 3.3'!J19</f>
        <v>1.8420713641633388</v>
      </c>
      <c r="D22" s="480">
        <f t="shared" si="3"/>
        <v>2.8985507246376812</v>
      </c>
      <c r="E22" s="480">
        <f t="shared" si="3"/>
        <v>1.8420713641633388</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-3.1444971300224607</v>
      </c>
      <c r="C23" s="479">
        <f>'Tabelle 3.3'!J20</f>
        <v>-15.922330097087379</v>
      </c>
      <c r="D23" s="480">
        <f t="shared" si="3"/>
        <v>-3.1444971300224607</v>
      </c>
      <c r="E23" s="480">
        <f t="shared" si="3"/>
        <v>-15.922330097087379</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-1.0704585397028279</v>
      </c>
      <c r="C24" s="479">
        <f>'Tabelle 3.3'!J21</f>
        <v>-7.5086306098964331</v>
      </c>
      <c r="D24" s="480">
        <f t="shared" si="3"/>
        <v>-1.0704585397028279</v>
      </c>
      <c r="E24" s="480">
        <f t="shared" si="3"/>
        <v>-7.5086306098964331</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1.9276586528048516</v>
      </c>
      <c r="C25" s="479">
        <f>'Tabelle 3.3'!J22</f>
        <v>-2.422145328719723</v>
      </c>
      <c r="D25" s="480">
        <f t="shared" si="3"/>
        <v>1.9276586528048516</v>
      </c>
      <c r="E25" s="480">
        <f t="shared" si="3"/>
        <v>-2.422145328719723</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-1.6520497654497246</v>
      </c>
      <c r="C26" s="479">
        <f>'Tabelle 3.3'!J23</f>
        <v>1.4799154334038056</v>
      </c>
      <c r="D26" s="480">
        <f t="shared" si="3"/>
        <v>-1.6520497654497246</v>
      </c>
      <c r="E26" s="480">
        <f t="shared" si="3"/>
        <v>1.4799154334038056</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1.8325302576165725</v>
      </c>
      <c r="C27" s="479">
        <f>'Tabelle 3.3'!J24</f>
        <v>-3.78494623655914</v>
      </c>
      <c r="D27" s="480">
        <f t="shared" si="3"/>
        <v>1.8325302576165725</v>
      </c>
      <c r="E27" s="480">
        <f t="shared" si="3"/>
        <v>-3.78494623655914</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0.95217006200177146</v>
      </c>
      <c r="C28" s="479">
        <f>'Tabelle 3.3'!J25</f>
        <v>4.0808161632326465</v>
      </c>
      <c r="D28" s="480">
        <f t="shared" si="3"/>
        <v>0.95217006200177146</v>
      </c>
      <c r="E28" s="480">
        <f t="shared" si="3"/>
        <v>4.0808161632326465</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-10.553278688524591</v>
      </c>
      <c r="C29" s="479">
        <f>'Tabelle 3.3'!J26</f>
        <v>-10.5</v>
      </c>
      <c r="D29" s="480">
        <f t="shared" si="3"/>
        <v>-10.553278688524591</v>
      </c>
      <c r="E29" s="480">
        <f t="shared" si="3"/>
        <v>-10.5</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4.6100896657911425</v>
      </c>
      <c r="C30" s="479">
        <f>'Tabelle 3.3'!J27</f>
        <v>-11.156022635408245</v>
      </c>
      <c r="D30" s="480">
        <f t="shared" si="3"/>
        <v>4.6100896657911425</v>
      </c>
      <c r="E30" s="480">
        <f t="shared" si="3"/>
        <v>-11.156022635408245</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2.5951722163915658</v>
      </c>
      <c r="C31" s="479">
        <f>'Tabelle 3.3'!J28</f>
        <v>-5.1731893837156999</v>
      </c>
      <c r="D31" s="480">
        <f t="shared" si="3"/>
        <v>2.5951722163915658</v>
      </c>
      <c r="E31" s="480">
        <f t="shared" si="3"/>
        <v>-5.1731893837156999</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1.522998595505618</v>
      </c>
      <c r="C32" s="479">
        <f>'Tabelle 3.3'!J29</f>
        <v>-1.0549694614103275</v>
      </c>
      <c r="D32" s="480">
        <f t="shared" si="3"/>
        <v>1.522998595505618</v>
      </c>
      <c r="E32" s="480">
        <f t="shared" si="3"/>
        <v>-1.0549694614103275</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3.6420395421436003</v>
      </c>
      <c r="C33" s="479">
        <f>'Tabelle 3.3'!J30</f>
        <v>-0.31289111389236546</v>
      </c>
      <c r="D33" s="480">
        <f t="shared" si="3"/>
        <v>3.6420395421436003</v>
      </c>
      <c r="E33" s="480">
        <f t="shared" si="3"/>
        <v>-0.31289111389236546</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1.1022553840936069</v>
      </c>
      <c r="C34" s="479">
        <f>'Tabelle 3.3'!J31</f>
        <v>-1.8645731108930323</v>
      </c>
      <c r="D34" s="480">
        <f t="shared" si="3"/>
        <v>1.1022553840936069</v>
      </c>
      <c r="E34" s="480">
        <f t="shared" si="3"/>
        <v>-1.8645731108930323</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-0.97244732576985415</v>
      </c>
      <c r="C37" s="479">
        <f>'Tabelle 3.3'!J34</f>
        <v>6.654343807763401</v>
      </c>
      <c r="D37" s="480">
        <f t="shared" si="3"/>
        <v>-0.97244732576985415</v>
      </c>
      <c r="E37" s="480">
        <f t="shared" si="3"/>
        <v>6.654343807763401</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-0.80512152777777779</v>
      </c>
      <c r="C38" s="479">
        <f>'Tabelle 3.3'!J35</f>
        <v>-1.5421937272569746</v>
      </c>
      <c r="D38" s="480">
        <f t="shared" si="3"/>
        <v>-0.80512152777777779</v>
      </c>
      <c r="E38" s="480">
        <f t="shared" si="3"/>
        <v>-1.5421937272569746</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1.6098028288950528</v>
      </c>
      <c r="C39" s="479">
        <f>'Tabelle 3.3'!J36</f>
        <v>-2.6299780055220179</v>
      </c>
      <c r="D39" s="480">
        <f t="shared" si="3"/>
        <v>1.6098028288950528</v>
      </c>
      <c r="E39" s="480">
        <f t="shared" si="3"/>
        <v>-2.6299780055220179</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1.6098028288950528</v>
      </c>
      <c r="C45" s="479">
        <f>'Tabelle 3.3'!J36</f>
        <v>-2.6299780055220179</v>
      </c>
      <c r="D45" s="480">
        <f t="shared" si="3"/>
        <v>1.6098028288950528</v>
      </c>
      <c r="E45" s="480">
        <f t="shared" si="3"/>
        <v>-2.6299780055220179</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227232</v>
      </c>
      <c r="C51" s="486">
        <v>29524</v>
      </c>
      <c r="D51" s="486">
        <v>17234</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229160</v>
      </c>
      <c r="C52" s="486">
        <v>30518</v>
      </c>
      <c r="D52" s="486">
        <v>17732</v>
      </c>
      <c r="E52" s="487">
        <f t="shared" ref="E52:G70" si="11">IF($A$51=37802,IF(COUNTBLANK(B$51:B$70)&gt;0,#N/A,B52/B$51*100),IF(COUNTBLANK(B$51:B$75)&gt;0,#N/A,B52/B$51*100))</f>
        <v>100.84847204619068</v>
      </c>
      <c r="F52" s="487">
        <f t="shared" si="11"/>
        <v>103.36675247256468</v>
      </c>
      <c r="G52" s="487">
        <f t="shared" si="11"/>
        <v>102.88963676453523</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231869</v>
      </c>
      <c r="C53" s="486">
        <v>29175</v>
      </c>
      <c r="D53" s="486">
        <v>17985</v>
      </c>
      <c r="E53" s="487">
        <f t="shared" si="11"/>
        <v>102.04064568370652</v>
      </c>
      <c r="F53" s="487">
        <f t="shared" si="11"/>
        <v>98.817910852188049</v>
      </c>
      <c r="G53" s="487">
        <f t="shared" si="11"/>
        <v>104.35766508065451</v>
      </c>
      <c r="H53" s="488">
        <f>IF(ISERROR(L53)=TRUE,IF(MONTH(A53)=MONTH(MAX(A$51:A$75)),A53,""),"")</f>
        <v>41883</v>
      </c>
      <c r="I53" s="487">
        <f t="shared" si="12"/>
        <v>102.04064568370652</v>
      </c>
      <c r="J53" s="487">
        <f t="shared" si="10"/>
        <v>98.817910852188049</v>
      </c>
      <c r="K53" s="487">
        <f t="shared" si="10"/>
        <v>104.35766508065451</v>
      </c>
      <c r="L53" s="487" t="e">
        <f t="shared" si="13"/>
        <v>#N/A</v>
      </c>
    </row>
    <row r="54" spans="1:14" ht="15" customHeight="1" x14ac:dyDescent="0.2">
      <c r="A54" s="489" t="s">
        <v>463</v>
      </c>
      <c r="B54" s="486">
        <v>232189</v>
      </c>
      <c r="C54" s="486">
        <v>30272</v>
      </c>
      <c r="D54" s="486">
        <v>17796</v>
      </c>
      <c r="E54" s="487">
        <f t="shared" si="11"/>
        <v>102.18147091958878</v>
      </c>
      <c r="F54" s="487">
        <f t="shared" si="11"/>
        <v>102.53353204172878</v>
      </c>
      <c r="G54" s="487">
        <f t="shared" si="11"/>
        <v>103.26099570616223</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232889</v>
      </c>
      <c r="C55" s="486">
        <v>28849</v>
      </c>
      <c r="D55" s="486">
        <v>17463</v>
      </c>
      <c r="E55" s="487">
        <f t="shared" si="11"/>
        <v>102.48952612308126</v>
      </c>
      <c r="F55" s="487">
        <f t="shared" si="11"/>
        <v>97.713724427584339</v>
      </c>
      <c r="G55" s="487">
        <f t="shared" si="11"/>
        <v>101.32876871300918</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234593</v>
      </c>
      <c r="C56" s="486">
        <v>29772</v>
      </c>
      <c r="D56" s="486">
        <v>17890</v>
      </c>
      <c r="E56" s="487">
        <f t="shared" si="11"/>
        <v>103.23942050415434</v>
      </c>
      <c r="F56" s="487">
        <f t="shared" si="11"/>
        <v>100.83999458068011</v>
      </c>
      <c r="G56" s="487">
        <f t="shared" si="11"/>
        <v>103.80642915167692</v>
      </c>
      <c r="H56" s="488" t="str">
        <f t="shared" si="14"/>
        <v/>
      </c>
      <c r="I56" s="487" t="str">
        <f t="shared" si="12"/>
        <v/>
      </c>
      <c r="J56" s="487" t="str">
        <f t="shared" si="10"/>
        <v/>
      </c>
      <c r="K56" s="487" t="str">
        <f t="shared" si="10"/>
        <v/>
      </c>
      <c r="L56" s="487" t="e">
        <f t="shared" si="13"/>
        <v>#N/A</v>
      </c>
    </row>
    <row r="57" spans="1:14" ht="15" customHeight="1" x14ac:dyDescent="0.2">
      <c r="A57" s="489">
        <v>42248</v>
      </c>
      <c r="B57" s="486">
        <v>238257</v>
      </c>
      <c r="C57" s="486">
        <v>28561</v>
      </c>
      <c r="D57" s="486">
        <v>18232</v>
      </c>
      <c r="E57" s="487">
        <f t="shared" si="11"/>
        <v>104.85186945500632</v>
      </c>
      <c r="F57" s="487">
        <f t="shared" si="11"/>
        <v>96.738246850020332</v>
      </c>
      <c r="G57" s="487">
        <f t="shared" si="11"/>
        <v>105.79087849599628</v>
      </c>
      <c r="H57" s="488">
        <f t="shared" si="14"/>
        <v>42248</v>
      </c>
      <c r="I57" s="487">
        <f t="shared" si="12"/>
        <v>104.85186945500632</v>
      </c>
      <c r="J57" s="487">
        <f t="shared" si="10"/>
        <v>96.738246850020332</v>
      </c>
      <c r="K57" s="487">
        <f t="shared" si="10"/>
        <v>105.79087849599628</v>
      </c>
      <c r="L57" s="487" t="e">
        <f t="shared" si="13"/>
        <v>#N/A</v>
      </c>
    </row>
    <row r="58" spans="1:14" ht="15" customHeight="1" x14ac:dyDescent="0.2">
      <c r="A58" s="489" t="s">
        <v>466</v>
      </c>
      <c r="B58" s="486">
        <v>237393</v>
      </c>
      <c r="C58" s="486">
        <v>29457</v>
      </c>
      <c r="D58" s="486">
        <v>18146</v>
      </c>
      <c r="E58" s="487">
        <f t="shared" si="11"/>
        <v>104.47164131812421</v>
      </c>
      <c r="F58" s="487">
        <f t="shared" si="11"/>
        <v>99.773065980219471</v>
      </c>
      <c r="G58" s="487">
        <f t="shared" si="11"/>
        <v>105.29186491818498</v>
      </c>
      <c r="H58" s="488" t="str">
        <f t="shared" si="14"/>
        <v/>
      </c>
      <c r="I58" s="487" t="str">
        <f t="shared" si="12"/>
        <v/>
      </c>
      <c r="J58" s="487" t="str">
        <f t="shared" si="10"/>
        <v/>
      </c>
      <c r="K58" s="487" t="str">
        <f t="shared" si="10"/>
        <v/>
      </c>
      <c r="L58" s="487" t="e">
        <f t="shared" si="13"/>
        <v>#N/A</v>
      </c>
    </row>
    <row r="59" spans="1:14" ht="15" customHeight="1" x14ac:dyDescent="0.2">
      <c r="A59" s="489" t="s">
        <v>467</v>
      </c>
      <c r="B59" s="486">
        <v>238961</v>
      </c>
      <c r="C59" s="486">
        <v>28655</v>
      </c>
      <c r="D59" s="486">
        <v>18000</v>
      </c>
      <c r="E59" s="487">
        <f t="shared" si="11"/>
        <v>105.16168497394733</v>
      </c>
      <c r="F59" s="487">
        <f t="shared" si="11"/>
        <v>97.056631892697467</v>
      </c>
      <c r="G59" s="487">
        <f t="shared" si="11"/>
        <v>104.44470233259835</v>
      </c>
      <c r="H59" s="488" t="str">
        <f t="shared" si="14"/>
        <v/>
      </c>
      <c r="I59" s="487" t="str">
        <f t="shared" si="12"/>
        <v/>
      </c>
      <c r="J59" s="487" t="str">
        <f t="shared" si="10"/>
        <v/>
      </c>
      <c r="K59" s="487" t="str">
        <f t="shared" si="10"/>
        <v/>
      </c>
      <c r="L59" s="487" t="e">
        <f t="shared" si="13"/>
        <v>#N/A</v>
      </c>
    </row>
    <row r="60" spans="1:14" ht="15" customHeight="1" x14ac:dyDescent="0.2">
      <c r="A60" s="489" t="s">
        <v>468</v>
      </c>
      <c r="B60" s="486">
        <v>240218</v>
      </c>
      <c r="C60" s="486">
        <v>29578</v>
      </c>
      <c r="D60" s="486">
        <v>18453</v>
      </c>
      <c r="E60" s="487">
        <f t="shared" si="11"/>
        <v>105.71486410364737</v>
      </c>
      <c r="F60" s="487">
        <f t="shared" si="11"/>
        <v>100.18290204579326</v>
      </c>
      <c r="G60" s="487">
        <f t="shared" si="11"/>
        <v>107.07322734130207</v>
      </c>
      <c r="H60" s="488" t="str">
        <f t="shared" si="14"/>
        <v/>
      </c>
      <c r="I60" s="487" t="str">
        <f t="shared" si="12"/>
        <v/>
      </c>
      <c r="J60" s="487" t="str">
        <f t="shared" si="10"/>
        <v/>
      </c>
      <c r="K60" s="487" t="str">
        <f t="shared" si="10"/>
        <v/>
      </c>
      <c r="L60" s="487" t="e">
        <f t="shared" si="13"/>
        <v>#N/A</v>
      </c>
    </row>
    <row r="61" spans="1:14" ht="15" customHeight="1" x14ac:dyDescent="0.2">
      <c r="A61" s="489">
        <v>42614</v>
      </c>
      <c r="B61" s="486">
        <v>243329</v>
      </c>
      <c r="C61" s="486">
        <v>28558</v>
      </c>
      <c r="D61" s="486">
        <v>18883</v>
      </c>
      <c r="E61" s="487">
        <f t="shared" si="11"/>
        <v>107.08394944374031</v>
      </c>
      <c r="F61" s="487">
        <f t="shared" si="11"/>
        <v>96.728085625254039</v>
      </c>
      <c r="G61" s="487">
        <f t="shared" si="11"/>
        <v>109.5682952303586</v>
      </c>
      <c r="H61" s="488">
        <f t="shared" si="14"/>
        <v>42614</v>
      </c>
      <c r="I61" s="487">
        <f t="shared" si="12"/>
        <v>107.08394944374031</v>
      </c>
      <c r="J61" s="487">
        <f t="shared" si="10"/>
        <v>96.728085625254039</v>
      </c>
      <c r="K61" s="487">
        <f t="shared" si="10"/>
        <v>109.5682952303586</v>
      </c>
      <c r="L61" s="487" t="e">
        <f t="shared" si="13"/>
        <v>#N/A</v>
      </c>
    </row>
    <row r="62" spans="1:14" ht="15" customHeight="1" x14ac:dyDescent="0.2">
      <c r="A62" s="489" t="s">
        <v>469</v>
      </c>
      <c r="B62" s="486">
        <v>242562</v>
      </c>
      <c r="C62" s="486">
        <v>29589</v>
      </c>
      <c r="D62" s="486">
        <v>18927</v>
      </c>
      <c r="E62" s="487">
        <f t="shared" si="11"/>
        <v>106.746408956485</v>
      </c>
      <c r="F62" s="487">
        <f t="shared" si="11"/>
        <v>100.22015986993634</v>
      </c>
      <c r="G62" s="487">
        <f t="shared" si="11"/>
        <v>109.82360450272716</v>
      </c>
      <c r="H62" s="488" t="str">
        <f t="shared" si="14"/>
        <v/>
      </c>
      <c r="I62" s="487" t="str">
        <f t="shared" si="12"/>
        <v/>
      </c>
      <c r="J62" s="487" t="str">
        <f t="shared" si="10"/>
        <v/>
      </c>
      <c r="K62" s="487" t="str">
        <f t="shared" si="10"/>
        <v/>
      </c>
      <c r="L62" s="487" t="e">
        <f t="shared" si="13"/>
        <v>#N/A</v>
      </c>
    </row>
    <row r="63" spans="1:14" ht="15" customHeight="1" x14ac:dyDescent="0.2">
      <c r="A63" s="489" t="s">
        <v>470</v>
      </c>
      <c r="B63" s="486">
        <v>243037</v>
      </c>
      <c r="C63" s="486">
        <v>28953</v>
      </c>
      <c r="D63" s="486">
        <v>18766</v>
      </c>
      <c r="E63" s="487">
        <f t="shared" si="11"/>
        <v>106.95544641599774</v>
      </c>
      <c r="F63" s="487">
        <f t="shared" si="11"/>
        <v>98.065980219482455</v>
      </c>
      <c r="G63" s="487">
        <f t="shared" si="11"/>
        <v>108.88940466519669</v>
      </c>
      <c r="H63" s="488" t="str">
        <f t="shared" si="14"/>
        <v/>
      </c>
      <c r="I63" s="487" t="str">
        <f t="shared" si="12"/>
        <v/>
      </c>
      <c r="J63" s="487" t="str">
        <f t="shared" si="10"/>
        <v/>
      </c>
      <c r="K63" s="487" t="str">
        <f t="shared" si="10"/>
        <v/>
      </c>
      <c r="L63" s="487" t="e">
        <f t="shared" si="13"/>
        <v>#N/A</v>
      </c>
    </row>
    <row r="64" spans="1:14" ht="15" customHeight="1" x14ac:dyDescent="0.2">
      <c r="A64" s="489" t="s">
        <v>471</v>
      </c>
      <c r="B64" s="486">
        <v>244786</v>
      </c>
      <c r="C64" s="486">
        <v>29757</v>
      </c>
      <c r="D64" s="486">
        <v>19404</v>
      </c>
      <c r="E64" s="487">
        <f t="shared" si="11"/>
        <v>107.72514434586678</v>
      </c>
      <c r="F64" s="487">
        <f t="shared" si="11"/>
        <v>100.78918845684865</v>
      </c>
      <c r="G64" s="487">
        <f t="shared" si="11"/>
        <v>112.59138911454103</v>
      </c>
      <c r="H64" s="488" t="str">
        <f t="shared" si="14"/>
        <v/>
      </c>
      <c r="I64" s="487" t="str">
        <f t="shared" si="12"/>
        <v/>
      </c>
      <c r="J64" s="487" t="str">
        <f t="shared" si="10"/>
        <v/>
      </c>
      <c r="K64" s="487" t="str">
        <f t="shared" si="10"/>
        <v/>
      </c>
      <c r="L64" s="487" t="e">
        <f t="shared" si="13"/>
        <v>#N/A</v>
      </c>
    </row>
    <row r="65" spans="1:12" ht="15" customHeight="1" x14ac:dyDescent="0.2">
      <c r="A65" s="489">
        <v>42979</v>
      </c>
      <c r="B65" s="486">
        <v>248236</v>
      </c>
      <c r="C65" s="486">
        <v>28668</v>
      </c>
      <c r="D65" s="486">
        <v>19751</v>
      </c>
      <c r="E65" s="487">
        <f t="shared" si="11"/>
        <v>109.2434164202225</v>
      </c>
      <c r="F65" s="487">
        <f t="shared" si="11"/>
        <v>97.100663866684727</v>
      </c>
      <c r="G65" s="487">
        <f t="shared" si="11"/>
        <v>114.60485087617501</v>
      </c>
      <c r="H65" s="488">
        <f t="shared" si="14"/>
        <v>42979</v>
      </c>
      <c r="I65" s="487">
        <f t="shared" si="12"/>
        <v>109.2434164202225</v>
      </c>
      <c r="J65" s="487">
        <f t="shared" si="10"/>
        <v>97.100663866684727</v>
      </c>
      <c r="K65" s="487">
        <f t="shared" si="10"/>
        <v>114.60485087617501</v>
      </c>
      <c r="L65" s="487" t="e">
        <f t="shared" si="13"/>
        <v>#N/A</v>
      </c>
    </row>
    <row r="66" spans="1:12" ht="15" customHeight="1" x14ac:dyDescent="0.2">
      <c r="A66" s="489" t="s">
        <v>472</v>
      </c>
      <c r="B66" s="486">
        <v>248141</v>
      </c>
      <c r="C66" s="486">
        <v>29389</v>
      </c>
      <c r="D66" s="486">
        <v>19824</v>
      </c>
      <c r="E66" s="487">
        <f t="shared" si="11"/>
        <v>109.20160892831996</v>
      </c>
      <c r="F66" s="487">
        <f t="shared" si="11"/>
        <v>99.542744885516868</v>
      </c>
      <c r="G66" s="487">
        <f t="shared" si="11"/>
        <v>115.02843216896832</v>
      </c>
      <c r="H66" s="488" t="str">
        <f t="shared" si="14"/>
        <v/>
      </c>
      <c r="I66" s="487" t="str">
        <f t="shared" si="12"/>
        <v/>
      </c>
      <c r="J66" s="487" t="str">
        <f t="shared" si="10"/>
        <v/>
      </c>
      <c r="K66" s="487" t="str">
        <f t="shared" si="10"/>
        <v/>
      </c>
      <c r="L66" s="487" t="e">
        <f t="shared" si="13"/>
        <v>#N/A</v>
      </c>
    </row>
    <row r="67" spans="1:12" ht="15" customHeight="1" x14ac:dyDescent="0.2">
      <c r="A67" s="489" t="s">
        <v>473</v>
      </c>
      <c r="B67" s="486">
        <v>248630</v>
      </c>
      <c r="C67" s="486">
        <v>28651</v>
      </c>
      <c r="D67" s="486">
        <v>19744</v>
      </c>
      <c r="E67" s="487">
        <f t="shared" si="11"/>
        <v>109.41680749190255</v>
      </c>
      <c r="F67" s="487">
        <f t="shared" si="11"/>
        <v>97.043083593009072</v>
      </c>
      <c r="G67" s="487">
        <f t="shared" si="11"/>
        <v>114.56423349193454</v>
      </c>
      <c r="H67" s="488" t="str">
        <f t="shared" si="14"/>
        <v/>
      </c>
      <c r="I67" s="487" t="str">
        <f t="shared" si="12"/>
        <v/>
      </c>
      <c r="J67" s="487" t="str">
        <f t="shared" si="12"/>
        <v/>
      </c>
      <c r="K67" s="487" t="str">
        <f t="shared" si="12"/>
        <v/>
      </c>
      <c r="L67" s="487" t="e">
        <f t="shared" si="13"/>
        <v>#N/A</v>
      </c>
    </row>
    <row r="68" spans="1:12" ht="15" customHeight="1" x14ac:dyDescent="0.2">
      <c r="A68" s="489" t="s">
        <v>474</v>
      </c>
      <c r="B68" s="486">
        <v>250471</v>
      </c>
      <c r="C68" s="486">
        <v>29413</v>
      </c>
      <c r="D68" s="486">
        <v>20448</v>
      </c>
      <c r="E68" s="487">
        <f t="shared" si="11"/>
        <v>110.22699267708774</v>
      </c>
      <c r="F68" s="487">
        <f t="shared" si="11"/>
        <v>99.624034683647196</v>
      </c>
      <c r="G68" s="487">
        <f t="shared" si="11"/>
        <v>118.64918184983173</v>
      </c>
      <c r="H68" s="488" t="str">
        <f t="shared" si="14"/>
        <v/>
      </c>
      <c r="I68" s="487" t="str">
        <f t="shared" si="12"/>
        <v/>
      </c>
      <c r="J68" s="487" t="str">
        <f t="shared" si="12"/>
        <v/>
      </c>
      <c r="K68" s="487" t="str">
        <f t="shared" si="12"/>
        <v/>
      </c>
      <c r="L68" s="487" t="e">
        <f t="shared" si="13"/>
        <v>#N/A</v>
      </c>
    </row>
    <row r="69" spans="1:12" ht="15" customHeight="1" x14ac:dyDescent="0.2">
      <c r="A69" s="489">
        <v>43344</v>
      </c>
      <c r="B69" s="486">
        <v>253396</v>
      </c>
      <c r="C69" s="486">
        <v>28137</v>
      </c>
      <c r="D69" s="486">
        <v>20893</v>
      </c>
      <c r="E69" s="487">
        <f t="shared" si="11"/>
        <v>111.5142233488241</v>
      </c>
      <c r="F69" s="487">
        <f t="shared" si="11"/>
        <v>95.302127083051076</v>
      </c>
      <c r="G69" s="487">
        <f t="shared" si="11"/>
        <v>121.23128699083207</v>
      </c>
      <c r="H69" s="488">
        <f t="shared" si="14"/>
        <v>43344</v>
      </c>
      <c r="I69" s="487">
        <f t="shared" si="12"/>
        <v>111.5142233488241</v>
      </c>
      <c r="J69" s="487">
        <f t="shared" si="12"/>
        <v>95.302127083051076</v>
      </c>
      <c r="K69" s="487">
        <f t="shared" si="12"/>
        <v>121.23128699083207</v>
      </c>
      <c r="L69" s="487" t="e">
        <f t="shared" si="13"/>
        <v>#N/A</v>
      </c>
    </row>
    <row r="70" spans="1:12" ht="15" customHeight="1" x14ac:dyDescent="0.2">
      <c r="A70" s="489" t="s">
        <v>475</v>
      </c>
      <c r="B70" s="486">
        <v>252838</v>
      </c>
      <c r="C70" s="486">
        <v>28713</v>
      </c>
      <c r="D70" s="486">
        <v>21025</v>
      </c>
      <c r="E70" s="487">
        <f t="shared" si="11"/>
        <v>111.26865934375441</v>
      </c>
      <c r="F70" s="487">
        <f t="shared" si="11"/>
        <v>97.253082238179118</v>
      </c>
      <c r="G70" s="487">
        <f t="shared" si="11"/>
        <v>121.99721480793779</v>
      </c>
      <c r="H70" s="488" t="str">
        <f t="shared" si="14"/>
        <v/>
      </c>
      <c r="I70" s="487" t="str">
        <f t="shared" si="12"/>
        <v/>
      </c>
      <c r="J70" s="487" t="str">
        <f t="shared" si="12"/>
        <v/>
      </c>
      <c r="K70" s="487" t="str">
        <f t="shared" si="12"/>
        <v/>
      </c>
      <c r="L70" s="487" t="e">
        <f t="shared" si="13"/>
        <v>#N/A</v>
      </c>
    </row>
    <row r="71" spans="1:12" ht="15" customHeight="1" x14ac:dyDescent="0.2">
      <c r="A71" s="489" t="s">
        <v>476</v>
      </c>
      <c r="B71" s="486">
        <v>253104</v>
      </c>
      <c r="C71" s="486">
        <v>27945</v>
      </c>
      <c r="D71" s="486">
        <v>21105</v>
      </c>
      <c r="E71" s="490">
        <f t="shared" ref="E71:G75" si="15">IF($A$51=37802,IF(COUNTBLANK(B$51:B$70)&gt;0,#N/A,IF(ISBLANK(B71)=FALSE,B71/B$51*100,#N/A)),IF(COUNTBLANK(B$51:B$75)&gt;0,#N/A,B71/B$51*100))</f>
        <v>111.38572032108154</v>
      </c>
      <c r="F71" s="490">
        <f t="shared" si="15"/>
        <v>94.651808698008395</v>
      </c>
      <c r="G71" s="490">
        <f t="shared" si="15"/>
        <v>122.46141348497157</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253682</v>
      </c>
      <c r="C72" s="486">
        <v>28638</v>
      </c>
      <c r="D72" s="486">
        <v>21698</v>
      </c>
      <c r="E72" s="490">
        <f t="shared" si="15"/>
        <v>111.6400859033939</v>
      </c>
      <c r="F72" s="490">
        <f t="shared" si="15"/>
        <v>96.999051619021813</v>
      </c>
      <c r="G72" s="490">
        <f t="shared" si="15"/>
        <v>125.9022861784844</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255750</v>
      </c>
      <c r="C73" s="486">
        <v>27512</v>
      </c>
      <c r="D73" s="486">
        <v>21915</v>
      </c>
      <c r="E73" s="490">
        <f t="shared" si="15"/>
        <v>112.55016899028305</v>
      </c>
      <c r="F73" s="490">
        <f t="shared" si="15"/>
        <v>93.185205256740275</v>
      </c>
      <c r="G73" s="490">
        <f t="shared" si="15"/>
        <v>127.16142508993849</v>
      </c>
      <c r="H73" s="491">
        <f>IF(A$51=37802,IF(ISERROR(L73)=TRUE,IF(ISBLANK(A73)=FALSE,IF(MONTH(A73)=MONTH(MAX(A$51:A$75)),A73,""),""),""),IF(ISERROR(L73)=TRUE,IF(MONTH(A73)=MONTH(MAX(A$51:A$75)),A73,""),""))</f>
        <v>43709</v>
      </c>
      <c r="I73" s="487">
        <f t="shared" si="12"/>
        <v>112.55016899028305</v>
      </c>
      <c r="J73" s="487">
        <f t="shared" si="12"/>
        <v>93.185205256740275</v>
      </c>
      <c r="K73" s="487">
        <f t="shared" si="12"/>
        <v>127.16142508993849</v>
      </c>
      <c r="L73" s="487" t="e">
        <f t="shared" si="13"/>
        <v>#N/A</v>
      </c>
    </row>
    <row r="74" spans="1:12" ht="15" customHeight="1" x14ac:dyDescent="0.2">
      <c r="A74" s="489" t="s">
        <v>478</v>
      </c>
      <c r="B74" s="486">
        <v>254788</v>
      </c>
      <c r="C74" s="486">
        <v>28072</v>
      </c>
      <c r="D74" s="486">
        <v>21858</v>
      </c>
      <c r="E74" s="490">
        <f t="shared" si="15"/>
        <v>112.12681312491199</v>
      </c>
      <c r="F74" s="490">
        <f t="shared" si="15"/>
        <v>95.081967213114751</v>
      </c>
      <c r="G74" s="490">
        <f t="shared" si="15"/>
        <v>126.83068353255193</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254920</v>
      </c>
      <c r="C75" s="492">
        <v>26537</v>
      </c>
      <c r="D75" s="492">
        <v>21337</v>
      </c>
      <c r="E75" s="490">
        <f t="shared" si="15"/>
        <v>112.18490353471341</v>
      </c>
      <c r="F75" s="490">
        <f t="shared" si="15"/>
        <v>89.882807207695436</v>
      </c>
      <c r="G75" s="490">
        <f t="shared" si="15"/>
        <v>123.80758964836951</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112.55016899028305</v>
      </c>
      <c r="J77" s="487">
        <f>IF(J75&lt;&gt;"",J75,IF(J74&lt;&gt;"",J74,IF(J73&lt;&gt;"",J73,IF(J72&lt;&gt;"",J72,IF(J71&lt;&gt;"",J71,IF(J70&lt;&gt;"",J70,""))))))</f>
        <v>93.185205256740275</v>
      </c>
      <c r="K77" s="487">
        <f>IF(K75&lt;&gt;"",K75,IF(K74&lt;&gt;"",K74,IF(K73&lt;&gt;"",K73,IF(K72&lt;&gt;"",K72,IF(K71&lt;&gt;"",K71,IF(K70&lt;&gt;"",K70,""))))))</f>
        <v>127.16142508993849</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+12,6%</v>
      </c>
      <c r="J79" s="487" t="str">
        <f>"GeB - ausschließlich: "&amp;IF(J77&gt;100,"+","")&amp;TEXT(J77-100,"0,0")&amp;"%"</f>
        <v>GeB - ausschließlich: -6,8%</v>
      </c>
      <c r="K79" s="487" t="str">
        <f>"GeB - im Nebenjob: "&amp;IF(K77&gt;100,"+","")&amp;TEXT(K77-100,"0,0")&amp;"%"</f>
        <v>GeB - im Nebenjob: +27,2%</v>
      </c>
    </row>
    <row r="81" spans="9:9" ht="15" customHeight="1" x14ac:dyDescent="0.2">
      <c r="I81" s="487" t="str">
        <f>IF(ISERROR(HLOOKUP(1,I$78:K$79,2,FALSE)),"",HLOOKUP(1,I$78:K$79,2,FALSE))</f>
        <v>GeB - im Nebenjob: +27,2%</v>
      </c>
    </row>
    <row r="82" spans="9:9" ht="15" customHeight="1" x14ac:dyDescent="0.2">
      <c r="I82" s="487" t="str">
        <f>IF(ISERROR(HLOOKUP(2,I$78:K$79,2,FALSE)),"",HLOOKUP(2,I$78:K$79,2,FALSE))</f>
        <v>SvB: +12,6%</v>
      </c>
    </row>
    <row r="83" spans="9:9" ht="15" customHeight="1" x14ac:dyDescent="0.2">
      <c r="I83" s="487" t="str">
        <f>IF(ISERROR(HLOOKUP(3,I$78:K$79,2,FALSE)),"",HLOOKUP(3,I$78:K$79,2,FALSE))</f>
        <v>GeB - ausschließlich: -6,8%</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254920</v>
      </c>
      <c r="E12" s="114">
        <v>254788</v>
      </c>
      <c r="F12" s="114">
        <v>255750</v>
      </c>
      <c r="G12" s="114">
        <v>253682</v>
      </c>
      <c r="H12" s="114">
        <v>253104</v>
      </c>
      <c r="I12" s="115">
        <v>1816</v>
      </c>
      <c r="J12" s="116">
        <v>0.71749162399645994</v>
      </c>
      <c r="N12" s="117"/>
    </row>
    <row r="13" spans="1:15" s="110" customFormat="1" ht="13.5" customHeight="1" x14ac:dyDescent="0.2">
      <c r="A13" s="118" t="s">
        <v>105</v>
      </c>
      <c r="B13" s="119" t="s">
        <v>106</v>
      </c>
      <c r="C13" s="113">
        <v>53.799231131335318</v>
      </c>
      <c r="D13" s="114">
        <v>137145</v>
      </c>
      <c r="E13" s="114">
        <v>136906</v>
      </c>
      <c r="F13" s="114">
        <v>138118</v>
      </c>
      <c r="G13" s="114">
        <v>136928</v>
      </c>
      <c r="H13" s="114">
        <v>136466</v>
      </c>
      <c r="I13" s="115">
        <v>679</v>
      </c>
      <c r="J13" s="116">
        <v>0.49755983175296409</v>
      </c>
    </row>
    <row r="14" spans="1:15" s="110" customFormat="1" ht="13.5" customHeight="1" x14ac:dyDescent="0.2">
      <c r="A14" s="120"/>
      <c r="B14" s="119" t="s">
        <v>107</v>
      </c>
      <c r="C14" s="113">
        <v>46.200768868664682</v>
      </c>
      <c r="D14" s="114">
        <v>117775</v>
      </c>
      <c r="E14" s="114">
        <v>117882</v>
      </c>
      <c r="F14" s="114">
        <v>117632</v>
      </c>
      <c r="G14" s="114">
        <v>116754</v>
      </c>
      <c r="H14" s="114">
        <v>116638</v>
      </c>
      <c r="I14" s="115">
        <v>1137</v>
      </c>
      <c r="J14" s="116">
        <v>0.97481095354858627</v>
      </c>
    </row>
    <row r="15" spans="1:15" s="110" customFormat="1" ht="13.5" customHeight="1" x14ac:dyDescent="0.2">
      <c r="A15" s="118" t="s">
        <v>105</v>
      </c>
      <c r="B15" s="121" t="s">
        <v>108</v>
      </c>
      <c r="C15" s="113">
        <v>10.287148909461791</v>
      </c>
      <c r="D15" s="114">
        <v>26224</v>
      </c>
      <c r="E15" s="114">
        <v>26874</v>
      </c>
      <c r="F15" s="114">
        <v>27335</v>
      </c>
      <c r="G15" s="114">
        <v>25874</v>
      </c>
      <c r="H15" s="114">
        <v>26497</v>
      </c>
      <c r="I15" s="115">
        <v>-273</v>
      </c>
      <c r="J15" s="116">
        <v>-1.0303053175831227</v>
      </c>
    </row>
    <row r="16" spans="1:15" s="110" customFormat="1" ht="13.5" customHeight="1" x14ac:dyDescent="0.2">
      <c r="A16" s="118"/>
      <c r="B16" s="121" t="s">
        <v>109</v>
      </c>
      <c r="C16" s="113">
        <v>69.468460693550924</v>
      </c>
      <c r="D16" s="114">
        <v>177089</v>
      </c>
      <c r="E16" s="114">
        <v>176878</v>
      </c>
      <c r="F16" s="114">
        <v>177685</v>
      </c>
      <c r="G16" s="114">
        <v>177895</v>
      </c>
      <c r="H16" s="114">
        <v>177450</v>
      </c>
      <c r="I16" s="115">
        <v>-361</v>
      </c>
      <c r="J16" s="116">
        <v>-0.20343758805297266</v>
      </c>
    </row>
    <row r="17" spans="1:10" s="110" customFormat="1" ht="13.5" customHeight="1" x14ac:dyDescent="0.2">
      <c r="A17" s="118"/>
      <c r="B17" s="121" t="s">
        <v>110</v>
      </c>
      <c r="C17" s="113">
        <v>19.335870076886867</v>
      </c>
      <c r="D17" s="114">
        <v>49291</v>
      </c>
      <c r="E17" s="114">
        <v>48783</v>
      </c>
      <c r="F17" s="114">
        <v>48511</v>
      </c>
      <c r="G17" s="114">
        <v>47815</v>
      </c>
      <c r="H17" s="114">
        <v>47104</v>
      </c>
      <c r="I17" s="115">
        <v>2187</v>
      </c>
      <c r="J17" s="116">
        <v>4.6429177989130439</v>
      </c>
    </row>
    <row r="18" spans="1:10" s="110" customFormat="1" ht="13.5" customHeight="1" x14ac:dyDescent="0.2">
      <c r="A18" s="120"/>
      <c r="B18" s="121" t="s">
        <v>111</v>
      </c>
      <c r="C18" s="113">
        <v>0.90852032010042372</v>
      </c>
      <c r="D18" s="114">
        <v>2316</v>
      </c>
      <c r="E18" s="114">
        <v>2253</v>
      </c>
      <c r="F18" s="114">
        <v>2219</v>
      </c>
      <c r="G18" s="114">
        <v>2098</v>
      </c>
      <c r="H18" s="114">
        <v>2053</v>
      </c>
      <c r="I18" s="115">
        <v>263</v>
      </c>
      <c r="J18" s="116">
        <v>12.810521188504627</v>
      </c>
    </row>
    <row r="19" spans="1:10" s="110" customFormat="1" ht="13.5" customHeight="1" x14ac:dyDescent="0.2">
      <c r="A19" s="120"/>
      <c r="B19" s="121" t="s">
        <v>112</v>
      </c>
      <c r="C19" s="113">
        <v>0.32049270359328419</v>
      </c>
      <c r="D19" s="114">
        <v>817</v>
      </c>
      <c r="E19" s="114">
        <v>774</v>
      </c>
      <c r="F19" s="114">
        <v>809</v>
      </c>
      <c r="G19" s="114">
        <v>686</v>
      </c>
      <c r="H19" s="114">
        <v>658</v>
      </c>
      <c r="I19" s="115">
        <v>159</v>
      </c>
      <c r="J19" s="116">
        <v>24.164133738601823</v>
      </c>
    </row>
    <row r="20" spans="1:10" s="110" customFormat="1" ht="13.5" customHeight="1" x14ac:dyDescent="0.2">
      <c r="A20" s="118" t="s">
        <v>113</v>
      </c>
      <c r="B20" s="122" t="s">
        <v>114</v>
      </c>
      <c r="C20" s="113">
        <v>71.263533657618083</v>
      </c>
      <c r="D20" s="114">
        <v>181665</v>
      </c>
      <c r="E20" s="114">
        <v>181941</v>
      </c>
      <c r="F20" s="114">
        <v>183664</v>
      </c>
      <c r="G20" s="114">
        <v>182336</v>
      </c>
      <c r="H20" s="114">
        <v>182553</v>
      </c>
      <c r="I20" s="115">
        <v>-888</v>
      </c>
      <c r="J20" s="116">
        <v>-0.48643407667910143</v>
      </c>
    </row>
    <row r="21" spans="1:10" s="110" customFormat="1" ht="13.5" customHeight="1" x14ac:dyDescent="0.2">
      <c r="A21" s="120"/>
      <c r="B21" s="122" t="s">
        <v>115</v>
      </c>
      <c r="C21" s="113">
        <v>28.736466342381924</v>
      </c>
      <c r="D21" s="114">
        <v>73255</v>
      </c>
      <c r="E21" s="114">
        <v>72847</v>
      </c>
      <c r="F21" s="114">
        <v>72086</v>
      </c>
      <c r="G21" s="114">
        <v>71346</v>
      </c>
      <c r="H21" s="114">
        <v>70551</v>
      </c>
      <c r="I21" s="115">
        <v>2704</v>
      </c>
      <c r="J21" s="116">
        <v>3.8326884098028375</v>
      </c>
    </row>
    <row r="22" spans="1:10" s="110" customFormat="1" ht="13.5" customHeight="1" x14ac:dyDescent="0.2">
      <c r="A22" s="118" t="s">
        <v>113</v>
      </c>
      <c r="B22" s="122" t="s">
        <v>116</v>
      </c>
      <c r="C22" s="113">
        <v>85.908912600031385</v>
      </c>
      <c r="D22" s="114">
        <v>218999</v>
      </c>
      <c r="E22" s="114">
        <v>219837</v>
      </c>
      <c r="F22" s="114">
        <v>220594</v>
      </c>
      <c r="G22" s="114">
        <v>218867</v>
      </c>
      <c r="H22" s="114">
        <v>219102</v>
      </c>
      <c r="I22" s="115">
        <v>-103</v>
      </c>
      <c r="J22" s="116">
        <v>-4.7010068369982928E-2</v>
      </c>
    </row>
    <row r="23" spans="1:10" s="110" customFormat="1" ht="13.5" customHeight="1" x14ac:dyDescent="0.2">
      <c r="A23" s="123"/>
      <c r="B23" s="124" t="s">
        <v>117</v>
      </c>
      <c r="C23" s="125">
        <v>14.052251686803704</v>
      </c>
      <c r="D23" s="114">
        <v>35822</v>
      </c>
      <c r="E23" s="114">
        <v>34851</v>
      </c>
      <c r="F23" s="114">
        <v>35057</v>
      </c>
      <c r="G23" s="114">
        <v>34708</v>
      </c>
      <c r="H23" s="114">
        <v>33905</v>
      </c>
      <c r="I23" s="115">
        <v>1917</v>
      </c>
      <c r="J23" s="116">
        <v>5.6540333284176372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47874</v>
      </c>
      <c r="E26" s="114">
        <v>49930</v>
      </c>
      <c r="F26" s="114">
        <v>49427</v>
      </c>
      <c r="G26" s="114">
        <v>50336</v>
      </c>
      <c r="H26" s="140">
        <v>49050</v>
      </c>
      <c r="I26" s="115">
        <v>-1176</v>
      </c>
      <c r="J26" s="116">
        <v>-2.3975535168195719</v>
      </c>
    </row>
    <row r="27" spans="1:10" s="110" customFormat="1" ht="13.5" customHeight="1" x14ac:dyDescent="0.2">
      <c r="A27" s="118" t="s">
        <v>105</v>
      </c>
      <c r="B27" s="119" t="s">
        <v>106</v>
      </c>
      <c r="C27" s="113">
        <v>39.785687429502445</v>
      </c>
      <c r="D27" s="115">
        <v>19047</v>
      </c>
      <c r="E27" s="114">
        <v>19920</v>
      </c>
      <c r="F27" s="114">
        <v>19601</v>
      </c>
      <c r="G27" s="114">
        <v>20017</v>
      </c>
      <c r="H27" s="140">
        <v>19294</v>
      </c>
      <c r="I27" s="115">
        <v>-247</v>
      </c>
      <c r="J27" s="116">
        <v>-1.2801907328703224</v>
      </c>
    </row>
    <row r="28" spans="1:10" s="110" customFormat="1" ht="13.5" customHeight="1" x14ac:dyDescent="0.2">
      <c r="A28" s="120"/>
      <c r="B28" s="119" t="s">
        <v>107</v>
      </c>
      <c r="C28" s="113">
        <v>60.214312570497555</v>
      </c>
      <c r="D28" s="115">
        <v>28827</v>
      </c>
      <c r="E28" s="114">
        <v>30010</v>
      </c>
      <c r="F28" s="114">
        <v>29826</v>
      </c>
      <c r="G28" s="114">
        <v>30319</v>
      </c>
      <c r="H28" s="140">
        <v>29756</v>
      </c>
      <c r="I28" s="115">
        <v>-929</v>
      </c>
      <c r="J28" s="116">
        <v>-3.1220594165882511</v>
      </c>
    </row>
    <row r="29" spans="1:10" s="110" customFormat="1" ht="13.5" customHeight="1" x14ac:dyDescent="0.2">
      <c r="A29" s="118" t="s">
        <v>105</v>
      </c>
      <c r="B29" s="121" t="s">
        <v>108</v>
      </c>
      <c r="C29" s="113">
        <v>18.429627772903874</v>
      </c>
      <c r="D29" s="115">
        <v>8823</v>
      </c>
      <c r="E29" s="114">
        <v>9642</v>
      </c>
      <c r="F29" s="114">
        <v>9185</v>
      </c>
      <c r="G29" s="114">
        <v>9867</v>
      </c>
      <c r="H29" s="140">
        <v>9274</v>
      </c>
      <c r="I29" s="115">
        <v>-451</v>
      </c>
      <c r="J29" s="116">
        <v>-4.8630580116454603</v>
      </c>
    </row>
    <row r="30" spans="1:10" s="110" customFormat="1" ht="13.5" customHeight="1" x14ac:dyDescent="0.2">
      <c r="A30" s="118"/>
      <c r="B30" s="121" t="s">
        <v>109</v>
      </c>
      <c r="C30" s="113">
        <v>49.920624973889794</v>
      </c>
      <c r="D30" s="115">
        <v>23899</v>
      </c>
      <c r="E30" s="114">
        <v>24908</v>
      </c>
      <c r="F30" s="114">
        <v>24887</v>
      </c>
      <c r="G30" s="114">
        <v>25141</v>
      </c>
      <c r="H30" s="140">
        <v>24693</v>
      </c>
      <c r="I30" s="115">
        <v>-794</v>
      </c>
      <c r="J30" s="116">
        <v>-3.2154861701696835</v>
      </c>
    </row>
    <row r="31" spans="1:10" s="110" customFormat="1" ht="13.5" customHeight="1" x14ac:dyDescent="0.2">
      <c r="A31" s="118"/>
      <c r="B31" s="121" t="s">
        <v>110</v>
      </c>
      <c r="C31" s="113">
        <v>17.126206291515228</v>
      </c>
      <c r="D31" s="115">
        <v>8199</v>
      </c>
      <c r="E31" s="114">
        <v>8325</v>
      </c>
      <c r="F31" s="114">
        <v>8328</v>
      </c>
      <c r="G31" s="114">
        <v>8334</v>
      </c>
      <c r="H31" s="140">
        <v>8265</v>
      </c>
      <c r="I31" s="115">
        <v>-66</v>
      </c>
      <c r="J31" s="116">
        <v>-0.79854809437386565</v>
      </c>
    </row>
    <row r="32" spans="1:10" s="110" customFormat="1" ht="13.5" customHeight="1" x14ac:dyDescent="0.2">
      <c r="A32" s="120"/>
      <c r="B32" s="121" t="s">
        <v>111</v>
      </c>
      <c r="C32" s="113">
        <v>14.523540961691106</v>
      </c>
      <c r="D32" s="115">
        <v>6953</v>
      </c>
      <c r="E32" s="114">
        <v>7055</v>
      </c>
      <c r="F32" s="114">
        <v>7027</v>
      </c>
      <c r="G32" s="114">
        <v>6994</v>
      </c>
      <c r="H32" s="140">
        <v>6818</v>
      </c>
      <c r="I32" s="115">
        <v>135</v>
      </c>
      <c r="J32" s="116">
        <v>1.9800528014080376</v>
      </c>
    </row>
    <row r="33" spans="1:10" s="110" customFormat="1" ht="13.5" customHeight="1" x14ac:dyDescent="0.2">
      <c r="A33" s="120"/>
      <c r="B33" s="121" t="s">
        <v>112</v>
      </c>
      <c r="C33" s="113">
        <v>1.3263984626310732</v>
      </c>
      <c r="D33" s="115">
        <v>635</v>
      </c>
      <c r="E33" s="114">
        <v>642</v>
      </c>
      <c r="F33" s="114">
        <v>651</v>
      </c>
      <c r="G33" s="114">
        <v>609</v>
      </c>
      <c r="H33" s="140">
        <v>560</v>
      </c>
      <c r="I33" s="115">
        <v>75</v>
      </c>
      <c r="J33" s="116">
        <v>13.392857142857142</v>
      </c>
    </row>
    <row r="34" spans="1:10" s="110" customFormat="1" ht="13.5" customHeight="1" x14ac:dyDescent="0.2">
      <c r="A34" s="118" t="s">
        <v>113</v>
      </c>
      <c r="B34" s="122" t="s">
        <v>116</v>
      </c>
      <c r="C34" s="113">
        <v>85.839913105234572</v>
      </c>
      <c r="D34" s="115">
        <v>41095</v>
      </c>
      <c r="E34" s="114">
        <v>42973</v>
      </c>
      <c r="F34" s="114">
        <v>42615</v>
      </c>
      <c r="G34" s="114">
        <v>43363</v>
      </c>
      <c r="H34" s="140">
        <v>42397</v>
      </c>
      <c r="I34" s="115">
        <v>-1302</v>
      </c>
      <c r="J34" s="116">
        <v>-3.0709720027360428</v>
      </c>
    </row>
    <row r="35" spans="1:10" s="110" customFormat="1" ht="13.5" customHeight="1" x14ac:dyDescent="0.2">
      <c r="A35" s="118"/>
      <c r="B35" s="119" t="s">
        <v>117</v>
      </c>
      <c r="C35" s="113">
        <v>13.871830220996783</v>
      </c>
      <c r="D35" s="115">
        <v>6641</v>
      </c>
      <c r="E35" s="114">
        <v>6814</v>
      </c>
      <c r="F35" s="114">
        <v>6666</v>
      </c>
      <c r="G35" s="114">
        <v>6833</v>
      </c>
      <c r="H35" s="140">
        <v>6517</v>
      </c>
      <c r="I35" s="115">
        <v>124</v>
      </c>
      <c r="J35" s="116">
        <v>1.9027159736074881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26537</v>
      </c>
      <c r="E37" s="114">
        <v>28072</v>
      </c>
      <c r="F37" s="114">
        <v>27512</v>
      </c>
      <c r="G37" s="114">
        <v>28638</v>
      </c>
      <c r="H37" s="140">
        <v>27945</v>
      </c>
      <c r="I37" s="115">
        <v>-1408</v>
      </c>
      <c r="J37" s="116">
        <v>-5.0384684201109318</v>
      </c>
    </row>
    <row r="38" spans="1:10" s="110" customFormat="1" ht="13.5" customHeight="1" x14ac:dyDescent="0.2">
      <c r="A38" s="118" t="s">
        <v>105</v>
      </c>
      <c r="B38" s="119" t="s">
        <v>106</v>
      </c>
      <c r="C38" s="113">
        <v>37.249877529487129</v>
      </c>
      <c r="D38" s="115">
        <v>9885</v>
      </c>
      <c r="E38" s="114">
        <v>10529</v>
      </c>
      <c r="F38" s="114">
        <v>10186</v>
      </c>
      <c r="G38" s="114">
        <v>10752</v>
      </c>
      <c r="H38" s="140">
        <v>10426</v>
      </c>
      <c r="I38" s="115">
        <v>-541</v>
      </c>
      <c r="J38" s="116">
        <v>-5.1889507001726454</v>
      </c>
    </row>
    <row r="39" spans="1:10" s="110" customFormat="1" ht="13.5" customHeight="1" x14ac:dyDescent="0.2">
      <c r="A39" s="120"/>
      <c r="B39" s="119" t="s">
        <v>107</v>
      </c>
      <c r="C39" s="113">
        <v>62.750122470512871</v>
      </c>
      <c r="D39" s="115">
        <v>16652</v>
      </c>
      <c r="E39" s="114">
        <v>17543</v>
      </c>
      <c r="F39" s="114">
        <v>17326</v>
      </c>
      <c r="G39" s="114">
        <v>17886</v>
      </c>
      <c r="H39" s="140">
        <v>17519</v>
      </c>
      <c r="I39" s="115">
        <v>-867</v>
      </c>
      <c r="J39" s="116">
        <v>-4.9489126091671896</v>
      </c>
    </row>
    <row r="40" spans="1:10" s="110" customFormat="1" ht="13.5" customHeight="1" x14ac:dyDescent="0.2">
      <c r="A40" s="118" t="s">
        <v>105</v>
      </c>
      <c r="B40" s="121" t="s">
        <v>108</v>
      </c>
      <c r="C40" s="113">
        <v>24.09466028563892</v>
      </c>
      <c r="D40" s="115">
        <v>6394</v>
      </c>
      <c r="E40" s="114">
        <v>7134</v>
      </c>
      <c r="F40" s="114">
        <v>6645</v>
      </c>
      <c r="G40" s="114">
        <v>7443</v>
      </c>
      <c r="H40" s="140">
        <v>6890</v>
      </c>
      <c r="I40" s="115">
        <v>-496</v>
      </c>
      <c r="J40" s="116">
        <v>-7.1988388969521049</v>
      </c>
    </row>
    <row r="41" spans="1:10" s="110" customFormat="1" ht="13.5" customHeight="1" x14ac:dyDescent="0.2">
      <c r="A41" s="118"/>
      <c r="B41" s="121" t="s">
        <v>109</v>
      </c>
      <c r="C41" s="113">
        <v>32.727889362022836</v>
      </c>
      <c r="D41" s="115">
        <v>8685</v>
      </c>
      <c r="E41" s="114">
        <v>9289</v>
      </c>
      <c r="F41" s="114">
        <v>9223</v>
      </c>
      <c r="G41" s="114">
        <v>9490</v>
      </c>
      <c r="H41" s="140">
        <v>9476</v>
      </c>
      <c r="I41" s="115">
        <v>-791</v>
      </c>
      <c r="J41" s="116">
        <v>-8.3474039679189538</v>
      </c>
    </row>
    <row r="42" spans="1:10" s="110" customFormat="1" ht="13.5" customHeight="1" x14ac:dyDescent="0.2">
      <c r="A42" s="118"/>
      <c r="B42" s="121" t="s">
        <v>110</v>
      </c>
      <c r="C42" s="113">
        <v>17.741266910351584</v>
      </c>
      <c r="D42" s="115">
        <v>4708</v>
      </c>
      <c r="E42" s="114">
        <v>4806</v>
      </c>
      <c r="F42" s="114">
        <v>4823</v>
      </c>
      <c r="G42" s="114">
        <v>4909</v>
      </c>
      <c r="H42" s="140">
        <v>4940</v>
      </c>
      <c r="I42" s="115">
        <v>-232</v>
      </c>
      <c r="J42" s="116">
        <v>-4.6963562753036436</v>
      </c>
    </row>
    <row r="43" spans="1:10" s="110" customFormat="1" ht="13.5" customHeight="1" x14ac:dyDescent="0.2">
      <c r="A43" s="120"/>
      <c r="B43" s="121" t="s">
        <v>111</v>
      </c>
      <c r="C43" s="113">
        <v>25.43618344198666</v>
      </c>
      <c r="D43" s="115">
        <v>6750</v>
      </c>
      <c r="E43" s="114">
        <v>6843</v>
      </c>
      <c r="F43" s="114">
        <v>6821</v>
      </c>
      <c r="G43" s="114">
        <v>6796</v>
      </c>
      <c r="H43" s="140">
        <v>6639</v>
      </c>
      <c r="I43" s="115">
        <v>111</v>
      </c>
      <c r="J43" s="116">
        <v>1.6719385449615907</v>
      </c>
    </row>
    <row r="44" spans="1:10" s="110" customFormat="1" ht="13.5" customHeight="1" x14ac:dyDescent="0.2">
      <c r="A44" s="120"/>
      <c r="B44" s="121" t="s">
        <v>112</v>
      </c>
      <c r="C44" s="113">
        <v>2.2044692316388437</v>
      </c>
      <c r="D44" s="115">
        <v>585</v>
      </c>
      <c r="E44" s="114">
        <v>592</v>
      </c>
      <c r="F44" s="114">
        <v>590</v>
      </c>
      <c r="G44" s="114">
        <v>557</v>
      </c>
      <c r="H44" s="140">
        <v>517</v>
      </c>
      <c r="I44" s="115">
        <v>68</v>
      </c>
      <c r="J44" s="116">
        <v>13.152804642166345</v>
      </c>
    </row>
    <row r="45" spans="1:10" s="110" customFormat="1" ht="13.5" customHeight="1" x14ac:dyDescent="0.2">
      <c r="A45" s="118" t="s">
        <v>113</v>
      </c>
      <c r="B45" s="122" t="s">
        <v>116</v>
      </c>
      <c r="C45" s="113">
        <v>87.534385951690098</v>
      </c>
      <c r="D45" s="115">
        <v>23229</v>
      </c>
      <c r="E45" s="114">
        <v>24582</v>
      </c>
      <c r="F45" s="114">
        <v>24133</v>
      </c>
      <c r="G45" s="114">
        <v>25060</v>
      </c>
      <c r="H45" s="140">
        <v>24458</v>
      </c>
      <c r="I45" s="115">
        <v>-1229</v>
      </c>
      <c r="J45" s="116">
        <v>-5.0249407146945781</v>
      </c>
    </row>
    <row r="46" spans="1:10" s="110" customFormat="1" ht="13.5" customHeight="1" x14ac:dyDescent="0.2">
      <c r="A46" s="118"/>
      <c r="B46" s="119" t="s">
        <v>117</v>
      </c>
      <c r="C46" s="113">
        <v>11.953122055997287</v>
      </c>
      <c r="D46" s="115">
        <v>3172</v>
      </c>
      <c r="E46" s="114">
        <v>3350</v>
      </c>
      <c r="F46" s="114">
        <v>3238</v>
      </c>
      <c r="G46" s="114">
        <v>3440</v>
      </c>
      <c r="H46" s="140">
        <v>3353</v>
      </c>
      <c r="I46" s="115">
        <v>-181</v>
      </c>
      <c r="J46" s="116">
        <v>-5.3981509096331646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21337</v>
      </c>
      <c r="E48" s="114">
        <v>21858</v>
      </c>
      <c r="F48" s="114">
        <v>21915</v>
      </c>
      <c r="G48" s="114">
        <v>21698</v>
      </c>
      <c r="H48" s="140">
        <v>21105</v>
      </c>
      <c r="I48" s="115">
        <v>232</v>
      </c>
      <c r="J48" s="116">
        <v>1.0992655768775172</v>
      </c>
    </row>
    <row r="49" spans="1:12" s="110" customFormat="1" ht="13.5" customHeight="1" x14ac:dyDescent="0.2">
      <c r="A49" s="118" t="s">
        <v>105</v>
      </c>
      <c r="B49" s="119" t="s">
        <v>106</v>
      </c>
      <c r="C49" s="113">
        <v>42.939494774335664</v>
      </c>
      <c r="D49" s="115">
        <v>9162</v>
      </c>
      <c r="E49" s="114">
        <v>9391</v>
      </c>
      <c r="F49" s="114">
        <v>9415</v>
      </c>
      <c r="G49" s="114">
        <v>9265</v>
      </c>
      <c r="H49" s="140">
        <v>8868</v>
      </c>
      <c r="I49" s="115">
        <v>294</v>
      </c>
      <c r="J49" s="116">
        <v>3.3152909336941812</v>
      </c>
    </row>
    <row r="50" spans="1:12" s="110" customFormat="1" ht="13.5" customHeight="1" x14ac:dyDescent="0.2">
      <c r="A50" s="120"/>
      <c r="B50" s="119" t="s">
        <v>107</v>
      </c>
      <c r="C50" s="113">
        <v>57.060505225664336</v>
      </c>
      <c r="D50" s="115">
        <v>12175</v>
      </c>
      <c r="E50" s="114">
        <v>12467</v>
      </c>
      <c r="F50" s="114">
        <v>12500</v>
      </c>
      <c r="G50" s="114">
        <v>12433</v>
      </c>
      <c r="H50" s="140">
        <v>12237</v>
      </c>
      <c r="I50" s="115">
        <v>-62</v>
      </c>
      <c r="J50" s="116">
        <v>-0.50666012911661351</v>
      </c>
    </row>
    <row r="51" spans="1:12" s="110" customFormat="1" ht="13.5" customHeight="1" x14ac:dyDescent="0.2">
      <c r="A51" s="118" t="s">
        <v>105</v>
      </c>
      <c r="B51" s="121" t="s">
        <v>108</v>
      </c>
      <c r="C51" s="113">
        <v>11.383980878286545</v>
      </c>
      <c r="D51" s="115">
        <v>2429</v>
      </c>
      <c r="E51" s="114">
        <v>2508</v>
      </c>
      <c r="F51" s="114">
        <v>2540</v>
      </c>
      <c r="G51" s="114">
        <v>2424</v>
      </c>
      <c r="H51" s="140">
        <v>2384</v>
      </c>
      <c r="I51" s="115">
        <v>45</v>
      </c>
      <c r="J51" s="116">
        <v>1.8875838926174497</v>
      </c>
    </row>
    <row r="52" spans="1:12" s="110" customFormat="1" ht="13.5" customHeight="1" x14ac:dyDescent="0.2">
      <c r="A52" s="118"/>
      <c r="B52" s="121" t="s">
        <v>109</v>
      </c>
      <c r="C52" s="113">
        <v>71.303369733327088</v>
      </c>
      <c r="D52" s="115">
        <v>15214</v>
      </c>
      <c r="E52" s="114">
        <v>15619</v>
      </c>
      <c r="F52" s="114">
        <v>15664</v>
      </c>
      <c r="G52" s="114">
        <v>15651</v>
      </c>
      <c r="H52" s="140">
        <v>15217</v>
      </c>
      <c r="I52" s="115">
        <v>-3</v>
      </c>
      <c r="J52" s="116">
        <v>-1.9714792666097127E-2</v>
      </c>
    </row>
    <row r="53" spans="1:12" s="110" customFormat="1" ht="13.5" customHeight="1" x14ac:dyDescent="0.2">
      <c r="A53" s="118"/>
      <c r="B53" s="121" t="s">
        <v>110</v>
      </c>
      <c r="C53" s="113">
        <v>16.361250410085766</v>
      </c>
      <c r="D53" s="115">
        <v>3491</v>
      </c>
      <c r="E53" s="114">
        <v>3519</v>
      </c>
      <c r="F53" s="114">
        <v>3505</v>
      </c>
      <c r="G53" s="114">
        <v>3425</v>
      </c>
      <c r="H53" s="140">
        <v>3325</v>
      </c>
      <c r="I53" s="115">
        <v>166</v>
      </c>
      <c r="J53" s="116">
        <v>4.992481203007519</v>
      </c>
    </row>
    <row r="54" spans="1:12" s="110" customFormat="1" ht="13.5" customHeight="1" x14ac:dyDescent="0.2">
      <c r="A54" s="120"/>
      <c r="B54" s="121" t="s">
        <v>111</v>
      </c>
      <c r="C54" s="113">
        <v>0.9513989783006046</v>
      </c>
      <c r="D54" s="115">
        <v>203</v>
      </c>
      <c r="E54" s="114">
        <v>212</v>
      </c>
      <c r="F54" s="114">
        <v>206</v>
      </c>
      <c r="G54" s="114">
        <v>198</v>
      </c>
      <c r="H54" s="140">
        <v>179</v>
      </c>
      <c r="I54" s="115">
        <v>24</v>
      </c>
      <c r="J54" s="116">
        <v>13.407821229050279</v>
      </c>
    </row>
    <row r="55" spans="1:12" s="110" customFormat="1" ht="13.5" customHeight="1" x14ac:dyDescent="0.2">
      <c r="A55" s="120"/>
      <c r="B55" s="121" t="s">
        <v>112</v>
      </c>
      <c r="C55" s="113">
        <v>0.23433472371936073</v>
      </c>
      <c r="D55" s="115">
        <v>50</v>
      </c>
      <c r="E55" s="114">
        <v>50</v>
      </c>
      <c r="F55" s="114">
        <v>61</v>
      </c>
      <c r="G55" s="114">
        <v>52</v>
      </c>
      <c r="H55" s="140">
        <v>43</v>
      </c>
      <c r="I55" s="115">
        <v>7</v>
      </c>
      <c r="J55" s="116">
        <v>16.279069767441861</v>
      </c>
    </row>
    <row r="56" spans="1:12" s="110" customFormat="1" ht="13.5" customHeight="1" x14ac:dyDescent="0.2">
      <c r="A56" s="118" t="s">
        <v>113</v>
      </c>
      <c r="B56" s="122" t="s">
        <v>116</v>
      </c>
      <c r="C56" s="113">
        <v>83.732483479401978</v>
      </c>
      <c r="D56" s="115">
        <v>17866</v>
      </c>
      <c r="E56" s="114">
        <v>18391</v>
      </c>
      <c r="F56" s="114">
        <v>18482</v>
      </c>
      <c r="G56" s="114">
        <v>18303</v>
      </c>
      <c r="H56" s="140">
        <v>17939</v>
      </c>
      <c r="I56" s="115">
        <v>-73</v>
      </c>
      <c r="J56" s="116">
        <v>-0.40693461173978485</v>
      </c>
    </row>
    <row r="57" spans="1:12" s="110" customFormat="1" ht="13.5" customHeight="1" x14ac:dyDescent="0.2">
      <c r="A57" s="142"/>
      <c r="B57" s="124" t="s">
        <v>117</v>
      </c>
      <c r="C57" s="125">
        <v>16.258143131649248</v>
      </c>
      <c r="D57" s="143">
        <v>3469</v>
      </c>
      <c r="E57" s="144">
        <v>3464</v>
      </c>
      <c r="F57" s="144">
        <v>3428</v>
      </c>
      <c r="G57" s="144">
        <v>3393</v>
      </c>
      <c r="H57" s="145">
        <v>3164</v>
      </c>
      <c r="I57" s="143">
        <v>305</v>
      </c>
      <c r="J57" s="146">
        <v>9.639696586599241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517</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254920</v>
      </c>
      <c r="E12" s="236">
        <v>254788</v>
      </c>
      <c r="F12" s="114">
        <v>255750</v>
      </c>
      <c r="G12" s="114">
        <v>253682</v>
      </c>
      <c r="H12" s="140">
        <v>253104</v>
      </c>
      <c r="I12" s="115">
        <v>1816</v>
      </c>
      <c r="J12" s="116">
        <v>0.71749162399645994</v>
      </c>
    </row>
    <row r="13" spans="1:15" s="110" customFormat="1" ht="12" customHeight="1" x14ac:dyDescent="0.2">
      <c r="A13" s="118" t="s">
        <v>105</v>
      </c>
      <c r="B13" s="119" t="s">
        <v>106</v>
      </c>
      <c r="C13" s="113">
        <v>53.799231131335318</v>
      </c>
      <c r="D13" s="115">
        <v>137145</v>
      </c>
      <c r="E13" s="114">
        <v>136906</v>
      </c>
      <c r="F13" s="114">
        <v>138118</v>
      </c>
      <c r="G13" s="114">
        <v>136928</v>
      </c>
      <c r="H13" s="140">
        <v>136466</v>
      </c>
      <c r="I13" s="115">
        <v>679</v>
      </c>
      <c r="J13" s="116">
        <v>0.49755983175296409</v>
      </c>
    </row>
    <row r="14" spans="1:15" s="110" customFormat="1" ht="12" customHeight="1" x14ac:dyDescent="0.2">
      <c r="A14" s="118"/>
      <c r="B14" s="119" t="s">
        <v>107</v>
      </c>
      <c r="C14" s="113">
        <v>46.200768868664682</v>
      </c>
      <c r="D14" s="115">
        <v>117775</v>
      </c>
      <c r="E14" s="114">
        <v>117882</v>
      </c>
      <c r="F14" s="114">
        <v>117632</v>
      </c>
      <c r="G14" s="114">
        <v>116754</v>
      </c>
      <c r="H14" s="140">
        <v>116638</v>
      </c>
      <c r="I14" s="115">
        <v>1137</v>
      </c>
      <c r="J14" s="116">
        <v>0.97481095354858627</v>
      </c>
    </row>
    <row r="15" spans="1:15" s="110" customFormat="1" ht="12" customHeight="1" x14ac:dyDescent="0.2">
      <c r="A15" s="118" t="s">
        <v>105</v>
      </c>
      <c r="B15" s="121" t="s">
        <v>108</v>
      </c>
      <c r="C15" s="113">
        <v>10.287148909461791</v>
      </c>
      <c r="D15" s="115">
        <v>26224</v>
      </c>
      <c r="E15" s="114">
        <v>26874</v>
      </c>
      <c r="F15" s="114">
        <v>27335</v>
      </c>
      <c r="G15" s="114">
        <v>25874</v>
      </c>
      <c r="H15" s="140">
        <v>26497</v>
      </c>
      <c r="I15" s="115">
        <v>-273</v>
      </c>
      <c r="J15" s="116">
        <v>-1.0303053175831227</v>
      </c>
    </row>
    <row r="16" spans="1:15" s="110" customFormat="1" ht="12" customHeight="1" x14ac:dyDescent="0.2">
      <c r="A16" s="118"/>
      <c r="B16" s="121" t="s">
        <v>109</v>
      </c>
      <c r="C16" s="113">
        <v>69.468460693550924</v>
      </c>
      <c r="D16" s="115">
        <v>177089</v>
      </c>
      <c r="E16" s="114">
        <v>176878</v>
      </c>
      <c r="F16" s="114">
        <v>177685</v>
      </c>
      <c r="G16" s="114">
        <v>177895</v>
      </c>
      <c r="H16" s="140">
        <v>177450</v>
      </c>
      <c r="I16" s="115">
        <v>-361</v>
      </c>
      <c r="J16" s="116">
        <v>-0.20343758805297266</v>
      </c>
    </row>
    <row r="17" spans="1:10" s="110" customFormat="1" ht="12" customHeight="1" x14ac:dyDescent="0.2">
      <c r="A17" s="118"/>
      <c r="B17" s="121" t="s">
        <v>110</v>
      </c>
      <c r="C17" s="113">
        <v>19.335870076886867</v>
      </c>
      <c r="D17" s="115">
        <v>49291</v>
      </c>
      <c r="E17" s="114">
        <v>48783</v>
      </c>
      <c r="F17" s="114">
        <v>48511</v>
      </c>
      <c r="G17" s="114">
        <v>47815</v>
      </c>
      <c r="H17" s="140">
        <v>47104</v>
      </c>
      <c r="I17" s="115">
        <v>2187</v>
      </c>
      <c r="J17" s="116">
        <v>4.6429177989130439</v>
      </c>
    </row>
    <row r="18" spans="1:10" s="110" customFormat="1" ht="12" customHeight="1" x14ac:dyDescent="0.2">
      <c r="A18" s="120"/>
      <c r="B18" s="121" t="s">
        <v>111</v>
      </c>
      <c r="C18" s="113">
        <v>0.90852032010042372</v>
      </c>
      <c r="D18" s="115">
        <v>2316</v>
      </c>
      <c r="E18" s="114">
        <v>2253</v>
      </c>
      <c r="F18" s="114">
        <v>2219</v>
      </c>
      <c r="G18" s="114">
        <v>2098</v>
      </c>
      <c r="H18" s="140">
        <v>2053</v>
      </c>
      <c r="I18" s="115">
        <v>263</v>
      </c>
      <c r="J18" s="116">
        <v>12.810521188504627</v>
      </c>
    </row>
    <row r="19" spans="1:10" s="110" customFormat="1" ht="12" customHeight="1" x14ac:dyDescent="0.2">
      <c r="A19" s="120"/>
      <c r="B19" s="121" t="s">
        <v>112</v>
      </c>
      <c r="C19" s="113">
        <v>0.32049270359328419</v>
      </c>
      <c r="D19" s="115">
        <v>817</v>
      </c>
      <c r="E19" s="114">
        <v>774</v>
      </c>
      <c r="F19" s="114">
        <v>809</v>
      </c>
      <c r="G19" s="114">
        <v>686</v>
      </c>
      <c r="H19" s="140">
        <v>658</v>
      </c>
      <c r="I19" s="115">
        <v>159</v>
      </c>
      <c r="J19" s="116">
        <v>24.164133738601823</v>
      </c>
    </row>
    <row r="20" spans="1:10" s="110" customFormat="1" ht="12" customHeight="1" x14ac:dyDescent="0.2">
      <c r="A20" s="118" t="s">
        <v>113</v>
      </c>
      <c r="B20" s="119" t="s">
        <v>181</v>
      </c>
      <c r="C20" s="113">
        <v>71.263533657618083</v>
      </c>
      <c r="D20" s="115">
        <v>181665</v>
      </c>
      <c r="E20" s="114">
        <v>181941</v>
      </c>
      <c r="F20" s="114">
        <v>183664</v>
      </c>
      <c r="G20" s="114">
        <v>182336</v>
      </c>
      <c r="H20" s="140">
        <v>182553</v>
      </c>
      <c r="I20" s="115">
        <v>-888</v>
      </c>
      <c r="J20" s="116">
        <v>-0.48643407667910143</v>
      </c>
    </row>
    <row r="21" spans="1:10" s="110" customFormat="1" ht="12" customHeight="1" x14ac:dyDescent="0.2">
      <c r="A21" s="118"/>
      <c r="B21" s="119" t="s">
        <v>182</v>
      </c>
      <c r="C21" s="113">
        <v>28.736466342381924</v>
      </c>
      <c r="D21" s="115">
        <v>73255</v>
      </c>
      <c r="E21" s="114">
        <v>72847</v>
      </c>
      <c r="F21" s="114">
        <v>72086</v>
      </c>
      <c r="G21" s="114">
        <v>71346</v>
      </c>
      <c r="H21" s="140">
        <v>70551</v>
      </c>
      <c r="I21" s="115">
        <v>2704</v>
      </c>
      <c r="J21" s="116">
        <v>3.8326884098028375</v>
      </c>
    </row>
    <row r="22" spans="1:10" s="110" customFormat="1" ht="12" customHeight="1" x14ac:dyDescent="0.2">
      <c r="A22" s="118" t="s">
        <v>113</v>
      </c>
      <c r="B22" s="119" t="s">
        <v>116</v>
      </c>
      <c r="C22" s="113">
        <v>85.908912600031385</v>
      </c>
      <c r="D22" s="115">
        <v>218999</v>
      </c>
      <c r="E22" s="114">
        <v>219837</v>
      </c>
      <c r="F22" s="114">
        <v>220594</v>
      </c>
      <c r="G22" s="114">
        <v>218867</v>
      </c>
      <c r="H22" s="140">
        <v>219102</v>
      </c>
      <c r="I22" s="115">
        <v>-103</v>
      </c>
      <c r="J22" s="116">
        <v>-4.7010068369982928E-2</v>
      </c>
    </row>
    <row r="23" spans="1:10" s="110" customFormat="1" ht="12" customHeight="1" x14ac:dyDescent="0.2">
      <c r="A23" s="118"/>
      <c r="B23" s="119" t="s">
        <v>117</v>
      </c>
      <c r="C23" s="113">
        <v>14.052251686803704</v>
      </c>
      <c r="D23" s="115">
        <v>35822</v>
      </c>
      <c r="E23" s="114">
        <v>34851</v>
      </c>
      <c r="F23" s="114">
        <v>35057</v>
      </c>
      <c r="G23" s="114">
        <v>34708</v>
      </c>
      <c r="H23" s="140">
        <v>33905</v>
      </c>
      <c r="I23" s="115">
        <v>1917</v>
      </c>
      <c r="J23" s="116">
        <v>5.6540333284176372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261847</v>
      </c>
      <c r="E64" s="236">
        <v>261877</v>
      </c>
      <c r="F64" s="236">
        <v>262806</v>
      </c>
      <c r="G64" s="236">
        <v>259657</v>
      </c>
      <c r="H64" s="140">
        <v>258753</v>
      </c>
      <c r="I64" s="115">
        <v>3094</v>
      </c>
      <c r="J64" s="116">
        <v>1.1957349286771555</v>
      </c>
    </row>
    <row r="65" spans="1:12" s="110" customFormat="1" ht="12" customHeight="1" x14ac:dyDescent="0.2">
      <c r="A65" s="118" t="s">
        <v>105</v>
      </c>
      <c r="B65" s="119" t="s">
        <v>106</v>
      </c>
      <c r="C65" s="113">
        <v>53.435403117087461</v>
      </c>
      <c r="D65" s="235">
        <v>139919</v>
      </c>
      <c r="E65" s="236">
        <v>139861</v>
      </c>
      <c r="F65" s="236">
        <v>141082</v>
      </c>
      <c r="G65" s="236">
        <v>139182</v>
      </c>
      <c r="H65" s="140">
        <v>138463</v>
      </c>
      <c r="I65" s="115">
        <v>1456</v>
      </c>
      <c r="J65" s="116">
        <v>1.0515444559196319</v>
      </c>
    </row>
    <row r="66" spans="1:12" s="110" customFormat="1" ht="12" customHeight="1" x14ac:dyDescent="0.2">
      <c r="A66" s="118"/>
      <c r="B66" s="119" t="s">
        <v>107</v>
      </c>
      <c r="C66" s="113">
        <v>46.564596882912539</v>
      </c>
      <c r="D66" s="235">
        <v>121928</v>
      </c>
      <c r="E66" s="236">
        <v>122016</v>
      </c>
      <c r="F66" s="236">
        <v>121724</v>
      </c>
      <c r="G66" s="236">
        <v>120475</v>
      </c>
      <c r="H66" s="140">
        <v>120290</v>
      </c>
      <c r="I66" s="115">
        <v>1638</v>
      </c>
      <c r="J66" s="116">
        <v>1.3617092027599966</v>
      </c>
    </row>
    <row r="67" spans="1:12" s="110" customFormat="1" ht="12" customHeight="1" x14ac:dyDescent="0.2">
      <c r="A67" s="118" t="s">
        <v>105</v>
      </c>
      <c r="B67" s="121" t="s">
        <v>108</v>
      </c>
      <c r="C67" s="113">
        <v>10.449231803304983</v>
      </c>
      <c r="D67" s="235">
        <v>27361</v>
      </c>
      <c r="E67" s="236">
        <v>28164</v>
      </c>
      <c r="F67" s="236">
        <v>28605</v>
      </c>
      <c r="G67" s="236">
        <v>26806</v>
      </c>
      <c r="H67" s="140">
        <v>27420</v>
      </c>
      <c r="I67" s="115">
        <v>-59</v>
      </c>
      <c r="J67" s="116">
        <v>-0.21517140773158278</v>
      </c>
    </row>
    <row r="68" spans="1:12" s="110" customFormat="1" ht="12" customHeight="1" x14ac:dyDescent="0.2">
      <c r="A68" s="118"/>
      <c r="B68" s="121" t="s">
        <v>109</v>
      </c>
      <c r="C68" s="113">
        <v>68.77031243436052</v>
      </c>
      <c r="D68" s="235">
        <v>180073</v>
      </c>
      <c r="E68" s="236">
        <v>179803</v>
      </c>
      <c r="F68" s="236">
        <v>180633</v>
      </c>
      <c r="G68" s="236">
        <v>180154</v>
      </c>
      <c r="H68" s="140">
        <v>179524</v>
      </c>
      <c r="I68" s="115">
        <v>549</v>
      </c>
      <c r="J68" s="116">
        <v>0.30580869410218131</v>
      </c>
    </row>
    <row r="69" spans="1:12" s="110" customFormat="1" ht="12" customHeight="1" x14ac:dyDescent="0.2">
      <c r="A69" s="118"/>
      <c r="B69" s="121" t="s">
        <v>110</v>
      </c>
      <c r="C69" s="113">
        <v>19.803549400986071</v>
      </c>
      <c r="D69" s="235">
        <v>51855</v>
      </c>
      <c r="E69" s="236">
        <v>51382</v>
      </c>
      <c r="F69" s="236">
        <v>51101</v>
      </c>
      <c r="G69" s="236">
        <v>50317</v>
      </c>
      <c r="H69" s="140">
        <v>49535</v>
      </c>
      <c r="I69" s="115">
        <v>2320</v>
      </c>
      <c r="J69" s="116">
        <v>4.6835570808519229</v>
      </c>
    </row>
    <row r="70" spans="1:12" s="110" customFormat="1" ht="12" customHeight="1" x14ac:dyDescent="0.2">
      <c r="A70" s="120"/>
      <c r="B70" s="121" t="s">
        <v>111</v>
      </c>
      <c r="C70" s="113">
        <v>0.97690636134842102</v>
      </c>
      <c r="D70" s="235">
        <v>2558</v>
      </c>
      <c r="E70" s="236">
        <v>2528</v>
      </c>
      <c r="F70" s="236">
        <v>2467</v>
      </c>
      <c r="G70" s="236">
        <v>2380</v>
      </c>
      <c r="H70" s="140">
        <v>2274</v>
      </c>
      <c r="I70" s="115">
        <v>284</v>
      </c>
      <c r="J70" s="116">
        <v>12.48900615655233</v>
      </c>
    </row>
    <row r="71" spans="1:12" s="110" customFormat="1" ht="12" customHeight="1" x14ac:dyDescent="0.2">
      <c r="A71" s="120"/>
      <c r="B71" s="121" t="s">
        <v>112</v>
      </c>
      <c r="C71" s="113">
        <v>0.33072748589825357</v>
      </c>
      <c r="D71" s="235">
        <v>866</v>
      </c>
      <c r="E71" s="236">
        <v>816</v>
      </c>
      <c r="F71" s="236">
        <v>816</v>
      </c>
      <c r="G71" s="236">
        <v>708</v>
      </c>
      <c r="H71" s="140">
        <v>651</v>
      </c>
      <c r="I71" s="115">
        <v>215</v>
      </c>
      <c r="J71" s="116">
        <v>33.026113671274963</v>
      </c>
    </row>
    <row r="72" spans="1:12" s="110" customFormat="1" ht="12" customHeight="1" x14ac:dyDescent="0.2">
      <c r="A72" s="118" t="s">
        <v>113</v>
      </c>
      <c r="B72" s="119" t="s">
        <v>181</v>
      </c>
      <c r="C72" s="113">
        <v>70.708085255893707</v>
      </c>
      <c r="D72" s="235">
        <v>185147</v>
      </c>
      <c r="E72" s="236">
        <v>185320</v>
      </c>
      <c r="F72" s="236">
        <v>187101</v>
      </c>
      <c r="G72" s="236">
        <v>184971</v>
      </c>
      <c r="H72" s="140">
        <v>184732</v>
      </c>
      <c r="I72" s="115">
        <v>415</v>
      </c>
      <c r="J72" s="116">
        <v>0.22464976289976832</v>
      </c>
    </row>
    <row r="73" spans="1:12" s="110" customFormat="1" ht="12" customHeight="1" x14ac:dyDescent="0.2">
      <c r="A73" s="118"/>
      <c r="B73" s="119" t="s">
        <v>182</v>
      </c>
      <c r="C73" s="113">
        <v>29.29191474410629</v>
      </c>
      <c r="D73" s="115">
        <v>76700</v>
      </c>
      <c r="E73" s="114">
        <v>76557</v>
      </c>
      <c r="F73" s="114">
        <v>75705</v>
      </c>
      <c r="G73" s="114">
        <v>74686</v>
      </c>
      <c r="H73" s="140">
        <v>74021</v>
      </c>
      <c r="I73" s="115">
        <v>2679</v>
      </c>
      <c r="J73" s="116">
        <v>3.6192431877440185</v>
      </c>
    </row>
    <row r="74" spans="1:12" s="110" customFormat="1" ht="12" customHeight="1" x14ac:dyDescent="0.2">
      <c r="A74" s="118" t="s">
        <v>113</v>
      </c>
      <c r="B74" s="119" t="s">
        <v>116</v>
      </c>
      <c r="C74" s="113">
        <v>86.376777278334288</v>
      </c>
      <c r="D74" s="115">
        <v>226175</v>
      </c>
      <c r="E74" s="114">
        <v>227022</v>
      </c>
      <c r="F74" s="114">
        <v>227651</v>
      </c>
      <c r="G74" s="114">
        <v>225245</v>
      </c>
      <c r="H74" s="140">
        <v>225326</v>
      </c>
      <c r="I74" s="115">
        <v>849</v>
      </c>
      <c r="J74" s="116">
        <v>0.37678741024116169</v>
      </c>
    </row>
    <row r="75" spans="1:12" s="110" customFormat="1" ht="12" customHeight="1" x14ac:dyDescent="0.2">
      <c r="A75" s="142"/>
      <c r="B75" s="124" t="s">
        <v>117</v>
      </c>
      <c r="C75" s="125">
        <v>13.581977261530588</v>
      </c>
      <c r="D75" s="143">
        <v>35564</v>
      </c>
      <c r="E75" s="144">
        <v>34740</v>
      </c>
      <c r="F75" s="144">
        <v>35044</v>
      </c>
      <c r="G75" s="144">
        <v>34285</v>
      </c>
      <c r="H75" s="145">
        <v>33308</v>
      </c>
      <c r="I75" s="143">
        <v>2256</v>
      </c>
      <c r="J75" s="146">
        <v>6.7731475921700488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517</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254920</v>
      </c>
      <c r="G11" s="114">
        <v>254788</v>
      </c>
      <c r="H11" s="114">
        <v>255750</v>
      </c>
      <c r="I11" s="114">
        <v>253682</v>
      </c>
      <c r="J11" s="140">
        <v>253104</v>
      </c>
      <c r="K11" s="114">
        <v>1816</v>
      </c>
      <c r="L11" s="116">
        <v>0.71749162399645994</v>
      </c>
    </row>
    <row r="12" spans="1:17" s="110" customFormat="1" ht="24.95" customHeight="1" x14ac:dyDescent="0.2">
      <c r="A12" s="606" t="s">
        <v>185</v>
      </c>
      <c r="B12" s="607"/>
      <c r="C12" s="607"/>
      <c r="D12" s="608"/>
      <c r="E12" s="113">
        <v>53.799231131335318</v>
      </c>
      <c r="F12" s="115">
        <v>137145</v>
      </c>
      <c r="G12" s="114">
        <v>136906</v>
      </c>
      <c r="H12" s="114">
        <v>138118</v>
      </c>
      <c r="I12" s="114">
        <v>136928</v>
      </c>
      <c r="J12" s="140">
        <v>136466</v>
      </c>
      <c r="K12" s="114">
        <v>679</v>
      </c>
      <c r="L12" s="116">
        <v>0.49755983175296409</v>
      </c>
    </row>
    <row r="13" spans="1:17" s="110" customFormat="1" ht="15" customHeight="1" x14ac:dyDescent="0.2">
      <c r="A13" s="120"/>
      <c r="B13" s="609" t="s">
        <v>107</v>
      </c>
      <c r="C13" s="609"/>
      <c r="E13" s="113">
        <v>46.200768868664682</v>
      </c>
      <c r="F13" s="115">
        <v>117775</v>
      </c>
      <c r="G13" s="114">
        <v>117882</v>
      </c>
      <c r="H13" s="114">
        <v>117632</v>
      </c>
      <c r="I13" s="114">
        <v>116754</v>
      </c>
      <c r="J13" s="140">
        <v>116638</v>
      </c>
      <c r="K13" s="114">
        <v>1137</v>
      </c>
      <c r="L13" s="116">
        <v>0.97481095354858627</v>
      </c>
    </row>
    <row r="14" spans="1:17" s="110" customFormat="1" ht="24.95" customHeight="1" x14ac:dyDescent="0.2">
      <c r="A14" s="606" t="s">
        <v>186</v>
      </c>
      <c r="B14" s="607"/>
      <c r="C14" s="607"/>
      <c r="D14" s="608"/>
      <c r="E14" s="113">
        <v>10.287148909461791</v>
      </c>
      <c r="F14" s="115">
        <v>26224</v>
      </c>
      <c r="G14" s="114">
        <v>26874</v>
      </c>
      <c r="H14" s="114">
        <v>27335</v>
      </c>
      <c r="I14" s="114">
        <v>25874</v>
      </c>
      <c r="J14" s="140">
        <v>26497</v>
      </c>
      <c r="K14" s="114">
        <v>-273</v>
      </c>
      <c r="L14" s="116">
        <v>-1.0303053175831227</v>
      </c>
    </row>
    <row r="15" spans="1:17" s="110" customFormat="1" ht="15" customHeight="1" x14ac:dyDescent="0.2">
      <c r="A15" s="120"/>
      <c r="B15" s="119"/>
      <c r="C15" s="258" t="s">
        <v>106</v>
      </c>
      <c r="E15" s="113">
        <v>54.690359975594873</v>
      </c>
      <c r="F15" s="115">
        <v>14342</v>
      </c>
      <c r="G15" s="114">
        <v>14695</v>
      </c>
      <c r="H15" s="114">
        <v>15047</v>
      </c>
      <c r="I15" s="114">
        <v>13972</v>
      </c>
      <c r="J15" s="140">
        <v>14278</v>
      </c>
      <c r="K15" s="114">
        <v>64</v>
      </c>
      <c r="L15" s="116">
        <v>0.44824205070738199</v>
      </c>
    </row>
    <row r="16" spans="1:17" s="110" customFormat="1" ht="15" customHeight="1" x14ac:dyDescent="0.2">
      <c r="A16" s="120"/>
      <c r="B16" s="119"/>
      <c r="C16" s="258" t="s">
        <v>107</v>
      </c>
      <c r="E16" s="113">
        <v>45.309640024405127</v>
      </c>
      <c r="F16" s="115">
        <v>11882</v>
      </c>
      <c r="G16" s="114">
        <v>12179</v>
      </c>
      <c r="H16" s="114">
        <v>12288</v>
      </c>
      <c r="I16" s="114">
        <v>11902</v>
      </c>
      <c r="J16" s="140">
        <v>12219</v>
      </c>
      <c r="K16" s="114">
        <v>-337</v>
      </c>
      <c r="L16" s="116">
        <v>-2.7579998363204843</v>
      </c>
    </row>
    <row r="17" spans="1:12" s="110" customFormat="1" ht="15" customHeight="1" x14ac:dyDescent="0.2">
      <c r="A17" s="120"/>
      <c r="B17" s="121" t="s">
        <v>109</v>
      </c>
      <c r="C17" s="258"/>
      <c r="E17" s="113">
        <v>69.468460693550924</v>
      </c>
      <c r="F17" s="115">
        <v>177089</v>
      </c>
      <c r="G17" s="114">
        <v>176878</v>
      </c>
      <c r="H17" s="114">
        <v>177685</v>
      </c>
      <c r="I17" s="114">
        <v>177895</v>
      </c>
      <c r="J17" s="140">
        <v>177450</v>
      </c>
      <c r="K17" s="114">
        <v>-361</v>
      </c>
      <c r="L17" s="116">
        <v>-0.20343758805297266</v>
      </c>
    </row>
    <row r="18" spans="1:12" s="110" customFormat="1" ht="15" customHeight="1" x14ac:dyDescent="0.2">
      <c r="A18" s="120"/>
      <c r="B18" s="119"/>
      <c r="C18" s="258" t="s">
        <v>106</v>
      </c>
      <c r="E18" s="113">
        <v>53.744727227552247</v>
      </c>
      <c r="F18" s="115">
        <v>95176</v>
      </c>
      <c r="G18" s="114">
        <v>94874</v>
      </c>
      <c r="H18" s="114">
        <v>95733</v>
      </c>
      <c r="I18" s="114">
        <v>96046</v>
      </c>
      <c r="J18" s="140">
        <v>95642</v>
      </c>
      <c r="K18" s="114">
        <v>-466</v>
      </c>
      <c r="L18" s="116">
        <v>-0.48723364212375314</v>
      </c>
    </row>
    <row r="19" spans="1:12" s="110" customFormat="1" ht="15" customHeight="1" x14ac:dyDescent="0.2">
      <c r="A19" s="120"/>
      <c r="B19" s="119"/>
      <c r="C19" s="258" t="s">
        <v>107</v>
      </c>
      <c r="E19" s="113">
        <v>46.255272772447753</v>
      </c>
      <c r="F19" s="115">
        <v>81913</v>
      </c>
      <c r="G19" s="114">
        <v>82004</v>
      </c>
      <c r="H19" s="114">
        <v>81952</v>
      </c>
      <c r="I19" s="114">
        <v>81849</v>
      </c>
      <c r="J19" s="140">
        <v>81808</v>
      </c>
      <c r="K19" s="114">
        <v>105</v>
      </c>
      <c r="L19" s="116">
        <v>0.12834930569137493</v>
      </c>
    </row>
    <row r="20" spans="1:12" s="110" customFormat="1" ht="15" customHeight="1" x14ac:dyDescent="0.2">
      <c r="A20" s="120"/>
      <c r="B20" s="121" t="s">
        <v>110</v>
      </c>
      <c r="C20" s="258"/>
      <c r="E20" s="113">
        <v>19.335870076886867</v>
      </c>
      <c r="F20" s="115">
        <v>49291</v>
      </c>
      <c r="G20" s="114">
        <v>48783</v>
      </c>
      <c r="H20" s="114">
        <v>48511</v>
      </c>
      <c r="I20" s="114">
        <v>47815</v>
      </c>
      <c r="J20" s="140">
        <v>47104</v>
      </c>
      <c r="K20" s="114">
        <v>2187</v>
      </c>
      <c r="L20" s="116">
        <v>4.6429177989130439</v>
      </c>
    </row>
    <row r="21" spans="1:12" s="110" customFormat="1" ht="15" customHeight="1" x14ac:dyDescent="0.2">
      <c r="A21" s="120"/>
      <c r="B21" s="119"/>
      <c r="C21" s="258" t="s">
        <v>106</v>
      </c>
      <c r="E21" s="113">
        <v>53.184151264936801</v>
      </c>
      <c r="F21" s="115">
        <v>26215</v>
      </c>
      <c r="G21" s="114">
        <v>25958</v>
      </c>
      <c r="H21" s="114">
        <v>25977</v>
      </c>
      <c r="I21" s="114">
        <v>25616</v>
      </c>
      <c r="J21" s="140">
        <v>25262</v>
      </c>
      <c r="K21" s="114">
        <v>953</v>
      </c>
      <c r="L21" s="116">
        <v>3.7724645712928511</v>
      </c>
    </row>
    <row r="22" spans="1:12" s="110" customFormat="1" ht="15" customHeight="1" x14ac:dyDescent="0.2">
      <c r="A22" s="120"/>
      <c r="B22" s="119"/>
      <c r="C22" s="258" t="s">
        <v>107</v>
      </c>
      <c r="E22" s="113">
        <v>46.815848735063199</v>
      </c>
      <c r="F22" s="115">
        <v>23076</v>
      </c>
      <c r="G22" s="114">
        <v>22825</v>
      </c>
      <c r="H22" s="114">
        <v>22534</v>
      </c>
      <c r="I22" s="114">
        <v>22199</v>
      </c>
      <c r="J22" s="140">
        <v>21842</v>
      </c>
      <c r="K22" s="114">
        <v>1234</v>
      </c>
      <c r="L22" s="116">
        <v>5.649665781521839</v>
      </c>
    </row>
    <row r="23" spans="1:12" s="110" customFormat="1" ht="15" customHeight="1" x14ac:dyDescent="0.2">
      <c r="A23" s="120"/>
      <c r="B23" s="121" t="s">
        <v>111</v>
      </c>
      <c r="C23" s="258"/>
      <c r="E23" s="113">
        <v>0.90852032010042372</v>
      </c>
      <c r="F23" s="115">
        <v>2316</v>
      </c>
      <c r="G23" s="114">
        <v>2253</v>
      </c>
      <c r="H23" s="114">
        <v>2219</v>
      </c>
      <c r="I23" s="114">
        <v>2098</v>
      </c>
      <c r="J23" s="140">
        <v>2053</v>
      </c>
      <c r="K23" s="114">
        <v>263</v>
      </c>
      <c r="L23" s="116">
        <v>12.810521188504627</v>
      </c>
    </row>
    <row r="24" spans="1:12" s="110" customFormat="1" ht="15" customHeight="1" x14ac:dyDescent="0.2">
      <c r="A24" s="120"/>
      <c r="B24" s="119"/>
      <c r="C24" s="258" t="s">
        <v>106</v>
      </c>
      <c r="E24" s="113">
        <v>60.967184801381691</v>
      </c>
      <c r="F24" s="115">
        <v>1412</v>
      </c>
      <c r="G24" s="114">
        <v>1379</v>
      </c>
      <c r="H24" s="114">
        <v>1361</v>
      </c>
      <c r="I24" s="114">
        <v>1294</v>
      </c>
      <c r="J24" s="140">
        <v>1284</v>
      </c>
      <c r="K24" s="114">
        <v>128</v>
      </c>
      <c r="L24" s="116">
        <v>9.9688473520249214</v>
      </c>
    </row>
    <row r="25" spans="1:12" s="110" customFormat="1" ht="15" customHeight="1" x14ac:dyDescent="0.2">
      <c r="A25" s="120"/>
      <c r="B25" s="119"/>
      <c r="C25" s="258" t="s">
        <v>107</v>
      </c>
      <c r="E25" s="113">
        <v>39.032815198618309</v>
      </c>
      <c r="F25" s="115">
        <v>904</v>
      </c>
      <c r="G25" s="114">
        <v>874</v>
      </c>
      <c r="H25" s="114">
        <v>858</v>
      </c>
      <c r="I25" s="114">
        <v>804</v>
      </c>
      <c r="J25" s="140">
        <v>769</v>
      </c>
      <c r="K25" s="114">
        <v>135</v>
      </c>
      <c r="L25" s="116">
        <v>17.555266579973992</v>
      </c>
    </row>
    <row r="26" spans="1:12" s="110" customFormat="1" ht="15" customHeight="1" x14ac:dyDescent="0.2">
      <c r="A26" s="120"/>
      <c r="C26" s="121" t="s">
        <v>187</v>
      </c>
      <c r="D26" s="110" t="s">
        <v>188</v>
      </c>
      <c r="E26" s="113">
        <v>0.32049270359328419</v>
      </c>
      <c r="F26" s="115">
        <v>817</v>
      </c>
      <c r="G26" s="114">
        <v>774</v>
      </c>
      <c r="H26" s="114">
        <v>809</v>
      </c>
      <c r="I26" s="114">
        <v>686</v>
      </c>
      <c r="J26" s="140">
        <v>658</v>
      </c>
      <c r="K26" s="114">
        <v>159</v>
      </c>
      <c r="L26" s="116">
        <v>24.164133738601823</v>
      </c>
    </row>
    <row r="27" spans="1:12" s="110" customFormat="1" ht="15" customHeight="1" x14ac:dyDescent="0.2">
      <c r="A27" s="120"/>
      <c r="B27" s="119"/>
      <c r="D27" s="259" t="s">
        <v>106</v>
      </c>
      <c r="E27" s="113">
        <v>59.363525091799268</v>
      </c>
      <c r="F27" s="115">
        <v>485</v>
      </c>
      <c r="G27" s="114">
        <v>443</v>
      </c>
      <c r="H27" s="114">
        <v>458</v>
      </c>
      <c r="I27" s="114">
        <v>390</v>
      </c>
      <c r="J27" s="140">
        <v>376</v>
      </c>
      <c r="K27" s="114">
        <v>109</v>
      </c>
      <c r="L27" s="116">
        <v>28.98936170212766</v>
      </c>
    </row>
    <row r="28" spans="1:12" s="110" customFormat="1" ht="15" customHeight="1" x14ac:dyDescent="0.2">
      <c r="A28" s="120"/>
      <c r="B28" s="119"/>
      <c r="D28" s="259" t="s">
        <v>107</v>
      </c>
      <c r="E28" s="113">
        <v>40.636474908200732</v>
      </c>
      <c r="F28" s="115">
        <v>332</v>
      </c>
      <c r="G28" s="114">
        <v>331</v>
      </c>
      <c r="H28" s="114">
        <v>351</v>
      </c>
      <c r="I28" s="114">
        <v>296</v>
      </c>
      <c r="J28" s="140">
        <v>282</v>
      </c>
      <c r="K28" s="114">
        <v>50</v>
      </c>
      <c r="L28" s="116">
        <v>17.730496453900709</v>
      </c>
    </row>
    <row r="29" spans="1:12" s="110" customFormat="1" ht="24.95" customHeight="1" x14ac:dyDescent="0.2">
      <c r="A29" s="606" t="s">
        <v>189</v>
      </c>
      <c r="B29" s="607"/>
      <c r="C29" s="607"/>
      <c r="D29" s="608"/>
      <c r="E29" s="113">
        <v>85.908912600031385</v>
      </c>
      <c r="F29" s="115">
        <v>218999</v>
      </c>
      <c r="G29" s="114">
        <v>219837</v>
      </c>
      <c r="H29" s="114">
        <v>220594</v>
      </c>
      <c r="I29" s="114">
        <v>218867</v>
      </c>
      <c r="J29" s="140">
        <v>219102</v>
      </c>
      <c r="K29" s="114">
        <v>-103</v>
      </c>
      <c r="L29" s="116">
        <v>-4.7010068369982928E-2</v>
      </c>
    </row>
    <row r="30" spans="1:12" s="110" customFormat="1" ht="15" customHeight="1" x14ac:dyDescent="0.2">
      <c r="A30" s="120"/>
      <c r="B30" s="119"/>
      <c r="C30" s="258" t="s">
        <v>106</v>
      </c>
      <c r="E30" s="113">
        <v>52.803437458618532</v>
      </c>
      <c r="F30" s="115">
        <v>115639</v>
      </c>
      <c r="G30" s="114">
        <v>116136</v>
      </c>
      <c r="H30" s="114">
        <v>116938</v>
      </c>
      <c r="I30" s="114">
        <v>115918</v>
      </c>
      <c r="J30" s="140">
        <v>116004</v>
      </c>
      <c r="K30" s="114">
        <v>-365</v>
      </c>
      <c r="L30" s="116">
        <v>-0.31464432260956521</v>
      </c>
    </row>
    <row r="31" spans="1:12" s="110" customFormat="1" ht="15" customHeight="1" x14ac:dyDescent="0.2">
      <c r="A31" s="120"/>
      <c r="B31" s="119"/>
      <c r="C31" s="258" t="s">
        <v>107</v>
      </c>
      <c r="E31" s="113">
        <v>47.196562541381468</v>
      </c>
      <c r="F31" s="115">
        <v>103360</v>
      </c>
      <c r="G31" s="114">
        <v>103701</v>
      </c>
      <c r="H31" s="114">
        <v>103656</v>
      </c>
      <c r="I31" s="114">
        <v>102949</v>
      </c>
      <c r="J31" s="140">
        <v>103098</v>
      </c>
      <c r="K31" s="114">
        <v>262</v>
      </c>
      <c r="L31" s="116">
        <v>0.25412714116665697</v>
      </c>
    </row>
    <row r="32" spans="1:12" s="110" customFormat="1" ht="15" customHeight="1" x14ac:dyDescent="0.2">
      <c r="A32" s="120"/>
      <c r="B32" s="119" t="s">
        <v>117</v>
      </c>
      <c r="C32" s="258"/>
      <c r="E32" s="113">
        <v>14.052251686803704</v>
      </c>
      <c r="F32" s="115">
        <v>35822</v>
      </c>
      <c r="G32" s="114">
        <v>34851</v>
      </c>
      <c r="H32" s="114">
        <v>35057</v>
      </c>
      <c r="I32" s="114">
        <v>34708</v>
      </c>
      <c r="J32" s="140">
        <v>33905</v>
      </c>
      <c r="K32" s="114">
        <v>1917</v>
      </c>
      <c r="L32" s="116">
        <v>5.6540333284176372</v>
      </c>
    </row>
    <row r="33" spans="1:12" s="110" customFormat="1" ht="15" customHeight="1" x14ac:dyDescent="0.2">
      <c r="A33" s="120"/>
      <c r="B33" s="119"/>
      <c r="C33" s="258" t="s">
        <v>106</v>
      </c>
      <c r="E33" s="113">
        <v>59.854279493048963</v>
      </c>
      <c r="F33" s="115">
        <v>21441</v>
      </c>
      <c r="G33" s="114">
        <v>20701</v>
      </c>
      <c r="H33" s="114">
        <v>21109</v>
      </c>
      <c r="I33" s="114">
        <v>20938</v>
      </c>
      <c r="J33" s="140">
        <v>20399</v>
      </c>
      <c r="K33" s="114">
        <v>1042</v>
      </c>
      <c r="L33" s="116">
        <v>5.1080935339967644</v>
      </c>
    </row>
    <row r="34" spans="1:12" s="110" customFormat="1" ht="15" customHeight="1" x14ac:dyDescent="0.2">
      <c r="A34" s="120"/>
      <c r="B34" s="119"/>
      <c r="C34" s="258" t="s">
        <v>107</v>
      </c>
      <c r="E34" s="113">
        <v>40.145720506951037</v>
      </c>
      <c r="F34" s="115">
        <v>14381</v>
      </c>
      <c r="G34" s="114">
        <v>14150</v>
      </c>
      <c r="H34" s="114">
        <v>13948</v>
      </c>
      <c r="I34" s="114">
        <v>13770</v>
      </c>
      <c r="J34" s="140">
        <v>13506</v>
      </c>
      <c r="K34" s="114">
        <v>875</v>
      </c>
      <c r="L34" s="116">
        <v>6.4786021027691394</v>
      </c>
    </row>
    <row r="35" spans="1:12" s="110" customFormat="1" ht="24.95" customHeight="1" x14ac:dyDescent="0.2">
      <c r="A35" s="606" t="s">
        <v>190</v>
      </c>
      <c r="B35" s="607"/>
      <c r="C35" s="607"/>
      <c r="D35" s="608"/>
      <c r="E35" s="113">
        <v>71.263533657618083</v>
      </c>
      <c r="F35" s="115">
        <v>181665</v>
      </c>
      <c r="G35" s="114">
        <v>181941</v>
      </c>
      <c r="H35" s="114">
        <v>183664</v>
      </c>
      <c r="I35" s="114">
        <v>182336</v>
      </c>
      <c r="J35" s="140">
        <v>182553</v>
      </c>
      <c r="K35" s="114">
        <v>-888</v>
      </c>
      <c r="L35" s="116">
        <v>-0.48643407667910143</v>
      </c>
    </row>
    <row r="36" spans="1:12" s="110" customFormat="1" ht="15" customHeight="1" x14ac:dyDescent="0.2">
      <c r="A36" s="120"/>
      <c r="B36" s="119"/>
      <c r="C36" s="258" t="s">
        <v>106</v>
      </c>
      <c r="E36" s="113">
        <v>67.053092230203944</v>
      </c>
      <c r="F36" s="115">
        <v>121812</v>
      </c>
      <c r="G36" s="114">
        <v>121813</v>
      </c>
      <c r="H36" s="114">
        <v>123111</v>
      </c>
      <c r="I36" s="114">
        <v>122041</v>
      </c>
      <c r="J36" s="140">
        <v>121969</v>
      </c>
      <c r="K36" s="114">
        <v>-157</v>
      </c>
      <c r="L36" s="116">
        <v>-0.12872123244430961</v>
      </c>
    </row>
    <row r="37" spans="1:12" s="110" customFormat="1" ht="15" customHeight="1" x14ac:dyDescent="0.2">
      <c r="A37" s="120"/>
      <c r="B37" s="119"/>
      <c r="C37" s="258" t="s">
        <v>107</v>
      </c>
      <c r="E37" s="113">
        <v>32.946907769796056</v>
      </c>
      <c r="F37" s="115">
        <v>59853</v>
      </c>
      <c r="G37" s="114">
        <v>60128</v>
      </c>
      <c r="H37" s="114">
        <v>60553</v>
      </c>
      <c r="I37" s="114">
        <v>60295</v>
      </c>
      <c r="J37" s="140">
        <v>60584</v>
      </c>
      <c r="K37" s="114">
        <v>-731</v>
      </c>
      <c r="L37" s="116">
        <v>-1.2065891984682424</v>
      </c>
    </row>
    <row r="38" spans="1:12" s="110" customFormat="1" ht="15" customHeight="1" x14ac:dyDescent="0.2">
      <c r="A38" s="120"/>
      <c r="B38" s="119" t="s">
        <v>182</v>
      </c>
      <c r="C38" s="258"/>
      <c r="E38" s="113">
        <v>28.736466342381924</v>
      </c>
      <c r="F38" s="115">
        <v>73255</v>
      </c>
      <c r="G38" s="114">
        <v>72847</v>
      </c>
      <c r="H38" s="114">
        <v>72086</v>
      </c>
      <c r="I38" s="114">
        <v>71346</v>
      </c>
      <c r="J38" s="140">
        <v>70551</v>
      </c>
      <c r="K38" s="114">
        <v>2704</v>
      </c>
      <c r="L38" s="116">
        <v>3.8326884098028375</v>
      </c>
    </row>
    <row r="39" spans="1:12" s="110" customFormat="1" ht="15" customHeight="1" x14ac:dyDescent="0.2">
      <c r="A39" s="120"/>
      <c r="B39" s="119"/>
      <c r="C39" s="258" t="s">
        <v>106</v>
      </c>
      <c r="E39" s="113">
        <v>20.930994471367143</v>
      </c>
      <c r="F39" s="115">
        <v>15333</v>
      </c>
      <c r="G39" s="114">
        <v>15093</v>
      </c>
      <c r="H39" s="114">
        <v>15007</v>
      </c>
      <c r="I39" s="114">
        <v>14887</v>
      </c>
      <c r="J39" s="140">
        <v>14497</v>
      </c>
      <c r="K39" s="114">
        <v>836</v>
      </c>
      <c r="L39" s="116">
        <v>5.7667103538663174</v>
      </c>
    </row>
    <row r="40" spans="1:12" s="110" customFormat="1" ht="15" customHeight="1" x14ac:dyDescent="0.2">
      <c r="A40" s="120"/>
      <c r="B40" s="119"/>
      <c r="C40" s="258" t="s">
        <v>107</v>
      </c>
      <c r="E40" s="113">
        <v>79.069005528632857</v>
      </c>
      <c r="F40" s="115">
        <v>57922</v>
      </c>
      <c r="G40" s="114">
        <v>57754</v>
      </c>
      <c r="H40" s="114">
        <v>57079</v>
      </c>
      <c r="I40" s="114">
        <v>56459</v>
      </c>
      <c r="J40" s="140">
        <v>56054</v>
      </c>
      <c r="K40" s="114">
        <v>1868</v>
      </c>
      <c r="L40" s="116">
        <v>3.3325008027973024</v>
      </c>
    </row>
    <row r="41" spans="1:12" s="110" customFormat="1" ht="24.75" customHeight="1" x14ac:dyDescent="0.2">
      <c r="A41" s="606" t="s">
        <v>520</v>
      </c>
      <c r="B41" s="607"/>
      <c r="C41" s="607"/>
      <c r="D41" s="608"/>
      <c r="E41" s="113">
        <v>3.9635964224070297</v>
      </c>
      <c r="F41" s="115">
        <v>10104</v>
      </c>
      <c r="G41" s="114">
        <v>11257</v>
      </c>
      <c r="H41" s="114">
        <v>11329</v>
      </c>
      <c r="I41" s="114">
        <v>10004</v>
      </c>
      <c r="J41" s="140">
        <v>10399</v>
      </c>
      <c r="K41" s="114">
        <v>-295</v>
      </c>
      <c r="L41" s="116">
        <v>-2.8368112318492162</v>
      </c>
    </row>
    <row r="42" spans="1:12" s="110" customFormat="1" ht="15" customHeight="1" x14ac:dyDescent="0.2">
      <c r="A42" s="120"/>
      <c r="B42" s="119"/>
      <c r="C42" s="258" t="s">
        <v>106</v>
      </c>
      <c r="E42" s="113">
        <v>58.343230403800476</v>
      </c>
      <c r="F42" s="115">
        <v>5895</v>
      </c>
      <c r="G42" s="114">
        <v>6677</v>
      </c>
      <c r="H42" s="114">
        <v>6736</v>
      </c>
      <c r="I42" s="114">
        <v>5715</v>
      </c>
      <c r="J42" s="140">
        <v>5945</v>
      </c>
      <c r="K42" s="114">
        <v>-50</v>
      </c>
      <c r="L42" s="116">
        <v>-0.84104289318755254</v>
      </c>
    </row>
    <row r="43" spans="1:12" s="110" customFormat="1" ht="15" customHeight="1" x14ac:dyDescent="0.2">
      <c r="A43" s="123"/>
      <c r="B43" s="124"/>
      <c r="C43" s="260" t="s">
        <v>107</v>
      </c>
      <c r="D43" s="261"/>
      <c r="E43" s="125">
        <v>41.656769596199524</v>
      </c>
      <c r="F43" s="143">
        <v>4209</v>
      </c>
      <c r="G43" s="144">
        <v>4580</v>
      </c>
      <c r="H43" s="144">
        <v>4593</v>
      </c>
      <c r="I43" s="144">
        <v>4289</v>
      </c>
      <c r="J43" s="145">
        <v>4454</v>
      </c>
      <c r="K43" s="144">
        <v>-245</v>
      </c>
      <c r="L43" s="146">
        <v>-5.5006735518634935</v>
      </c>
    </row>
    <row r="44" spans="1:12" s="110" customFormat="1" ht="45.75" customHeight="1" x14ac:dyDescent="0.2">
      <c r="A44" s="606" t="s">
        <v>191</v>
      </c>
      <c r="B44" s="607"/>
      <c r="C44" s="607"/>
      <c r="D44" s="608"/>
      <c r="E44" s="113">
        <v>0.58645849678330453</v>
      </c>
      <c r="F44" s="115">
        <v>1495</v>
      </c>
      <c r="G44" s="114">
        <v>1510</v>
      </c>
      <c r="H44" s="114">
        <v>1517</v>
      </c>
      <c r="I44" s="114">
        <v>1501</v>
      </c>
      <c r="J44" s="140">
        <v>1519</v>
      </c>
      <c r="K44" s="114">
        <v>-24</v>
      </c>
      <c r="L44" s="116">
        <v>-1.5799868334430547</v>
      </c>
    </row>
    <row r="45" spans="1:12" s="110" customFormat="1" ht="15" customHeight="1" x14ac:dyDescent="0.2">
      <c r="A45" s="120"/>
      <c r="B45" s="119"/>
      <c r="C45" s="258" t="s">
        <v>106</v>
      </c>
      <c r="E45" s="113">
        <v>58.729096989966557</v>
      </c>
      <c r="F45" s="115">
        <v>878</v>
      </c>
      <c r="G45" s="114">
        <v>886</v>
      </c>
      <c r="H45" s="114">
        <v>893</v>
      </c>
      <c r="I45" s="114">
        <v>879</v>
      </c>
      <c r="J45" s="140">
        <v>893</v>
      </c>
      <c r="K45" s="114">
        <v>-15</v>
      </c>
      <c r="L45" s="116">
        <v>-1.6797312430011198</v>
      </c>
    </row>
    <row r="46" spans="1:12" s="110" customFormat="1" ht="15" customHeight="1" x14ac:dyDescent="0.2">
      <c r="A46" s="123"/>
      <c r="B46" s="124"/>
      <c r="C46" s="260" t="s">
        <v>107</v>
      </c>
      <c r="D46" s="261"/>
      <c r="E46" s="125">
        <v>41.270903010033443</v>
      </c>
      <c r="F46" s="143">
        <v>617</v>
      </c>
      <c r="G46" s="144">
        <v>624</v>
      </c>
      <c r="H46" s="144">
        <v>624</v>
      </c>
      <c r="I46" s="144">
        <v>622</v>
      </c>
      <c r="J46" s="145">
        <v>626</v>
      </c>
      <c r="K46" s="144">
        <v>-9</v>
      </c>
      <c r="L46" s="146">
        <v>-1.4376996805111821</v>
      </c>
    </row>
    <row r="47" spans="1:12" s="110" customFormat="1" ht="39" customHeight="1" x14ac:dyDescent="0.2">
      <c r="A47" s="606" t="s">
        <v>521</v>
      </c>
      <c r="B47" s="610"/>
      <c r="C47" s="610"/>
      <c r="D47" s="611"/>
      <c r="E47" s="113">
        <v>0.1439667346618547</v>
      </c>
      <c r="F47" s="115">
        <v>367</v>
      </c>
      <c r="G47" s="114">
        <v>364</v>
      </c>
      <c r="H47" s="114">
        <v>318</v>
      </c>
      <c r="I47" s="114">
        <v>336</v>
      </c>
      <c r="J47" s="140">
        <v>372</v>
      </c>
      <c r="K47" s="114">
        <v>-5</v>
      </c>
      <c r="L47" s="116">
        <v>-1.3440860215053763</v>
      </c>
    </row>
    <row r="48" spans="1:12" s="110" customFormat="1" ht="15" customHeight="1" x14ac:dyDescent="0.2">
      <c r="A48" s="120"/>
      <c r="B48" s="119"/>
      <c r="C48" s="258" t="s">
        <v>106</v>
      </c>
      <c r="E48" s="113">
        <v>37.874659400544957</v>
      </c>
      <c r="F48" s="115">
        <v>139</v>
      </c>
      <c r="G48" s="114">
        <v>136</v>
      </c>
      <c r="H48" s="114">
        <v>117</v>
      </c>
      <c r="I48" s="114">
        <v>119</v>
      </c>
      <c r="J48" s="140">
        <v>127</v>
      </c>
      <c r="K48" s="114">
        <v>12</v>
      </c>
      <c r="L48" s="116">
        <v>9.4488188976377945</v>
      </c>
    </row>
    <row r="49" spans="1:12" s="110" customFormat="1" ht="15" customHeight="1" x14ac:dyDescent="0.2">
      <c r="A49" s="123"/>
      <c r="B49" s="124"/>
      <c r="C49" s="260" t="s">
        <v>107</v>
      </c>
      <c r="D49" s="261"/>
      <c r="E49" s="125">
        <v>62.125340599455043</v>
      </c>
      <c r="F49" s="143">
        <v>228</v>
      </c>
      <c r="G49" s="144">
        <v>228</v>
      </c>
      <c r="H49" s="144">
        <v>201</v>
      </c>
      <c r="I49" s="144">
        <v>217</v>
      </c>
      <c r="J49" s="145">
        <v>245</v>
      </c>
      <c r="K49" s="144">
        <v>-17</v>
      </c>
      <c r="L49" s="146">
        <v>-6.9387755102040813</v>
      </c>
    </row>
    <row r="50" spans="1:12" s="110" customFormat="1" ht="24.95" customHeight="1" x14ac:dyDescent="0.2">
      <c r="A50" s="612" t="s">
        <v>192</v>
      </c>
      <c r="B50" s="613"/>
      <c r="C50" s="613"/>
      <c r="D50" s="614"/>
      <c r="E50" s="262">
        <v>12.46312568648988</v>
      </c>
      <c r="F50" s="263">
        <v>31771</v>
      </c>
      <c r="G50" s="264">
        <v>32538</v>
      </c>
      <c r="H50" s="264">
        <v>32740</v>
      </c>
      <c r="I50" s="264">
        <v>31338</v>
      </c>
      <c r="J50" s="265">
        <v>31553</v>
      </c>
      <c r="K50" s="263">
        <v>218</v>
      </c>
      <c r="L50" s="266">
        <v>0.6909010236744525</v>
      </c>
    </row>
    <row r="51" spans="1:12" s="110" customFormat="1" ht="15" customHeight="1" x14ac:dyDescent="0.2">
      <c r="A51" s="120"/>
      <c r="B51" s="119"/>
      <c r="C51" s="258" t="s">
        <v>106</v>
      </c>
      <c r="E51" s="113">
        <v>53.319064555726918</v>
      </c>
      <c r="F51" s="115">
        <v>16940</v>
      </c>
      <c r="G51" s="114">
        <v>17299</v>
      </c>
      <c r="H51" s="114">
        <v>17563</v>
      </c>
      <c r="I51" s="114">
        <v>16568</v>
      </c>
      <c r="J51" s="140">
        <v>16608</v>
      </c>
      <c r="K51" s="114">
        <v>332</v>
      </c>
      <c r="L51" s="116">
        <v>1.9990366088631986</v>
      </c>
    </row>
    <row r="52" spans="1:12" s="110" customFormat="1" ht="15" customHeight="1" x14ac:dyDescent="0.2">
      <c r="A52" s="120"/>
      <c r="B52" s="119"/>
      <c r="C52" s="258" t="s">
        <v>107</v>
      </c>
      <c r="E52" s="113">
        <v>46.680935444273082</v>
      </c>
      <c r="F52" s="115">
        <v>14831</v>
      </c>
      <c r="G52" s="114">
        <v>15239</v>
      </c>
      <c r="H52" s="114">
        <v>15177</v>
      </c>
      <c r="I52" s="114">
        <v>14770</v>
      </c>
      <c r="J52" s="140">
        <v>14945</v>
      </c>
      <c r="K52" s="114">
        <v>-114</v>
      </c>
      <c r="L52" s="116">
        <v>-0.76279692204750749</v>
      </c>
    </row>
    <row r="53" spans="1:12" s="110" customFormat="1" ht="15" customHeight="1" x14ac:dyDescent="0.2">
      <c r="A53" s="120"/>
      <c r="B53" s="119"/>
      <c r="C53" s="258" t="s">
        <v>187</v>
      </c>
      <c r="D53" s="110" t="s">
        <v>193</v>
      </c>
      <c r="E53" s="113">
        <v>22.334833653331653</v>
      </c>
      <c r="F53" s="115">
        <v>7096</v>
      </c>
      <c r="G53" s="114">
        <v>8156</v>
      </c>
      <c r="H53" s="114">
        <v>8339</v>
      </c>
      <c r="I53" s="114">
        <v>6664</v>
      </c>
      <c r="J53" s="140">
        <v>7192</v>
      </c>
      <c r="K53" s="114">
        <v>-96</v>
      </c>
      <c r="L53" s="116">
        <v>-1.3348164627363737</v>
      </c>
    </row>
    <row r="54" spans="1:12" s="110" customFormat="1" ht="15" customHeight="1" x14ac:dyDescent="0.2">
      <c r="A54" s="120"/>
      <c r="B54" s="119"/>
      <c r="D54" s="267" t="s">
        <v>194</v>
      </c>
      <c r="E54" s="113">
        <v>59.935174746335967</v>
      </c>
      <c r="F54" s="115">
        <v>4253</v>
      </c>
      <c r="G54" s="114">
        <v>4895</v>
      </c>
      <c r="H54" s="114">
        <v>5084</v>
      </c>
      <c r="I54" s="114">
        <v>3933</v>
      </c>
      <c r="J54" s="140">
        <v>4206</v>
      </c>
      <c r="K54" s="114">
        <v>47</v>
      </c>
      <c r="L54" s="116">
        <v>1.1174512601046125</v>
      </c>
    </row>
    <row r="55" spans="1:12" s="110" customFormat="1" ht="15" customHeight="1" x14ac:dyDescent="0.2">
      <c r="A55" s="120"/>
      <c r="B55" s="119"/>
      <c r="D55" s="267" t="s">
        <v>195</v>
      </c>
      <c r="E55" s="113">
        <v>40.064825253664033</v>
      </c>
      <c r="F55" s="115">
        <v>2843</v>
      </c>
      <c r="G55" s="114">
        <v>3261</v>
      </c>
      <c r="H55" s="114">
        <v>3255</v>
      </c>
      <c r="I55" s="114">
        <v>2731</v>
      </c>
      <c r="J55" s="140">
        <v>2986</v>
      </c>
      <c r="K55" s="114">
        <v>-143</v>
      </c>
      <c r="L55" s="116">
        <v>-4.7890154052243803</v>
      </c>
    </row>
    <row r="56" spans="1:12" s="110" customFormat="1" ht="15" customHeight="1" x14ac:dyDescent="0.2">
      <c r="A56" s="120"/>
      <c r="B56" s="119" t="s">
        <v>196</v>
      </c>
      <c r="C56" s="258"/>
      <c r="E56" s="113">
        <v>57.490977561587947</v>
      </c>
      <c r="F56" s="115">
        <v>146556</v>
      </c>
      <c r="G56" s="114">
        <v>146262</v>
      </c>
      <c r="H56" s="114">
        <v>146764</v>
      </c>
      <c r="I56" s="114">
        <v>146549</v>
      </c>
      <c r="J56" s="140">
        <v>146425</v>
      </c>
      <c r="K56" s="114">
        <v>131</v>
      </c>
      <c r="L56" s="116">
        <v>8.9465596721871266E-2</v>
      </c>
    </row>
    <row r="57" spans="1:12" s="110" customFormat="1" ht="15" customHeight="1" x14ac:dyDescent="0.2">
      <c r="A57" s="120"/>
      <c r="B57" s="119"/>
      <c r="C57" s="258" t="s">
        <v>106</v>
      </c>
      <c r="E57" s="113">
        <v>50.293403204235922</v>
      </c>
      <c r="F57" s="115">
        <v>73708</v>
      </c>
      <c r="G57" s="114">
        <v>73469</v>
      </c>
      <c r="H57" s="114">
        <v>74008</v>
      </c>
      <c r="I57" s="114">
        <v>73982</v>
      </c>
      <c r="J57" s="140">
        <v>73904</v>
      </c>
      <c r="K57" s="114">
        <v>-196</v>
      </c>
      <c r="L57" s="116">
        <v>-0.26520891967958432</v>
      </c>
    </row>
    <row r="58" spans="1:12" s="110" customFormat="1" ht="15" customHeight="1" x14ac:dyDescent="0.2">
      <c r="A58" s="120"/>
      <c r="B58" s="119"/>
      <c r="C58" s="258" t="s">
        <v>107</v>
      </c>
      <c r="E58" s="113">
        <v>49.706596795764078</v>
      </c>
      <c r="F58" s="115">
        <v>72848</v>
      </c>
      <c r="G58" s="114">
        <v>72793</v>
      </c>
      <c r="H58" s="114">
        <v>72756</v>
      </c>
      <c r="I58" s="114">
        <v>72567</v>
      </c>
      <c r="J58" s="140">
        <v>72521</v>
      </c>
      <c r="K58" s="114">
        <v>327</v>
      </c>
      <c r="L58" s="116">
        <v>0.45090387611864152</v>
      </c>
    </row>
    <row r="59" spans="1:12" s="110" customFormat="1" ht="15" customHeight="1" x14ac:dyDescent="0.2">
      <c r="A59" s="120"/>
      <c r="B59" s="119"/>
      <c r="C59" s="258" t="s">
        <v>105</v>
      </c>
      <c r="D59" s="110" t="s">
        <v>197</v>
      </c>
      <c r="E59" s="113">
        <v>90.252872622069376</v>
      </c>
      <c r="F59" s="115">
        <v>132271</v>
      </c>
      <c r="G59" s="114">
        <v>131991</v>
      </c>
      <c r="H59" s="114">
        <v>132492</v>
      </c>
      <c r="I59" s="114">
        <v>132431</v>
      </c>
      <c r="J59" s="140">
        <v>132357</v>
      </c>
      <c r="K59" s="114">
        <v>-86</v>
      </c>
      <c r="L59" s="116">
        <v>-6.4975785187032037E-2</v>
      </c>
    </row>
    <row r="60" spans="1:12" s="110" customFormat="1" ht="15" customHeight="1" x14ac:dyDescent="0.2">
      <c r="A60" s="120"/>
      <c r="B60" s="119"/>
      <c r="C60" s="258"/>
      <c r="D60" s="267" t="s">
        <v>198</v>
      </c>
      <c r="E60" s="113">
        <v>48.164752666873312</v>
      </c>
      <c r="F60" s="115">
        <v>63708</v>
      </c>
      <c r="G60" s="114">
        <v>63469</v>
      </c>
      <c r="H60" s="114">
        <v>63985</v>
      </c>
      <c r="I60" s="114">
        <v>64064</v>
      </c>
      <c r="J60" s="140">
        <v>64000</v>
      </c>
      <c r="K60" s="114">
        <v>-292</v>
      </c>
      <c r="L60" s="116">
        <v>-0.45624999999999999</v>
      </c>
    </row>
    <row r="61" spans="1:12" s="110" customFormat="1" ht="15" customHeight="1" x14ac:dyDescent="0.2">
      <c r="A61" s="120"/>
      <c r="B61" s="119"/>
      <c r="C61" s="258"/>
      <c r="D61" s="267" t="s">
        <v>199</v>
      </c>
      <c r="E61" s="113">
        <v>51.835247333126688</v>
      </c>
      <c r="F61" s="115">
        <v>68563</v>
      </c>
      <c r="G61" s="114">
        <v>68522</v>
      </c>
      <c r="H61" s="114">
        <v>68507</v>
      </c>
      <c r="I61" s="114">
        <v>68367</v>
      </c>
      <c r="J61" s="140">
        <v>68357</v>
      </c>
      <c r="K61" s="114">
        <v>206</v>
      </c>
      <c r="L61" s="116">
        <v>0.30135904150269904</v>
      </c>
    </row>
    <row r="62" spans="1:12" s="110" customFormat="1" ht="15" customHeight="1" x14ac:dyDescent="0.2">
      <c r="A62" s="120"/>
      <c r="B62" s="119"/>
      <c r="C62" s="258"/>
      <c r="D62" s="258" t="s">
        <v>200</v>
      </c>
      <c r="E62" s="113">
        <v>9.7471273779306209</v>
      </c>
      <c r="F62" s="115">
        <v>14285</v>
      </c>
      <c r="G62" s="114">
        <v>14271</v>
      </c>
      <c r="H62" s="114">
        <v>14272</v>
      </c>
      <c r="I62" s="114">
        <v>14118</v>
      </c>
      <c r="J62" s="140">
        <v>14068</v>
      </c>
      <c r="K62" s="114">
        <v>217</v>
      </c>
      <c r="L62" s="116">
        <v>1.5425078191640602</v>
      </c>
    </row>
    <row r="63" spans="1:12" s="110" customFormat="1" ht="15" customHeight="1" x14ac:dyDescent="0.2">
      <c r="A63" s="120"/>
      <c r="B63" s="119"/>
      <c r="C63" s="258"/>
      <c r="D63" s="267" t="s">
        <v>198</v>
      </c>
      <c r="E63" s="113">
        <v>70.003500175008753</v>
      </c>
      <c r="F63" s="115">
        <v>10000</v>
      </c>
      <c r="G63" s="114">
        <v>10000</v>
      </c>
      <c r="H63" s="114">
        <v>10023</v>
      </c>
      <c r="I63" s="114">
        <v>9918</v>
      </c>
      <c r="J63" s="140">
        <v>9904</v>
      </c>
      <c r="K63" s="114">
        <v>96</v>
      </c>
      <c r="L63" s="116">
        <v>0.96930533117932149</v>
      </c>
    </row>
    <row r="64" spans="1:12" s="110" customFormat="1" ht="15" customHeight="1" x14ac:dyDescent="0.2">
      <c r="A64" s="120"/>
      <c r="B64" s="119"/>
      <c r="C64" s="258"/>
      <c r="D64" s="267" t="s">
        <v>199</v>
      </c>
      <c r="E64" s="113">
        <v>29.99649982499125</v>
      </c>
      <c r="F64" s="115">
        <v>4285</v>
      </c>
      <c r="G64" s="114">
        <v>4271</v>
      </c>
      <c r="H64" s="114">
        <v>4249</v>
      </c>
      <c r="I64" s="114">
        <v>4200</v>
      </c>
      <c r="J64" s="140">
        <v>4164</v>
      </c>
      <c r="K64" s="114">
        <v>121</v>
      </c>
      <c r="L64" s="116">
        <v>2.9058597502401535</v>
      </c>
    </row>
    <row r="65" spans="1:12" s="110" customFormat="1" ht="15" customHeight="1" x14ac:dyDescent="0.2">
      <c r="A65" s="120"/>
      <c r="B65" s="119" t="s">
        <v>201</v>
      </c>
      <c r="C65" s="258"/>
      <c r="E65" s="113">
        <v>21.968852973481876</v>
      </c>
      <c r="F65" s="115">
        <v>56003</v>
      </c>
      <c r="G65" s="114">
        <v>55533</v>
      </c>
      <c r="H65" s="114">
        <v>55103</v>
      </c>
      <c r="I65" s="114">
        <v>54733</v>
      </c>
      <c r="J65" s="140">
        <v>53901</v>
      </c>
      <c r="K65" s="114">
        <v>2102</v>
      </c>
      <c r="L65" s="116">
        <v>3.8997421198122484</v>
      </c>
    </row>
    <row r="66" spans="1:12" s="110" customFormat="1" ht="15" customHeight="1" x14ac:dyDescent="0.2">
      <c r="A66" s="120"/>
      <c r="B66" s="119"/>
      <c r="C66" s="258" t="s">
        <v>106</v>
      </c>
      <c r="E66" s="113">
        <v>61.969894469939113</v>
      </c>
      <c r="F66" s="115">
        <v>34705</v>
      </c>
      <c r="G66" s="114">
        <v>34509</v>
      </c>
      <c r="H66" s="114">
        <v>34437</v>
      </c>
      <c r="I66" s="114">
        <v>34290</v>
      </c>
      <c r="J66" s="140">
        <v>33889</v>
      </c>
      <c r="K66" s="114">
        <v>816</v>
      </c>
      <c r="L66" s="116">
        <v>2.4078609578329253</v>
      </c>
    </row>
    <row r="67" spans="1:12" s="110" customFormat="1" ht="15" customHeight="1" x14ac:dyDescent="0.2">
      <c r="A67" s="120"/>
      <c r="B67" s="119"/>
      <c r="C67" s="258" t="s">
        <v>107</v>
      </c>
      <c r="E67" s="113">
        <v>38.030105530060887</v>
      </c>
      <c r="F67" s="115">
        <v>21298</v>
      </c>
      <c r="G67" s="114">
        <v>21024</v>
      </c>
      <c r="H67" s="114">
        <v>20666</v>
      </c>
      <c r="I67" s="114">
        <v>20443</v>
      </c>
      <c r="J67" s="140">
        <v>20012</v>
      </c>
      <c r="K67" s="114">
        <v>1286</v>
      </c>
      <c r="L67" s="116">
        <v>6.4261443134119531</v>
      </c>
    </row>
    <row r="68" spans="1:12" s="110" customFormat="1" ht="15" customHeight="1" x14ac:dyDescent="0.2">
      <c r="A68" s="120"/>
      <c r="B68" s="119"/>
      <c r="C68" s="258" t="s">
        <v>105</v>
      </c>
      <c r="D68" s="110" t="s">
        <v>202</v>
      </c>
      <c r="E68" s="113">
        <v>17.482991982572361</v>
      </c>
      <c r="F68" s="115">
        <v>9791</v>
      </c>
      <c r="G68" s="114">
        <v>9520</v>
      </c>
      <c r="H68" s="114">
        <v>9292</v>
      </c>
      <c r="I68" s="114">
        <v>9119</v>
      </c>
      <c r="J68" s="140">
        <v>8687</v>
      </c>
      <c r="K68" s="114">
        <v>1104</v>
      </c>
      <c r="L68" s="116">
        <v>12.708645101876368</v>
      </c>
    </row>
    <row r="69" spans="1:12" s="110" customFormat="1" ht="15" customHeight="1" x14ac:dyDescent="0.2">
      <c r="A69" s="120"/>
      <c r="B69" s="119"/>
      <c r="C69" s="258"/>
      <c r="D69" s="267" t="s">
        <v>198</v>
      </c>
      <c r="E69" s="113">
        <v>52.926156674496987</v>
      </c>
      <c r="F69" s="115">
        <v>5182</v>
      </c>
      <c r="G69" s="114">
        <v>5050</v>
      </c>
      <c r="H69" s="114">
        <v>4941</v>
      </c>
      <c r="I69" s="114">
        <v>4845</v>
      </c>
      <c r="J69" s="140">
        <v>4623</v>
      </c>
      <c r="K69" s="114">
        <v>559</v>
      </c>
      <c r="L69" s="116">
        <v>12.09171533636167</v>
      </c>
    </row>
    <row r="70" spans="1:12" s="110" customFormat="1" ht="15" customHeight="1" x14ac:dyDescent="0.2">
      <c r="A70" s="120"/>
      <c r="B70" s="119"/>
      <c r="C70" s="258"/>
      <c r="D70" s="267" t="s">
        <v>199</v>
      </c>
      <c r="E70" s="113">
        <v>47.073843325503013</v>
      </c>
      <c r="F70" s="115">
        <v>4609</v>
      </c>
      <c r="G70" s="114">
        <v>4470</v>
      </c>
      <c r="H70" s="114">
        <v>4351</v>
      </c>
      <c r="I70" s="114">
        <v>4274</v>
      </c>
      <c r="J70" s="140">
        <v>4064</v>
      </c>
      <c r="K70" s="114">
        <v>545</v>
      </c>
      <c r="L70" s="116">
        <v>13.410433070866143</v>
      </c>
    </row>
    <row r="71" spans="1:12" s="110" customFormat="1" ht="15" customHeight="1" x14ac:dyDescent="0.2">
      <c r="A71" s="120"/>
      <c r="B71" s="119"/>
      <c r="C71" s="258"/>
      <c r="D71" s="110" t="s">
        <v>203</v>
      </c>
      <c r="E71" s="113">
        <v>76.19591807581736</v>
      </c>
      <c r="F71" s="115">
        <v>42672</v>
      </c>
      <c r="G71" s="114">
        <v>42517</v>
      </c>
      <c r="H71" s="114">
        <v>42310</v>
      </c>
      <c r="I71" s="114">
        <v>42179</v>
      </c>
      <c r="J71" s="140">
        <v>41840</v>
      </c>
      <c r="K71" s="114">
        <v>832</v>
      </c>
      <c r="L71" s="116">
        <v>1.9885277246653921</v>
      </c>
    </row>
    <row r="72" spans="1:12" s="110" customFormat="1" ht="15" customHeight="1" x14ac:dyDescent="0.2">
      <c r="A72" s="120"/>
      <c r="B72" s="119"/>
      <c r="C72" s="258"/>
      <c r="D72" s="267" t="s">
        <v>198</v>
      </c>
      <c r="E72" s="113">
        <v>63.995125609298839</v>
      </c>
      <c r="F72" s="115">
        <v>27308</v>
      </c>
      <c r="G72" s="114">
        <v>27261</v>
      </c>
      <c r="H72" s="114">
        <v>27281</v>
      </c>
      <c r="I72" s="114">
        <v>27269</v>
      </c>
      <c r="J72" s="140">
        <v>27119</v>
      </c>
      <c r="K72" s="114">
        <v>189</v>
      </c>
      <c r="L72" s="116">
        <v>0.69692835281536925</v>
      </c>
    </row>
    <row r="73" spans="1:12" s="110" customFormat="1" ht="15" customHeight="1" x14ac:dyDescent="0.2">
      <c r="A73" s="120"/>
      <c r="B73" s="119"/>
      <c r="C73" s="258"/>
      <c r="D73" s="267" t="s">
        <v>199</v>
      </c>
      <c r="E73" s="113">
        <v>36.004874390701161</v>
      </c>
      <c r="F73" s="115">
        <v>15364</v>
      </c>
      <c r="G73" s="114">
        <v>15256</v>
      </c>
      <c r="H73" s="114">
        <v>15029</v>
      </c>
      <c r="I73" s="114">
        <v>14910</v>
      </c>
      <c r="J73" s="140">
        <v>14721</v>
      </c>
      <c r="K73" s="114">
        <v>643</v>
      </c>
      <c r="L73" s="116">
        <v>4.3679097887371778</v>
      </c>
    </row>
    <row r="74" spans="1:12" s="110" customFormat="1" ht="15" customHeight="1" x14ac:dyDescent="0.2">
      <c r="A74" s="120"/>
      <c r="B74" s="119"/>
      <c r="C74" s="258"/>
      <c r="D74" s="110" t="s">
        <v>204</v>
      </c>
      <c r="E74" s="113">
        <v>6.3210899416102713</v>
      </c>
      <c r="F74" s="115">
        <v>3540</v>
      </c>
      <c r="G74" s="114">
        <v>3496</v>
      </c>
      <c r="H74" s="114">
        <v>3501</v>
      </c>
      <c r="I74" s="114">
        <v>3435</v>
      </c>
      <c r="J74" s="140">
        <v>3374</v>
      </c>
      <c r="K74" s="114">
        <v>166</v>
      </c>
      <c r="L74" s="116">
        <v>4.9199762892708954</v>
      </c>
    </row>
    <row r="75" spans="1:12" s="110" customFormat="1" ht="15" customHeight="1" x14ac:dyDescent="0.2">
      <c r="A75" s="120"/>
      <c r="B75" s="119"/>
      <c r="C75" s="258"/>
      <c r="D75" s="267" t="s">
        <v>198</v>
      </c>
      <c r="E75" s="113">
        <v>62.570621468926554</v>
      </c>
      <c r="F75" s="115">
        <v>2215</v>
      </c>
      <c r="G75" s="114">
        <v>2198</v>
      </c>
      <c r="H75" s="114">
        <v>2215</v>
      </c>
      <c r="I75" s="114">
        <v>2176</v>
      </c>
      <c r="J75" s="140">
        <v>2147</v>
      </c>
      <c r="K75" s="114">
        <v>68</v>
      </c>
      <c r="L75" s="116">
        <v>3.1672100605496043</v>
      </c>
    </row>
    <row r="76" spans="1:12" s="110" customFormat="1" ht="15" customHeight="1" x14ac:dyDescent="0.2">
      <c r="A76" s="120"/>
      <c r="B76" s="119"/>
      <c r="C76" s="258"/>
      <c r="D76" s="267" t="s">
        <v>199</v>
      </c>
      <c r="E76" s="113">
        <v>37.429378531073446</v>
      </c>
      <c r="F76" s="115">
        <v>1325</v>
      </c>
      <c r="G76" s="114">
        <v>1298</v>
      </c>
      <c r="H76" s="114">
        <v>1286</v>
      </c>
      <c r="I76" s="114">
        <v>1259</v>
      </c>
      <c r="J76" s="140">
        <v>1227</v>
      </c>
      <c r="K76" s="114">
        <v>98</v>
      </c>
      <c r="L76" s="116">
        <v>7.9869600651996739</v>
      </c>
    </row>
    <row r="77" spans="1:12" s="110" customFormat="1" ht="15" customHeight="1" x14ac:dyDescent="0.2">
      <c r="A77" s="533"/>
      <c r="B77" s="119" t="s">
        <v>205</v>
      </c>
      <c r="C77" s="268"/>
      <c r="D77" s="182"/>
      <c r="E77" s="113">
        <v>8.0770437784402951</v>
      </c>
      <c r="F77" s="115">
        <v>20590</v>
      </c>
      <c r="G77" s="114">
        <v>20455</v>
      </c>
      <c r="H77" s="114">
        <v>21143</v>
      </c>
      <c r="I77" s="114">
        <v>21062</v>
      </c>
      <c r="J77" s="140">
        <v>21225</v>
      </c>
      <c r="K77" s="114">
        <v>-635</v>
      </c>
      <c r="L77" s="116">
        <v>-2.9917550058892814</v>
      </c>
    </row>
    <row r="78" spans="1:12" s="110" customFormat="1" ht="15" customHeight="1" x14ac:dyDescent="0.2">
      <c r="A78" s="120"/>
      <c r="B78" s="119"/>
      <c r="C78" s="268" t="s">
        <v>106</v>
      </c>
      <c r="D78" s="182"/>
      <c r="E78" s="113">
        <v>57.27051966974259</v>
      </c>
      <c r="F78" s="115">
        <v>11792</v>
      </c>
      <c r="G78" s="114">
        <v>11629</v>
      </c>
      <c r="H78" s="114">
        <v>12110</v>
      </c>
      <c r="I78" s="114">
        <v>12088</v>
      </c>
      <c r="J78" s="140">
        <v>12065</v>
      </c>
      <c r="K78" s="114">
        <v>-273</v>
      </c>
      <c r="L78" s="116">
        <v>-2.2627434728553668</v>
      </c>
    </row>
    <row r="79" spans="1:12" s="110" customFormat="1" ht="15" customHeight="1" x14ac:dyDescent="0.2">
      <c r="A79" s="123"/>
      <c r="B79" s="124"/>
      <c r="C79" s="260" t="s">
        <v>107</v>
      </c>
      <c r="D79" s="261"/>
      <c r="E79" s="125">
        <v>42.72948033025741</v>
      </c>
      <c r="F79" s="143">
        <v>8798</v>
      </c>
      <c r="G79" s="144">
        <v>8826</v>
      </c>
      <c r="H79" s="144">
        <v>9033</v>
      </c>
      <c r="I79" s="144">
        <v>8974</v>
      </c>
      <c r="J79" s="145">
        <v>9160</v>
      </c>
      <c r="K79" s="144">
        <v>-362</v>
      </c>
      <c r="L79" s="146">
        <v>-3.9519650655021836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254920</v>
      </c>
      <c r="E11" s="114">
        <v>254788</v>
      </c>
      <c r="F11" s="114">
        <v>255750</v>
      </c>
      <c r="G11" s="114">
        <v>253682</v>
      </c>
      <c r="H11" s="140">
        <v>253104</v>
      </c>
      <c r="I11" s="115">
        <v>1816</v>
      </c>
      <c r="J11" s="116">
        <v>0.71749162399645994</v>
      </c>
    </row>
    <row r="12" spans="1:15" s="110" customFormat="1" ht="24.95" customHeight="1" x14ac:dyDescent="0.2">
      <c r="A12" s="193" t="s">
        <v>132</v>
      </c>
      <c r="B12" s="194" t="s">
        <v>133</v>
      </c>
      <c r="C12" s="113">
        <v>0.47936607563157069</v>
      </c>
      <c r="D12" s="115">
        <v>1222</v>
      </c>
      <c r="E12" s="114">
        <v>1030</v>
      </c>
      <c r="F12" s="114">
        <v>1296</v>
      </c>
      <c r="G12" s="114">
        <v>1293</v>
      </c>
      <c r="H12" s="140">
        <v>1234</v>
      </c>
      <c r="I12" s="115">
        <v>-12</v>
      </c>
      <c r="J12" s="116">
        <v>-0.97244732576985415</v>
      </c>
    </row>
    <row r="13" spans="1:15" s="110" customFormat="1" ht="24.95" customHeight="1" x14ac:dyDescent="0.2">
      <c r="A13" s="193" t="s">
        <v>134</v>
      </c>
      <c r="B13" s="199" t="s">
        <v>214</v>
      </c>
      <c r="C13" s="113">
        <v>3.0727286991997489</v>
      </c>
      <c r="D13" s="115">
        <v>7833</v>
      </c>
      <c r="E13" s="114">
        <v>1823</v>
      </c>
      <c r="F13" s="114">
        <v>1832</v>
      </c>
      <c r="G13" s="114">
        <v>1793</v>
      </c>
      <c r="H13" s="140">
        <v>1807</v>
      </c>
      <c r="I13" s="115">
        <v>6026</v>
      </c>
      <c r="J13" s="116" t="s">
        <v>515</v>
      </c>
    </row>
    <row r="14" spans="1:15" s="287" customFormat="1" ht="24" customHeight="1" x14ac:dyDescent="0.2">
      <c r="A14" s="193" t="s">
        <v>215</v>
      </c>
      <c r="B14" s="199" t="s">
        <v>137</v>
      </c>
      <c r="C14" s="113">
        <v>28.475992468225325</v>
      </c>
      <c r="D14" s="115">
        <v>72591</v>
      </c>
      <c r="E14" s="114">
        <v>78995</v>
      </c>
      <c r="F14" s="114">
        <v>79758</v>
      </c>
      <c r="G14" s="114">
        <v>79611</v>
      </c>
      <c r="H14" s="140">
        <v>79670</v>
      </c>
      <c r="I14" s="115">
        <v>-7079</v>
      </c>
      <c r="J14" s="116">
        <v>-8.8854022844232468</v>
      </c>
      <c r="K14" s="110"/>
      <c r="L14" s="110"/>
      <c r="M14" s="110"/>
      <c r="N14" s="110"/>
      <c r="O14" s="110"/>
    </row>
    <row r="15" spans="1:15" s="110" customFormat="1" ht="24.75" customHeight="1" x14ac:dyDescent="0.2">
      <c r="A15" s="193" t="s">
        <v>216</v>
      </c>
      <c r="B15" s="199" t="s">
        <v>217</v>
      </c>
      <c r="C15" s="113">
        <v>5.8339871332182645</v>
      </c>
      <c r="D15" s="115">
        <v>14872</v>
      </c>
      <c r="E15" s="114">
        <v>15057</v>
      </c>
      <c r="F15" s="114">
        <v>15158</v>
      </c>
      <c r="G15" s="114">
        <v>15126</v>
      </c>
      <c r="H15" s="140">
        <v>15195</v>
      </c>
      <c r="I15" s="115">
        <v>-323</v>
      </c>
      <c r="J15" s="116">
        <v>-2.1256992431720962</v>
      </c>
    </row>
    <row r="16" spans="1:15" s="287" customFormat="1" ht="24.95" customHeight="1" x14ac:dyDescent="0.2">
      <c r="A16" s="193" t="s">
        <v>218</v>
      </c>
      <c r="B16" s="199" t="s">
        <v>141</v>
      </c>
      <c r="C16" s="113">
        <v>19.341754275851248</v>
      </c>
      <c r="D16" s="115">
        <v>49306</v>
      </c>
      <c r="E16" s="114">
        <v>55488</v>
      </c>
      <c r="F16" s="114">
        <v>56045</v>
      </c>
      <c r="G16" s="114">
        <v>55939</v>
      </c>
      <c r="H16" s="140">
        <v>55902</v>
      </c>
      <c r="I16" s="115">
        <v>-6596</v>
      </c>
      <c r="J16" s="116">
        <v>-11.799220063682874</v>
      </c>
      <c r="K16" s="110"/>
      <c r="L16" s="110"/>
      <c r="M16" s="110"/>
      <c r="N16" s="110"/>
      <c r="O16" s="110"/>
    </row>
    <row r="17" spans="1:15" s="110" customFormat="1" ht="24.95" customHeight="1" x14ac:dyDescent="0.2">
      <c r="A17" s="193" t="s">
        <v>219</v>
      </c>
      <c r="B17" s="199" t="s">
        <v>220</v>
      </c>
      <c r="C17" s="113">
        <v>3.3002510591558134</v>
      </c>
      <c r="D17" s="115">
        <v>8413</v>
      </c>
      <c r="E17" s="114">
        <v>8450</v>
      </c>
      <c r="F17" s="114">
        <v>8555</v>
      </c>
      <c r="G17" s="114">
        <v>8546</v>
      </c>
      <c r="H17" s="140">
        <v>8573</v>
      </c>
      <c r="I17" s="115">
        <v>-160</v>
      </c>
      <c r="J17" s="116">
        <v>-1.8663245071736849</v>
      </c>
    </row>
    <row r="18" spans="1:15" s="287" customFormat="1" ht="24.95" customHeight="1" x14ac:dyDescent="0.2">
      <c r="A18" s="201" t="s">
        <v>144</v>
      </c>
      <c r="B18" s="202" t="s">
        <v>145</v>
      </c>
      <c r="C18" s="113">
        <v>4.3127255609603017</v>
      </c>
      <c r="D18" s="115">
        <v>10994</v>
      </c>
      <c r="E18" s="114">
        <v>10780</v>
      </c>
      <c r="F18" s="114">
        <v>11196</v>
      </c>
      <c r="G18" s="114">
        <v>10910</v>
      </c>
      <c r="H18" s="140">
        <v>10683</v>
      </c>
      <c r="I18" s="115">
        <v>311</v>
      </c>
      <c r="J18" s="116">
        <v>2.911167275109988</v>
      </c>
      <c r="K18" s="110"/>
      <c r="L18" s="110"/>
      <c r="M18" s="110"/>
      <c r="N18" s="110"/>
      <c r="O18" s="110"/>
    </row>
    <row r="19" spans="1:15" s="110" customFormat="1" ht="24.95" customHeight="1" x14ac:dyDescent="0.2">
      <c r="A19" s="193" t="s">
        <v>146</v>
      </c>
      <c r="B19" s="199" t="s">
        <v>147</v>
      </c>
      <c r="C19" s="113">
        <v>11.837046916679743</v>
      </c>
      <c r="D19" s="115">
        <v>30175</v>
      </c>
      <c r="E19" s="114">
        <v>30171</v>
      </c>
      <c r="F19" s="114">
        <v>29705</v>
      </c>
      <c r="G19" s="114">
        <v>29204</v>
      </c>
      <c r="H19" s="140">
        <v>29325</v>
      </c>
      <c r="I19" s="115">
        <v>850</v>
      </c>
      <c r="J19" s="116">
        <v>2.8985507246376812</v>
      </c>
    </row>
    <row r="20" spans="1:15" s="287" customFormat="1" ht="24.95" customHeight="1" x14ac:dyDescent="0.2">
      <c r="A20" s="193" t="s">
        <v>148</v>
      </c>
      <c r="B20" s="199" t="s">
        <v>149</v>
      </c>
      <c r="C20" s="113">
        <v>3.0448768241016788</v>
      </c>
      <c r="D20" s="115">
        <v>7762</v>
      </c>
      <c r="E20" s="114">
        <v>7630</v>
      </c>
      <c r="F20" s="114">
        <v>8013</v>
      </c>
      <c r="G20" s="114">
        <v>8031</v>
      </c>
      <c r="H20" s="140">
        <v>8014</v>
      </c>
      <c r="I20" s="115">
        <v>-252</v>
      </c>
      <c r="J20" s="116">
        <v>-3.1444971300224607</v>
      </c>
      <c r="K20" s="110"/>
      <c r="L20" s="110"/>
      <c r="M20" s="110"/>
      <c r="N20" s="110"/>
      <c r="O20" s="110"/>
    </row>
    <row r="21" spans="1:15" s="110" customFormat="1" ht="24.95" customHeight="1" x14ac:dyDescent="0.2">
      <c r="A21" s="201" t="s">
        <v>150</v>
      </c>
      <c r="B21" s="202" t="s">
        <v>151</v>
      </c>
      <c r="C21" s="113">
        <v>2.4289973324964693</v>
      </c>
      <c r="D21" s="115">
        <v>6192</v>
      </c>
      <c r="E21" s="114">
        <v>6346</v>
      </c>
      <c r="F21" s="114">
        <v>6394</v>
      </c>
      <c r="G21" s="114">
        <v>6377</v>
      </c>
      <c r="H21" s="140">
        <v>6259</v>
      </c>
      <c r="I21" s="115">
        <v>-67</v>
      </c>
      <c r="J21" s="116">
        <v>-1.0704585397028279</v>
      </c>
    </row>
    <row r="22" spans="1:15" s="110" customFormat="1" ht="24.95" customHeight="1" x14ac:dyDescent="0.2">
      <c r="A22" s="201" t="s">
        <v>152</v>
      </c>
      <c r="B22" s="199" t="s">
        <v>153</v>
      </c>
      <c r="C22" s="113">
        <v>3.692138710183587</v>
      </c>
      <c r="D22" s="115">
        <v>9412</v>
      </c>
      <c r="E22" s="114">
        <v>9469</v>
      </c>
      <c r="F22" s="114">
        <v>9440</v>
      </c>
      <c r="G22" s="114">
        <v>9340</v>
      </c>
      <c r="H22" s="140">
        <v>9234</v>
      </c>
      <c r="I22" s="115">
        <v>178</v>
      </c>
      <c r="J22" s="116">
        <v>1.9276586528048516</v>
      </c>
    </row>
    <row r="23" spans="1:15" s="110" customFormat="1" ht="24.95" customHeight="1" x14ac:dyDescent="0.2">
      <c r="A23" s="193" t="s">
        <v>154</v>
      </c>
      <c r="B23" s="199" t="s">
        <v>155</v>
      </c>
      <c r="C23" s="113">
        <v>1.8915738270830065</v>
      </c>
      <c r="D23" s="115">
        <v>4822</v>
      </c>
      <c r="E23" s="114">
        <v>4930</v>
      </c>
      <c r="F23" s="114">
        <v>4881</v>
      </c>
      <c r="G23" s="114">
        <v>4833</v>
      </c>
      <c r="H23" s="140">
        <v>4903</v>
      </c>
      <c r="I23" s="115">
        <v>-81</v>
      </c>
      <c r="J23" s="116">
        <v>-1.6520497654497246</v>
      </c>
    </row>
    <row r="24" spans="1:15" s="110" customFormat="1" ht="24.95" customHeight="1" x14ac:dyDescent="0.2">
      <c r="A24" s="193" t="s">
        <v>156</v>
      </c>
      <c r="B24" s="199" t="s">
        <v>221</v>
      </c>
      <c r="C24" s="113">
        <v>10.528793346932371</v>
      </c>
      <c r="D24" s="115">
        <v>26840</v>
      </c>
      <c r="E24" s="114">
        <v>26877</v>
      </c>
      <c r="F24" s="114">
        <v>26872</v>
      </c>
      <c r="G24" s="114">
        <v>26538</v>
      </c>
      <c r="H24" s="140">
        <v>26357</v>
      </c>
      <c r="I24" s="115">
        <v>483</v>
      </c>
      <c r="J24" s="116">
        <v>1.8325302576165725</v>
      </c>
    </row>
    <row r="25" spans="1:15" s="110" customFormat="1" ht="24.95" customHeight="1" x14ac:dyDescent="0.2">
      <c r="A25" s="193" t="s">
        <v>222</v>
      </c>
      <c r="B25" s="204" t="s">
        <v>159</v>
      </c>
      <c r="C25" s="113">
        <v>3.5768084104817199</v>
      </c>
      <c r="D25" s="115">
        <v>9118</v>
      </c>
      <c r="E25" s="114">
        <v>8880</v>
      </c>
      <c r="F25" s="114">
        <v>9043</v>
      </c>
      <c r="G25" s="114">
        <v>8962</v>
      </c>
      <c r="H25" s="140">
        <v>9032</v>
      </c>
      <c r="I25" s="115">
        <v>86</v>
      </c>
      <c r="J25" s="116">
        <v>0.95217006200177146</v>
      </c>
    </row>
    <row r="26" spans="1:15" s="110" customFormat="1" ht="24.95" customHeight="1" x14ac:dyDescent="0.2">
      <c r="A26" s="201">
        <v>782.78300000000002</v>
      </c>
      <c r="B26" s="203" t="s">
        <v>160</v>
      </c>
      <c r="C26" s="113">
        <v>1.0273811391809196</v>
      </c>
      <c r="D26" s="115">
        <v>2619</v>
      </c>
      <c r="E26" s="114">
        <v>2712</v>
      </c>
      <c r="F26" s="114">
        <v>2777</v>
      </c>
      <c r="G26" s="114">
        <v>2887</v>
      </c>
      <c r="H26" s="140">
        <v>2928</v>
      </c>
      <c r="I26" s="115">
        <v>-309</v>
      </c>
      <c r="J26" s="116">
        <v>-10.553278688524591</v>
      </c>
    </row>
    <row r="27" spans="1:15" s="110" customFormat="1" ht="24.95" customHeight="1" x14ac:dyDescent="0.2">
      <c r="A27" s="193" t="s">
        <v>161</v>
      </c>
      <c r="B27" s="199" t="s">
        <v>223</v>
      </c>
      <c r="C27" s="113">
        <v>4.5308332025733566</v>
      </c>
      <c r="D27" s="115">
        <v>11550</v>
      </c>
      <c r="E27" s="114">
        <v>11451</v>
      </c>
      <c r="F27" s="114">
        <v>11376</v>
      </c>
      <c r="G27" s="114">
        <v>11115</v>
      </c>
      <c r="H27" s="140">
        <v>11041</v>
      </c>
      <c r="I27" s="115">
        <v>509</v>
      </c>
      <c r="J27" s="116">
        <v>4.6100896657911425</v>
      </c>
    </row>
    <row r="28" spans="1:15" s="110" customFormat="1" ht="24.95" customHeight="1" x14ac:dyDescent="0.2">
      <c r="A28" s="193" t="s">
        <v>163</v>
      </c>
      <c r="B28" s="199" t="s">
        <v>164</v>
      </c>
      <c r="C28" s="113">
        <v>4.2181860975992471</v>
      </c>
      <c r="D28" s="115">
        <v>10753</v>
      </c>
      <c r="E28" s="114">
        <v>10696</v>
      </c>
      <c r="F28" s="114">
        <v>10575</v>
      </c>
      <c r="G28" s="114">
        <v>10535</v>
      </c>
      <c r="H28" s="140">
        <v>10481</v>
      </c>
      <c r="I28" s="115">
        <v>272</v>
      </c>
      <c r="J28" s="116">
        <v>2.5951722163915658</v>
      </c>
    </row>
    <row r="29" spans="1:15" s="110" customFormat="1" ht="24.95" customHeight="1" x14ac:dyDescent="0.2">
      <c r="A29" s="193">
        <v>86</v>
      </c>
      <c r="B29" s="199" t="s">
        <v>165</v>
      </c>
      <c r="C29" s="113">
        <v>9.0738270830064334</v>
      </c>
      <c r="D29" s="115">
        <v>23131</v>
      </c>
      <c r="E29" s="114">
        <v>23100</v>
      </c>
      <c r="F29" s="114">
        <v>22882</v>
      </c>
      <c r="G29" s="114">
        <v>22784</v>
      </c>
      <c r="H29" s="140">
        <v>22784</v>
      </c>
      <c r="I29" s="115">
        <v>347</v>
      </c>
      <c r="J29" s="116">
        <v>1.522998595505618</v>
      </c>
    </row>
    <row r="30" spans="1:15" s="110" customFormat="1" ht="24.95" customHeight="1" x14ac:dyDescent="0.2">
      <c r="A30" s="193">
        <v>87.88</v>
      </c>
      <c r="B30" s="204" t="s">
        <v>166</v>
      </c>
      <c r="C30" s="113">
        <v>5.4699513572885614</v>
      </c>
      <c r="D30" s="115">
        <v>13944</v>
      </c>
      <c r="E30" s="114">
        <v>13814</v>
      </c>
      <c r="F30" s="114">
        <v>13581</v>
      </c>
      <c r="G30" s="114">
        <v>13394</v>
      </c>
      <c r="H30" s="140">
        <v>13454</v>
      </c>
      <c r="I30" s="115">
        <v>490</v>
      </c>
      <c r="J30" s="116">
        <v>3.6420395421436003</v>
      </c>
    </row>
    <row r="31" spans="1:15" s="110" customFormat="1" ht="24.95" customHeight="1" x14ac:dyDescent="0.2">
      <c r="A31" s="193" t="s">
        <v>167</v>
      </c>
      <c r="B31" s="199" t="s">
        <v>168</v>
      </c>
      <c r="C31" s="113">
        <v>2.3387729483759609</v>
      </c>
      <c r="D31" s="115">
        <v>5962</v>
      </c>
      <c r="E31" s="114">
        <v>6084</v>
      </c>
      <c r="F31" s="114">
        <v>6129</v>
      </c>
      <c r="G31" s="114">
        <v>6075</v>
      </c>
      <c r="H31" s="140">
        <v>5897</v>
      </c>
      <c r="I31" s="115">
        <v>65</v>
      </c>
      <c r="J31" s="116">
        <v>1.1022553840936069</v>
      </c>
    </row>
    <row r="32" spans="1:15" s="110" customFormat="1" ht="24.95" customHeight="1" x14ac:dyDescent="0.2">
      <c r="A32" s="193"/>
      <c r="B32" s="288" t="s">
        <v>224</v>
      </c>
      <c r="C32" s="113">
        <v>0</v>
      </c>
      <c r="D32" s="115">
        <v>0</v>
      </c>
      <c r="E32" s="114">
        <v>0</v>
      </c>
      <c r="F32" s="114">
        <v>0</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0.47936607563157069</v>
      </c>
      <c r="D34" s="115">
        <v>1222</v>
      </c>
      <c r="E34" s="114">
        <v>1030</v>
      </c>
      <c r="F34" s="114">
        <v>1296</v>
      </c>
      <c r="G34" s="114">
        <v>1293</v>
      </c>
      <c r="H34" s="140">
        <v>1234</v>
      </c>
      <c r="I34" s="115">
        <v>-12</v>
      </c>
      <c r="J34" s="116">
        <v>-0.97244732576985415</v>
      </c>
    </row>
    <row r="35" spans="1:10" s="110" customFormat="1" ht="24.95" customHeight="1" x14ac:dyDescent="0.2">
      <c r="A35" s="292" t="s">
        <v>171</v>
      </c>
      <c r="B35" s="293" t="s">
        <v>172</v>
      </c>
      <c r="C35" s="113">
        <v>35.861446728385374</v>
      </c>
      <c r="D35" s="115">
        <v>91418</v>
      </c>
      <c r="E35" s="114">
        <v>91598</v>
      </c>
      <c r="F35" s="114">
        <v>92786</v>
      </c>
      <c r="G35" s="114">
        <v>92314</v>
      </c>
      <c r="H35" s="140">
        <v>92160</v>
      </c>
      <c r="I35" s="115">
        <v>-742</v>
      </c>
      <c r="J35" s="116">
        <v>-0.80512152777777779</v>
      </c>
    </row>
    <row r="36" spans="1:10" s="110" customFormat="1" ht="24.95" customHeight="1" x14ac:dyDescent="0.2">
      <c r="A36" s="294" t="s">
        <v>173</v>
      </c>
      <c r="B36" s="295" t="s">
        <v>174</v>
      </c>
      <c r="C36" s="125">
        <v>63.659187195983051</v>
      </c>
      <c r="D36" s="143">
        <v>162280</v>
      </c>
      <c r="E36" s="144">
        <v>162160</v>
      </c>
      <c r="F36" s="144">
        <v>161668</v>
      </c>
      <c r="G36" s="144">
        <v>160075</v>
      </c>
      <c r="H36" s="145">
        <v>159709</v>
      </c>
      <c r="I36" s="143">
        <v>2571</v>
      </c>
      <c r="J36" s="146">
        <v>1.6098028288950528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2020-09-28T08:50:54Z</dcterms:created>
  <dcterms:modified xsi:type="dcterms:W3CDTF">2020-09-28T10:34:30Z</dcterms:modified>
</cp:coreProperties>
</file>