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J77" i="24" s="1"/>
  <c r="G75" i="24"/>
  <c r="F75" i="24"/>
  <c r="E75" i="24"/>
  <c r="L74" i="24"/>
  <c r="H74" i="24" s="1"/>
  <c r="J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J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J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K44" i="24"/>
  <c r="I44" i="24"/>
  <c r="H44" i="24"/>
  <c r="G44" i="24"/>
  <c r="D44" i="24"/>
  <c r="C44" i="24"/>
  <c r="M44" i="24" s="1"/>
  <c r="B44" i="24"/>
  <c r="J44" i="24" s="1"/>
  <c r="K43" i="24"/>
  <c r="H43" i="24"/>
  <c r="F43" i="24"/>
  <c r="D43" i="24"/>
  <c r="C43" i="24"/>
  <c r="B43" i="24"/>
  <c r="J43" i="24" s="1"/>
  <c r="L42" i="24"/>
  <c r="K42" i="24"/>
  <c r="I42" i="24"/>
  <c r="H42" i="24"/>
  <c r="G42" i="24"/>
  <c r="D42" i="24"/>
  <c r="C42" i="24"/>
  <c r="M42" i="24" s="1"/>
  <c r="B42" i="24"/>
  <c r="J42" i="24" s="1"/>
  <c r="K41" i="24"/>
  <c r="H41" i="24"/>
  <c r="F41" i="24"/>
  <c r="D41" i="24"/>
  <c r="C41" i="24"/>
  <c r="B41" i="24"/>
  <c r="J41" i="24" s="1"/>
  <c r="L40" i="24"/>
  <c r="K40" i="24"/>
  <c r="I40" i="24"/>
  <c r="H40" i="24"/>
  <c r="G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D8" i="24"/>
  <c r="J8" i="24"/>
  <c r="F8" i="24"/>
  <c r="D35" i="24"/>
  <c r="J35" i="24"/>
  <c r="H35" i="24"/>
  <c r="K35" i="24"/>
  <c r="F35" i="24"/>
  <c r="K32" i="24"/>
  <c r="H32" i="24"/>
  <c r="F32" i="24"/>
  <c r="D32" i="24"/>
  <c r="J32" i="24"/>
  <c r="D9" i="24"/>
  <c r="H9" i="24"/>
  <c r="K9" i="24"/>
  <c r="J9" i="24"/>
  <c r="F9" i="24"/>
  <c r="B14" i="24"/>
  <c r="B6" i="24"/>
  <c r="D27" i="24"/>
  <c r="J27" i="24"/>
  <c r="H27" i="24"/>
  <c r="K27" i="24"/>
  <c r="F27" i="24"/>
  <c r="K24" i="24"/>
  <c r="H24" i="24"/>
  <c r="F24" i="24"/>
  <c r="D24" i="24"/>
  <c r="J24" i="24"/>
  <c r="K22" i="24"/>
  <c r="H22" i="24"/>
  <c r="F22" i="24"/>
  <c r="D22" i="24"/>
  <c r="J22" i="24"/>
  <c r="K28" i="24"/>
  <c r="H28" i="24"/>
  <c r="F28" i="24"/>
  <c r="D28" i="24"/>
  <c r="J28" i="24"/>
  <c r="D31" i="24"/>
  <c r="J31" i="24"/>
  <c r="H31" i="24"/>
  <c r="K31" i="24"/>
  <c r="F31" i="24"/>
  <c r="K34" i="24"/>
  <c r="H34" i="24"/>
  <c r="F34" i="24"/>
  <c r="D34" i="24"/>
  <c r="J34" i="24"/>
  <c r="K38" i="24"/>
  <c r="J38" i="24"/>
  <c r="H38" i="24"/>
  <c r="F38" i="24"/>
  <c r="D38" i="24"/>
  <c r="G9" i="24"/>
  <c r="M9" i="24"/>
  <c r="E9" i="24"/>
  <c r="L9" i="24"/>
  <c r="I9" i="24"/>
  <c r="I24" i="24"/>
  <c r="L24" i="24"/>
  <c r="M24" i="24"/>
  <c r="G24" i="24"/>
  <c r="E24" i="24"/>
  <c r="G27" i="24"/>
  <c r="M27" i="24"/>
  <c r="E27" i="24"/>
  <c r="L27" i="24"/>
  <c r="I27" i="24"/>
  <c r="D25" i="24"/>
  <c r="J25" i="24"/>
  <c r="H25" i="24"/>
  <c r="K25" i="24"/>
  <c r="F25" i="24"/>
  <c r="I18" i="24"/>
  <c r="L18" i="24"/>
  <c r="E18" i="24"/>
  <c r="M18" i="24"/>
  <c r="G18" i="24"/>
  <c r="I34" i="24"/>
  <c r="L34" i="24"/>
  <c r="M34" i="24"/>
  <c r="G34" i="24"/>
  <c r="E34" i="24"/>
  <c r="B45" i="24"/>
  <c r="B39" i="24"/>
  <c r="G15" i="24"/>
  <c r="M15" i="24"/>
  <c r="E15" i="24"/>
  <c r="L15" i="24"/>
  <c r="I15" i="24"/>
  <c r="I28" i="24"/>
  <c r="L28" i="24"/>
  <c r="G28" i="24"/>
  <c r="E28" i="24"/>
  <c r="M28" i="24"/>
  <c r="G31" i="24"/>
  <c r="M31" i="24"/>
  <c r="E31" i="24"/>
  <c r="L31" i="24"/>
  <c r="I31" i="24"/>
  <c r="K16" i="24"/>
  <c r="H16" i="24"/>
  <c r="D16" i="24"/>
  <c r="J16" i="24"/>
  <c r="F16" i="24"/>
  <c r="K20" i="24"/>
  <c r="H20" i="24"/>
  <c r="F20" i="24"/>
  <c r="D20" i="24"/>
  <c r="J20" i="24"/>
  <c r="D23" i="24"/>
  <c r="J23" i="24"/>
  <c r="H23" i="24"/>
  <c r="F23" i="24"/>
  <c r="K23" i="24"/>
  <c r="K26" i="24"/>
  <c r="H26" i="24"/>
  <c r="F26" i="24"/>
  <c r="D26" i="24"/>
  <c r="J26" i="24"/>
  <c r="D29" i="24"/>
  <c r="J29" i="24"/>
  <c r="H29" i="24"/>
  <c r="K29" i="24"/>
  <c r="F29" i="24"/>
  <c r="I22" i="24"/>
  <c r="L22" i="24"/>
  <c r="M22" i="24"/>
  <c r="G22" i="24"/>
  <c r="E22" i="24"/>
  <c r="G25" i="24"/>
  <c r="M25" i="24"/>
  <c r="E25" i="24"/>
  <c r="L25" i="24"/>
  <c r="I25" i="24"/>
  <c r="C45" i="24"/>
  <c r="C39" i="24"/>
  <c r="D7" i="24"/>
  <c r="H7" i="24"/>
  <c r="J7" i="24"/>
  <c r="F7" i="24"/>
  <c r="K7" i="24"/>
  <c r="D17" i="24"/>
  <c r="H17" i="24"/>
  <c r="K17" i="24"/>
  <c r="J17" i="24"/>
  <c r="F17" i="24"/>
  <c r="I16" i="24"/>
  <c r="L16" i="24"/>
  <c r="M16" i="24"/>
  <c r="G16" i="24"/>
  <c r="E16" i="24"/>
  <c r="G19" i="24"/>
  <c r="M19" i="24"/>
  <c r="E19" i="24"/>
  <c r="L19" i="24"/>
  <c r="I19" i="24"/>
  <c r="I32" i="24"/>
  <c r="L32" i="24"/>
  <c r="E32" i="24"/>
  <c r="M32" i="24"/>
  <c r="G32" i="24"/>
  <c r="G35" i="24"/>
  <c r="M35" i="24"/>
  <c r="E35" i="24"/>
  <c r="L35" i="24"/>
  <c r="I35" i="24"/>
  <c r="D19" i="24"/>
  <c r="J19" i="24"/>
  <c r="H19" i="24"/>
  <c r="K19" i="24"/>
  <c r="F19" i="24"/>
  <c r="K30" i="24"/>
  <c r="H30" i="24"/>
  <c r="F30" i="24"/>
  <c r="D30" i="24"/>
  <c r="J30" i="24"/>
  <c r="F37" i="24"/>
  <c r="D37" i="24"/>
  <c r="J37" i="24"/>
  <c r="K37" i="24"/>
  <c r="H37" i="24"/>
  <c r="I26" i="24"/>
  <c r="L26" i="24"/>
  <c r="M26" i="24"/>
  <c r="G26" i="24"/>
  <c r="E26" i="24"/>
  <c r="G29" i="24"/>
  <c r="M29" i="24"/>
  <c r="E29" i="24"/>
  <c r="L29" i="24"/>
  <c r="I29" i="24"/>
  <c r="D15" i="24"/>
  <c r="H15" i="24"/>
  <c r="J15" i="24"/>
  <c r="F15" i="24"/>
  <c r="K15" i="24"/>
  <c r="K18" i="24"/>
  <c r="H18" i="24"/>
  <c r="D18" i="24"/>
  <c r="F18" i="24"/>
  <c r="J18" i="24"/>
  <c r="D21" i="24"/>
  <c r="J21" i="24"/>
  <c r="H21" i="24"/>
  <c r="F21" i="24"/>
  <c r="K21" i="24"/>
  <c r="D33" i="24"/>
  <c r="J33" i="24"/>
  <c r="H33" i="24"/>
  <c r="K33" i="24"/>
  <c r="F33" i="24"/>
  <c r="I20" i="24"/>
  <c r="L20" i="24"/>
  <c r="M20" i="24"/>
  <c r="G20" i="24"/>
  <c r="E20" i="24"/>
  <c r="G23" i="24"/>
  <c r="M23" i="24"/>
  <c r="E23" i="24"/>
  <c r="L23" i="24"/>
  <c r="I23" i="24"/>
  <c r="I37" i="24"/>
  <c r="G37" i="24"/>
  <c r="M37" i="24"/>
  <c r="E37" i="24"/>
  <c r="L37" i="24"/>
  <c r="G21" i="24"/>
  <c r="M21" i="24"/>
  <c r="E21" i="24"/>
  <c r="L21" i="24"/>
  <c r="I21" i="24"/>
  <c r="G7" i="24"/>
  <c r="M7" i="24"/>
  <c r="E7" i="24"/>
  <c r="L7" i="24"/>
  <c r="I7" i="24"/>
  <c r="I8" i="24"/>
  <c r="L8" i="24"/>
  <c r="M8" i="24"/>
  <c r="G8" i="24"/>
  <c r="E8" i="24"/>
  <c r="C14" i="24"/>
  <c r="C6" i="24"/>
  <c r="G17" i="24"/>
  <c r="M17" i="24"/>
  <c r="E17" i="24"/>
  <c r="L17" i="24"/>
  <c r="I17" i="24"/>
  <c r="I30" i="24"/>
  <c r="L30" i="24"/>
  <c r="G30" i="24"/>
  <c r="E30" i="24"/>
  <c r="M30" i="24"/>
  <c r="G33" i="24"/>
  <c r="M33" i="24"/>
  <c r="E33" i="24"/>
  <c r="L33" i="24"/>
  <c r="I33" i="24"/>
  <c r="J79" i="24"/>
  <c r="K53" i="24"/>
  <c r="I53" i="24"/>
  <c r="K61" i="24"/>
  <c r="I61" i="24"/>
  <c r="K69" i="24"/>
  <c r="I69" i="24"/>
  <c r="K58" i="24"/>
  <c r="I58" i="24"/>
  <c r="K66" i="24"/>
  <c r="I66" i="24"/>
  <c r="K74" i="24"/>
  <c r="I74" i="24"/>
  <c r="I43" i="24"/>
  <c r="G43" i="24"/>
  <c r="M43" i="24"/>
  <c r="E43" i="24"/>
  <c r="L43" i="24"/>
  <c r="K55" i="24"/>
  <c r="I55" i="24"/>
  <c r="K63" i="24"/>
  <c r="I63" i="24"/>
  <c r="K71" i="24"/>
  <c r="I71" i="24"/>
  <c r="M38" i="24"/>
  <c r="E38" i="24"/>
  <c r="I38" i="24"/>
  <c r="K52" i="24"/>
  <c r="I52" i="24"/>
  <c r="K60" i="24"/>
  <c r="I60" i="24"/>
  <c r="K68" i="24"/>
  <c r="I68" i="24"/>
  <c r="I41" i="24"/>
  <c r="G41" i="24"/>
  <c r="M41" i="24"/>
  <c r="E41" i="24"/>
  <c r="L41" i="24"/>
  <c r="K57" i="24"/>
  <c r="I57" i="24"/>
  <c r="K65" i="24"/>
  <c r="I65" i="24"/>
  <c r="K73" i="24"/>
  <c r="I73" i="24"/>
  <c r="K54" i="24"/>
  <c r="I54" i="24"/>
  <c r="K62" i="24"/>
  <c r="I62" i="24"/>
  <c r="K70" i="24"/>
  <c r="I70" i="24"/>
  <c r="G38" i="24"/>
  <c r="K51" i="24"/>
  <c r="I51" i="24"/>
  <c r="K59" i="24"/>
  <c r="I59" i="24"/>
  <c r="K67" i="24"/>
  <c r="I67" i="24"/>
  <c r="K75" i="24"/>
  <c r="I75" i="24"/>
  <c r="L38" i="24"/>
  <c r="K56" i="24"/>
  <c r="I56" i="24"/>
  <c r="K64" i="24"/>
  <c r="I64" i="24"/>
  <c r="K72" i="24"/>
  <c r="I72" i="24"/>
  <c r="F40" i="24"/>
  <c r="F42" i="24"/>
  <c r="F44" i="24"/>
  <c r="E40" i="24"/>
  <c r="E42" i="24"/>
  <c r="E44" i="24"/>
  <c r="F45" i="24" l="1"/>
  <c r="D45" i="24"/>
  <c r="J45" i="24"/>
  <c r="K45" i="24"/>
  <c r="H45" i="24"/>
  <c r="I6" i="24"/>
  <c r="L6" i="24"/>
  <c r="E6" i="24"/>
  <c r="M6" i="24"/>
  <c r="G6" i="24"/>
  <c r="I14" i="24"/>
  <c r="L14" i="24"/>
  <c r="E14" i="24"/>
  <c r="M14" i="24"/>
  <c r="G14" i="24"/>
  <c r="K6" i="24"/>
  <c r="H6" i="24"/>
  <c r="D6" i="24"/>
  <c r="F6" i="24"/>
  <c r="J6" i="24"/>
  <c r="I39" i="24"/>
  <c r="G39" i="24"/>
  <c r="M39" i="24"/>
  <c r="E39" i="24"/>
  <c r="L39" i="24"/>
  <c r="I45" i="24"/>
  <c r="G45" i="24"/>
  <c r="M45" i="24"/>
  <c r="E45" i="24"/>
  <c r="L45" i="24"/>
  <c r="K14" i="24"/>
  <c r="H14" i="24"/>
  <c r="D14" i="24"/>
  <c r="F14" i="24"/>
  <c r="J14" i="24"/>
  <c r="I77" i="24"/>
  <c r="K77" i="24"/>
  <c r="F39" i="24"/>
  <c r="D39" i="24"/>
  <c r="J39" i="24"/>
  <c r="K39" i="24"/>
  <c r="H39" i="24"/>
  <c r="K79" i="24" l="1"/>
  <c r="K78" i="24"/>
  <c r="I78" i="24"/>
  <c r="I79" i="24"/>
  <c r="J78" i="24"/>
  <c r="I83" i="24" l="1"/>
  <c r="I82" i="24"/>
  <c r="I81" i="24"/>
</calcChain>
</file>

<file path=xl/sharedStrings.xml><?xml version="1.0" encoding="utf-8"?>
<sst xmlns="http://schemas.openxmlformats.org/spreadsheetml/2006/main" count="1656" uniqueCount="523">
  <si>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</si>
  <si>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</si>
  <si>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</si>
  <si>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</si>
  <si>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</si>
  <si>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</si>
  <si>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</si>
  <si>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</si>
  <si>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</si>
  <si>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</si>
  <si>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</si>
  <si>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</si>
  <si>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</si>
  <si>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Nürnberg (735)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</si>
  <si>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</si>
  <si>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</si>
  <si>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</si>
  <si>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</si>
  <si>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</si>
  <si>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</si>
  <si>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</si>
  <si>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</si>
  <si>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</si>
  <si>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</si>
  <si>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</si>
  <si>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</si>
  <si>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</si>
  <si>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</si>
  <si>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</si>
  <si>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</si>
  <si>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</si>
  <si>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</si>
  <si>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</si>
  <si>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</si>
  <si>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</si>
  <si>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</si>
  <si>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</si>
  <si>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</si>
  <si>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</si>
  <si>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</si>
  <si>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</si>
  <si>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</si>
  <si>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</si>
  <si>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</si>
  <si>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</si>
  <si>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</si>
  <si>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</si>
  <si>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</si>
  <si>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</si>
  <si>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</si>
  <si>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</si>
  <si>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</si>
  <si>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</si>
  <si>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</si>
  <si>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</si>
  <si>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</si>
  <si>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</si>
  <si>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</si>
  <si>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</si>
  <si>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</si>
  <si>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</si>
  <si>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</si>
  <si>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</si>
  <si>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</si>
  <si>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</si>
  <si>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</si>
  <si>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</si>
  <si>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</si>
  <si>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</si>
  <si>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</si>
  <si>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</si>
  <si>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</si>
  <si>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</si>
  <si>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</si>
  <si>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</si>
  <si>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</si>
  <si>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</si>
  <si>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</si>
  <si>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</si>
  <si>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</si>
  <si>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</si>
  <si>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</si>
  <si>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</si>
  <si>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</si>
  <si>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</si>
  <si>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</si>
  <si>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</si>
  <si>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</si>
  <si>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</si>
  <si>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</si>
  <si>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</si>
  <si>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</si>
  <si>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Nürnberg (735);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</si>
  <si>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</si>
  <si>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</si>
  <si>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</si>
  <si>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</si>
  <si>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</si>
  <si>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</si>
  <si>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</si>
  <si>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</si>
  <si>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</si>
  <si>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</si>
  <si>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</si>
  <si>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</si>
  <si>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</si>
  <si>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</si>
  <si>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</si>
  <si>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</si>
  <si>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</si>
  <si>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</si>
  <si>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</si>
  <si>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</si>
  <si>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</si>
  <si>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</si>
  <si>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</si>
  <si>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</si>
  <si>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</si>
  <si>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</si>
  <si>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</si>
  <si>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</si>
  <si>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</si>
  <si>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</si>
  <si>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</si>
  <si>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</si>
  <si>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</si>
  <si>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</si>
  <si>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</si>
  <si>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</si>
  <si>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</si>
  <si>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</si>
  <si>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</si>
  <si>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</si>
  <si>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</si>
  <si>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</si>
  <si>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</si>
  <si>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</si>
  <si>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</si>
  <si>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</si>
  <si>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</si>
  <si>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</si>
  <si>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</si>
  <si>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</si>
  <si>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</si>
  <si>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</si>
  <si>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</si>
  <si>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</si>
  <si>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</si>
  <si>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</si>
  <si>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</si>
  <si>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</si>
  <si>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</si>
  <si>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</si>
  <si>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</si>
  <si>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</si>
  <si>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</si>
  <si>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</si>
  <si>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</si>
  <si>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</si>
  <si>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</si>
  <si>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</si>
  <si>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</si>
  <si>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</si>
  <si>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</si>
  <si>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</si>
  <si>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</si>
  <si>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</si>
  <si>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</si>
  <si>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</si>
  <si>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</si>
  <si>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</si>
  <si>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</si>
  <si>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</si>
  <si>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</si>
  <si>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</si>
  <si>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</si>
  <si>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</si>
  <si>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</si>
  <si>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</si>
  <si>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</si>
  <si>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</si>
  <si>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</si>
  <si>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</si>
  <si>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Nürnberg (735)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</si>
  <si>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</si>
  <si>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</si>
  <si>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</si>
  <si>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</si>
  <si>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</si>
  <si>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</si>
  <si>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</si>
  <si>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</si>
  <si>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</si>
  <si>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</si>
  <si>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</si>
  <si>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</si>
  <si>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</si>
  <si>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</si>
  <si>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</si>
  <si>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</si>
  <si>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</si>
  <si>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</si>
  <si>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</si>
  <si>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</si>
  <si>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</si>
  <si>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</si>
  <si>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</si>
  <si>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</si>
  <si>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</si>
  <si>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</si>
  <si>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</si>
  <si>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</si>
  <si>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</si>
  <si>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</si>
  <si>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</si>
  <si>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</si>
  <si>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</si>
  <si>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</si>
  <si>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</si>
  <si>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</si>
  <si>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</si>
  <si>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</si>
  <si>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</si>
  <si>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</si>
  <si>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</si>
  <si>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</si>
  <si>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</si>
  <si>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</si>
  <si>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</si>
  <si>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</si>
  <si>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</si>
  <si>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</si>
  <si>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</si>
  <si>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</si>
  <si>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</si>
  <si>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</si>
  <si>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</si>
  <si>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</si>
  <si>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</si>
  <si>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</si>
  <si>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</si>
  <si>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</si>
  <si>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</si>
  <si>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</si>
  <si>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</si>
  <si>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</si>
  <si>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</si>
  <si>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</si>
  <si>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</si>
  <si>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</si>
  <si>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</si>
  <si>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</si>
  <si>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</si>
  <si>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</si>
  <si>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</si>
  <si>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</si>
  <si>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</si>
  <si>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</si>
  <si>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</si>
  <si>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</si>
  <si>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</si>
  <si>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</si>
  <si>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</si>
  <si>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</si>
  <si>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</si>
  <si>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</si>
  <si>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</si>
  <si>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</si>
  <si>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</si>
  <si>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</si>
  <si>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</si>
  <si>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</si>
  <si>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</si>
  <si>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</si>
  <si>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</si>
  <si>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</si>
  <si>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</si>
  <si>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</si>
  <si>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</si>
  <si>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</si>
  <si>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</si>
  <si>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</si>
  <si>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</si>
  <si>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</si>
  <si>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</si>
  <si>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</si>
  <si>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</si>
  <si>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</si>
  <si>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</si>
  <si>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</si>
  <si>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</si>
  <si>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</si>
  <si>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</si>
  <si>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</si>
  <si>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</si>
  <si>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</si>
  <si>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</si>
  <si>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</si>
  <si>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</si>
  <si>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</si>
  <si>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</si>
  <si>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</si>
  <si>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</si>
  <si>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</si>
  <si>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</si>
  <si>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</si>
  <si>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</si>
  <si>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</si>
  <si>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</si>
  <si>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</si>
  <si>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</si>
  <si>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</si>
  <si>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</si>
  <si>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</si>
  <si>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</si>
  <si>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</si>
  <si>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</si>
  <si>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</si>
  <si>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</si>
  <si>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</si>
  <si>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</si>
  <si>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</si>
  <si>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</si>
  <si>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</si>
  <si>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</si>
  <si>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</si>
  <si>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</si>
  <si>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Nürnberg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</si>
  <si>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</si>
  <si>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</si>
  <si>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</si>
  <si>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</si>
  <si>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</si>
  <si>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</si>
  <si>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</si>
  <si>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</si>
  <si>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</si>
  <si>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</si>
  <si>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</si>
  <si>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</si>
  <si>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</si>
  <si>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</si>
  <si>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</si>
  <si>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</si>
  <si>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</si>
  <si>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</si>
  <si>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</si>
  <si>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</si>
  <si>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</si>
  <si>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</si>
  <si>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</si>
  <si>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</si>
  <si>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</si>
  <si>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</si>
  <si>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</si>
  <si>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</si>
  <si>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</si>
  <si>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</si>
  <si>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</si>
  <si>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</si>
  <si>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</si>
  <si>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</si>
  <si>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</si>
  <si>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</si>
  <si>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</si>
  <si>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</si>
  <si>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</si>
  <si>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</si>
  <si>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</si>
  <si>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</si>
  <si>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</si>
  <si>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</si>
  <si>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</si>
  <si>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</si>
  <si>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Nürnberg (735);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</si>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</sst>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{447643D6-840B-4E20-B242-C97AD7E3C29F}</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64BD-4255-A8F9-597F74E292D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{F169DB35-22F1-4E3A-B8A7-C08935B9411E}</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64BD-4255-A8F9-597F74E292D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{A6A3FDC5-D391-45D0-B31A-8F181C6FEE63}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4BD-4255-A8F9-597F74E292D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{0EDA0F2F-6BA3-4150-B3C0-ECD3479FAEB4}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4BD-4255-A8F9-597F74E292D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0.31605202024392265</c:v>
                </c:pt>
                <c:pt idx="1">
                  <c:v>1.0013227114154917</c:v>
                </c:pt>
                <c:pt idx="2">
                  <c:v>1.1186464311118853</c:v>
                </c:pt>
                <c:pt idx="3">
                  <c:v>1.0875687030768</c:v>
                </c:pt>
              </c:numCache>
            </c:numRef>
          </c:val>
          <c:extLst>
            <c:ext xmlns:c16="http://schemas.microsoft.com/office/drawing/2014/chart" uri="{C3380CC4-5D6E-409C-BE32-E72D297353CC}">
              <c16:uniqueId val="{00000004-64BD-4255-A8F9-597F74E292D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{C349E35E-90FF-4CEA-98CC-58812058B852}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4BD-4255-A8F9-597F74E292D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{3589607D-36A7-4837-AF88-CE170CC8E546}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4BD-4255-A8F9-597F74E292D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{8DB685F1-EC0F-4806-B35F-DC4A56C10A30}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4BD-4255-A8F9-597F74E292D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{54983C37-25EC-4C85-925C-05BF98E5CB47}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4BD-4255-A8F9-597F74E292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4BD-4255-A8F9-597F74E292D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4BD-4255-A8F9-597F74E292D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{F2E7880A-F78B-470C-90E1-BF7CA611D328}</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AC4D-4663-8533-FAE77CF175F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{0E2ED4B4-123E-4F12-8935-1E6A2319C570}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C4D-4663-8533-FAE77CF175F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{BA43D6FE-1EBC-46C3-85B4-1B92650EEA29}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C4D-4663-8533-FAE77CF175F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{4F8DE6DE-DD6E-48B9-B233-94BE3C44E986}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C4D-4663-8533-FAE77CF175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-1.8247845022551339</c:v>
                </c:pt>
                <c:pt idx="1">
                  <c:v>-1.8915068707011207</c:v>
                </c:pt>
                <c:pt idx="2">
                  <c:v>-2.7637010795899166</c:v>
                </c:pt>
                <c:pt idx="3">
                  <c:v>-2.8655893304673015</c:v>
                </c:pt>
              </c:numCache>
            </c:numRef>
          </c:val>
          <c:extLst>
            <c:ext xmlns:c16="http://schemas.microsoft.com/office/drawing/2014/chart" uri="{C3380CC4-5D6E-409C-BE32-E72D297353CC}">
              <c16:uniqueId val="{00000004-AC4D-4663-8533-FAE77CF175F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{74049E83-AEC8-416C-B472-F050E094F91F}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C4D-4663-8533-FAE77CF175F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{37E17CD5-F289-4E97-8B9B-5F85727F69EC}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C4D-4663-8533-FAE77CF175F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{914DD6D4-E800-4DDD-881F-F23546B7CD7E}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C4D-4663-8533-FAE77CF175F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{372873CE-01AA-4CB6-873E-C5329BA51615}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C4D-4663-8533-FAE77CF175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C4D-4663-8533-FAE77CF175F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C4D-4663-8533-FAE77CF175F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{FC954221-0A38-411E-928B-FB8F9C702963}</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EE93-4D4D-B292-0E0E8007119A}"/>
                </c:ext>
              </c:extLst>
            </c:dLbl>
            <c:dLbl>
              <c:idx val="1"/>
              <c:tx>
                <c:strRef>
                  <c:f>Daten_Diagramme!$D$15</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{F50D784D-D682-4484-AD52-2CC3C3BA161A}</c15:txfldGUID>
                      <c15:f>Daten_Diagramme!$D$15</c15:f>
                      <c15:dlblFieldTableCache>
                        <c:ptCount val="1"/>
                        <c:pt idx="0">
                          <c:v>15.9</c:v>
                        </c:pt>
                      </c15:dlblFieldTableCache>
                    </c15:dlblFTEntry>
                  </c15:dlblFieldTable>
                  <c15:showDataLabelsRange val="0"/>
                </c:ext>
                <c:ext xmlns:c16="http://schemas.microsoft.com/office/drawing/2014/chart" uri="{C3380CC4-5D6E-409C-BE32-E72D297353CC}">
                  <c16:uniqueId val="{00000001-EE93-4D4D-B292-0E0E8007119A}"/>
                </c:ext>
              </c:extLst>
            </c:dLbl>
            <c:dLbl>
              <c:idx val="2"/>
              <c:tx>
                <c:strRef>
                  <c:f>Daten_Diagramme!$D$16</c:f>
                  <c:strCache>
                    <c:ptCount val="1"/>
                    <c:pt idx="0">
                      <c:v>37.5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{E0586DBE-A820-4A43-B8D8-1633BEBFAB13}</c15:txfldGUID>
                      <c15:f>Daten_Diagramme!$D$16</c15:f>
                      <c15:dlblFieldTableCache>
                        <c:ptCount val="1"/>
                        <c:pt idx="0">
                          <c:v>37.5</c:v>
                        </c:pt>
                      </c15:dlblFieldTableCache>
                    </c15:dlblFTEntry>
                  </c15:dlblFieldTable>
                  <c15:showDataLabelsRange val="0"/>
                </c:ext>
                <c:ext xmlns:c16="http://schemas.microsoft.com/office/drawing/2014/chart" uri="{C3380CC4-5D6E-409C-BE32-E72D297353CC}">
                  <c16:uniqueId val="{00000002-EE93-4D4D-B292-0E0E8007119A}"/>
                </c:ext>
              </c:extLst>
            </c:dLbl>
            <c:dLbl>
              <c:idx val="3"/>
              <c:tx>
                <c:strRef>
                  <c:f>Daten_Diagramme!$D$17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{99B722AC-2308-4AEF-9043-E9D723CB1D03}</c15:txfldGUID>
                      <c15:f>Daten_Diagramme!$D$17</c15:f>
                      <c15:dlblFieldTableCache>
                        <c:ptCount val="1"/>
                        <c:pt idx="0">
                          <c:v>-4.4</c:v>
                        </c:pt>
                      </c15:dlblFieldTableCache>
                    </c15:dlblFTEntry>
                  </c15:dlblFieldTable>
                  <c15:showDataLabelsRange val="0"/>
                </c:ext>
                <c:ext xmlns:c16="http://schemas.microsoft.com/office/drawing/2014/chart" uri="{C3380CC4-5D6E-409C-BE32-E72D297353CC}">
                  <c16:uniqueId val="{00000003-EE93-4D4D-B292-0E0E8007119A}"/>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{1D848DCB-933C-4190-B594-CDF0D6BBB8DE}</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EE93-4D4D-B292-0E0E8007119A}"/>
                </c:ext>
              </c:extLst>
            </c:dLbl>
            <c:dLbl>
              <c:idx val="5"/>
              <c:tx>
                <c:strRef>
                  <c:f>Daten_Diagramme!$D$19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{95B100F0-CE49-404A-BE5F-BBA3C178B8C1}</c15:txfldGUID>
                      <c15:f>Daten_Diagramme!$D$19</c15:f>
                      <c15:dlblFieldTableCache>
                        <c:ptCount val="1"/>
                        <c:pt idx="0">
                          <c:v>-5.0</c:v>
                        </c:pt>
                      </c15:dlblFieldTableCache>
                    </c15:dlblFTEntry>
                  </c15:dlblFieldTable>
                  <c15:showDataLabelsRange val="0"/>
                </c:ext>
                <c:ext xmlns:c16="http://schemas.microsoft.com/office/drawing/2014/chart" uri="{C3380CC4-5D6E-409C-BE32-E72D297353CC}">
                  <c16:uniqueId val="{00000005-EE93-4D4D-B292-0E0E8007119A}"/>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{20561701-7AE2-4F0D-9287-9E166E327116}</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EE93-4D4D-B292-0E0E8007119A}"/>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{B290D750-5D6D-4B04-9162-D826323FC09A}</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EE93-4D4D-B292-0E0E8007119A}"/>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{B9D0D19C-6EC4-4AE2-93CF-9BE4A13BEAFD}</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EE93-4D4D-B292-0E0E8007119A}"/>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{65056D5C-ADC6-4F34-9B64-AA823279FCA9}</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EE93-4D4D-B292-0E0E8007119A}"/>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{D2CE680D-396D-42F0-88C8-DA6B4A16C3C7}</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EE93-4D4D-B292-0E0E8007119A}"/>
                </c:ext>
              </c:extLst>
            </c:dLbl>
            <c:dLbl>
              <c:idx val="11"/>
              <c:tx>
                <c:strRef>
                  <c:f>Daten_Diagramme!$D$25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{291E67C8-A38E-401F-B132-919D78AE9EC2}</c15:txfldGUID>
                      <c15:f>Daten_Diagramme!$D$25</c15:f>
                      <c15:dlblFieldTableCache>
                        <c:ptCount val="1"/>
                        <c:pt idx="0">
                          <c:v>2.7</c:v>
                        </c:pt>
                      </c15:dlblFieldTableCache>
                    </c15:dlblFTEntry>
                  </c15:dlblFieldTable>
                  <c15:showDataLabelsRange val="0"/>
                </c:ext>
                <c:ext xmlns:c16="http://schemas.microsoft.com/office/drawing/2014/chart" uri="{C3380CC4-5D6E-409C-BE32-E72D297353CC}">
                  <c16:uniqueId val="{0000000B-EE93-4D4D-B292-0E0E8007119A}"/>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{A224B777-5906-4CC9-8A93-E16F24411776}</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EE93-4D4D-B292-0E0E8007119A}"/>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{2B5DA302-84FE-4157-8075-6F0D9F9B5144}</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EE93-4D4D-B292-0E0E8007119A}"/>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{FD6CEE4E-E3DE-46DB-B35B-5ACA2B3A59F4}</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EE93-4D4D-B292-0E0E8007119A}"/>
                </c:ext>
              </c:extLst>
            </c:dLbl>
            <c:dLbl>
              <c:idx val="15"/>
              <c:tx>
                <c:strRef>
                  <c:f>Daten_Diagramme!$D$29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{44AA6F5D-01C4-4661-B7DA-CEDFF841D0A5}</c15:txfldGUID>
                      <c15:f>Daten_Diagramme!$D$29</c15:f>
                      <c15:dlblFieldTableCache>
                        <c:ptCount val="1"/>
                        <c:pt idx="0">
                          <c:v>-15.6</c:v>
                        </c:pt>
                      </c15:dlblFieldTableCache>
                    </c15:dlblFTEntry>
                  </c15:dlblFieldTable>
                  <c15:showDataLabelsRange val="0"/>
                </c:ext>
                <c:ext xmlns:c16="http://schemas.microsoft.com/office/drawing/2014/chart" uri="{C3380CC4-5D6E-409C-BE32-E72D297353CC}">
                  <c16:uniqueId val="{0000000F-EE93-4D4D-B292-0E0E8007119A}"/>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{638347EF-157D-48EA-9BC2-48FEAD83B7DF}</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EE93-4D4D-B292-0E0E8007119A}"/>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{31944787-7CF7-4938-A009-764910545918}</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EE93-4D4D-B292-0E0E8007119A}"/>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{D150113F-4A33-434B-9AEF-8DB62842B9AC}</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EE93-4D4D-B292-0E0E8007119A}"/>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{3DD37DBA-4DE8-4396-8881-977847CFAA51}</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EE93-4D4D-B292-0E0E8007119A}"/>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{01B3B0CA-BD0E-4F97-92B7-C2D3EAACFBDF}</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EE93-4D4D-B292-0E0E8007119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{F55458FD-E01D-4922-9ABF-96F0F2B3DC11}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E93-4D4D-B292-0E0E8007119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{1300DE9A-E20E-4E9D-A685-E266AE70EAC2}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E93-4D4D-B292-0E0E8007119A}"/>
                </c:ext>
              </c:extLst>
            </c:dLbl>
            <c:dLbl>
              <c:idx val="23"/>
              <c:tx>
                <c:strRef>
                  <c:f>Daten_Diagramme!$D$37</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{7CD943DD-DBCD-40FC-A9B4-6AC672DCD7F2}</c15:txfldGUID>
                      <c15:f>Daten_Diagramme!$D$37</c15:f>
                      <c15:dlblFieldTableCache>
                        <c:ptCount val="1"/>
                        <c:pt idx="0">
                          <c:v>15.9</c:v>
                        </c:pt>
                      </c15:dlblFieldTableCache>
                    </c15:dlblFTEntry>
                  </c15:dlblFieldTable>
                  <c15:showDataLabelsRange val="0"/>
                </c:ext>
                <c:ext xmlns:c16="http://schemas.microsoft.com/office/drawing/2014/chart" uri="{C3380CC4-5D6E-409C-BE32-E72D297353CC}">
                  <c16:uniqueId val="{00000017-EE93-4D4D-B292-0E0E8007119A}"/>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{972CCD47-BB00-4C42-B072-E85D34437CB5}</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EE93-4D4D-B292-0E0E8007119A}"/>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{E1300291-E814-46FB-8E6C-A32D9E1E04CC}</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EE93-4D4D-B292-0E0E8007119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{D0B2460E-BF27-4E7C-8629-34EA33A6A2C6}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E93-4D4D-B292-0E0E8007119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{0E2D7DD3-E8B5-4B14-94E6-B0C1B22CEEC8}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E93-4D4D-B292-0E0E8007119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{D4700328-A3CC-421D-8DF9-8A08449A1817}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E93-4D4D-B292-0E0E8007119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{46DA4030-F343-4183-9026-35612BFB3F9E}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E93-4D4D-B292-0E0E8007119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{6B8B7B34-19F0-48B6-A0ED-4FA7DA3ABB5C}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E93-4D4D-B292-0E0E8007119A}"/>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{DE74E5EB-F8A6-4C63-B0B3-A00706D31E91}</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EE93-4D4D-B292-0E0E800711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0.31605202024392265</c:v>
                </c:pt>
                <c:pt idx="1">
                  <c:v>15.929203539823009</c:v>
                </c:pt>
                <c:pt idx="2">
                  <c:v>37.485334376222134</c:v>
                </c:pt>
                <c:pt idx="3">
                  <c:v>-4.3612249951847675</c:v>
                </c:pt>
                <c:pt idx="4">
                  <c:v>-1.5593139018831714</c:v>
                </c:pt>
                <c:pt idx="5">
                  <c:v>-5.0190763227121478</c:v>
                </c:pt>
                <c:pt idx="6">
                  <c:v>-2.2884283246977546</c:v>
                </c:pt>
                <c:pt idx="7">
                  <c:v>4.6988287785833798</c:v>
                </c:pt>
                <c:pt idx="8">
                  <c:v>-1.8390992500561948E-2</c:v>
                </c:pt>
                <c:pt idx="9">
                  <c:v>1.6452265526587013</c:v>
                </c:pt>
                <c:pt idx="10">
                  <c:v>-1.3308780446974136</c:v>
                </c:pt>
                <c:pt idx="11">
                  <c:v>2.668818738035359</c:v>
                </c:pt>
                <c:pt idx="12">
                  <c:v>1.8312344101721725</c:v>
                </c:pt>
                <c:pt idx="13">
                  <c:v>1.0507140301226374</c:v>
                </c:pt>
                <c:pt idx="14">
                  <c:v>2.1901229748194417</c:v>
                </c:pt>
                <c:pt idx="15">
                  <c:v>-15.60625814863103</c:v>
                </c:pt>
                <c:pt idx="16">
                  <c:v>2.9423132669823171</c:v>
                </c:pt>
                <c:pt idx="17">
                  <c:v>2.2471910112359552</c:v>
                </c:pt>
                <c:pt idx="18">
                  <c:v>2.8873508555899963</c:v>
                </c:pt>
                <c:pt idx="19">
                  <c:v>1.7234693437890474</c:v>
                </c:pt>
                <c:pt idx="20">
                  <c:v>-0.38527080091872268</c:v>
                </c:pt>
                <c:pt idx="21">
                  <c:v>0</c:v>
                </c:pt>
                <c:pt idx="23">
                  <c:v>15.929203539823009</c:v>
                </c:pt>
                <c:pt idx="24">
                  <c:v>-0.62836429935752736</c:v>
                </c:pt>
                <c:pt idx="25">
                  <c:v>0.5533099424803879</c:v>
                </c:pt>
              </c:numCache>
            </c:numRef>
          </c:val>
          <c:extLst>
            <c:ext xmlns:c16="http://schemas.microsoft.com/office/drawing/2014/chart" uri="{C3380CC4-5D6E-409C-BE32-E72D297353CC}">
              <c16:uniqueId val="{00000020-EE93-4D4D-B292-0E0E8007119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{D24FAD1B-9EF6-442F-BEE0-4C5B57C37E38}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E93-4D4D-B292-0E0E8007119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{699C448A-A688-45F1-A9CC-2184B91D9F65}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E93-4D4D-B292-0E0E8007119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{A6D18D76-138B-4FE2-A479-4A2EE6A5CB8B}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E93-4D4D-B292-0E0E8007119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{1F518F9D-1CBA-4349-BE7F-AC47A75A2E77}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E93-4D4D-B292-0E0E8007119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{BB5581E6-A6C9-4714-B861-46E05FCA4AB9}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E93-4D4D-B292-0E0E8007119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{148A70EA-0B88-44C8-B420-C2CE6703D9C1}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E93-4D4D-B292-0E0E8007119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{A40DCC5D-A901-441E-8AF3-6F2FD1D162A5}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E93-4D4D-B292-0E0E8007119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{F60A780E-53F8-4A81-A027-1C8CDE5926C2}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E93-4D4D-B292-0E0E8007119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{20EC6590-7C09-42C6-8EE2-7B3C815E4E1C}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E93-4D4D-B292-0E0E8007119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{ACF0725B-C8A2-4D88-AE3D-40A6EF2EE422}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E93-4D4D-B292-0E0E8007119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{C81E8C16-0575-4607-88A8-F817B1F24E45}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E93-4D4D-B292-0E0E8007119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{29373BA2-59B6-4786-A9DF-AFA4B3488D27}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E93-4D4D-B292-0E0E8007119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{35B6B6FE-B372-4FA1-8626-7DEC19C18EB7}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E93-4D4D-B292-0E0E8007119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{9E302049-9FCE-42A0-8733-5A2C2A55BEF5}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E93-4D4D-B292-0E0E8007119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{BFB4D8C0-38DC-4019-A2A3-51BCF55E085E}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E93-4D4D-B292-0E0E8007119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{7A72E72F-8AD4-4FCF-8FE2-29319143D6C6}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E93-4D4D-B292-0E0E8007119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{0608A7C5-B216-44E3-B079-73A8DC1EDDF8}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E93-4D4D-B292-0E0E8007119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{F7AD3A55-8B26-4341-9EC2-3C56EBEFF9BF}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E93-4D4D-B292-0E0E8007119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{6D2185BC-F0FA-44F5-86F4-B85B98684293}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E93-4D4D-B292-0E0E8007119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{6A5B0F93-C869-46FC-A71C-526A6E19D0B5}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E93-4D4D-B292-0E0E8007119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{E588A1D9-CBB3-4C68-8C4E-9A37AF7C319D}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E93-4D4D-B292-0E0E8007119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{CD9DA607-F875-4C55-A568-8DB75F9A06B1}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E93-4D4D-B292-0E0E8007119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{722A557F-186E-4C87-A726-0B7CF8A94DCE}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E93-4D4D-B292-0E0E8007119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{544FF8F9-DE80-4933-AE9F-3E90A5E7B09E}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E93-4D4D-B292-0E0E8007119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{170E83D3-E209-4FA3-98D4-BC832A1F4AFA}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E93-4D4D-B292-0E0E8007119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{EDF03724-7C99-4787-9EAE-B5DB77785652}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E93-4D4D-B292-0E0E8007119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{4DFB85FA-53AB-422A-8D2D-793E4C3932AB}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E93-4D4D-B292-0E0E8007119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{D77B3878-E751-48AF-8E65-22FE73A3D18E}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E93-4D4D-B292-0E0E8007119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{6058B427-D2E4-49C4-A89A-1132E49A667C}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E93-4D4D-B292-0E0E8007119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{36A95D95-AF01-49D0-9232-F73CD90FBE08}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E93-4D4D-B292-0E0E8007119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{2A56FB63-A54A-4862-B530-A1CACA938770}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E93-4D4D-B292-0E0E8007119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{59234DBE-C52F-439B-95AC-F57AADA0E7E5}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E93-4D4D-B292-0E0E800711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E93-4D4D-B292-0E0E8007119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E93-4D4D-B292-0E0E8007119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{F5812284-39AC-4DE3-A325-45C0AB755F58}</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C2EC-4260-A147-DCE58C0FB079}"/>
                </c:ext>
              </c:extLst>
            </c:dLbl>
            <c:dLbl>
              <c:idx val="1"/>
              <c:tx>
                <c:strRef>
                  <c:f>Daten_Diagramme!$E$15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{EB71E016-6698-490A-93AE-16C73A073D51}</c15:txfldGUID>
                      <c15:f>Daten_Diagramme!$E$15</c15:f>
                      <c15:dlblFieldTableCache>
                        <c:ptCount val="1"/>
                        <c:pt idx="0">
                          <c:v>4.6</c:v>
                        </c:pt>
                      </c15:dlblFieldTableCache>
                    </c15:dlblFTEntry>
                  </c15:dlblFieldTable>
                  <c15:showDataLabelsRange val="0"/>
                </c:ext>
                <c:ext xmlns:c16="http://schemas.microsoft.com/office/drawing/2014/chart" uri="{C3380CC4-5D6E-409C-BE32-E72D297353CC}">
                  <c16:uniqueId val="{00000001-C2EC-4260-A147-DCE58C0FB079}"/>
                </c:ext>
              </c:extLst>
            </c:dLbl>
            <c:dLbl>
              <c:idx val="2"/>
              <c:tx>
                <c:strRef>
                  <c:f>Daten_Diagramme!$E$16</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{3A8A14BD-6817-4899-8170-D8BF7238238B}</c15:txfldGUID>
                      <c15:f>Daten_Diagramme!$E$16</c15:f>
                      <c15:dlblFieldTableCache>
                        <c:ptCount val="1"/>
                        <c:pt idx="0">
                          <c:v>-7.3</c:v>
                        </c:pt>
                      </c15:dlblFieldTableCache>
                    </c15:dlblFTEntry>
                  </c15:dlblFieldTable>
                  <c15:showDataLabelsRange val="0"/>
                </c:ext>
                <c:ext xmlns:c16="http://schemas.microsoft.com/office/drawing/2014/chart" uri="{C3380CC4-5D6E-409C-BE32-E72D297353CC}">
                  <c16:uniqueId val="{00000002-C2EC-4260-A147-DCE58C0FB079}"/>
                </c:ext>
              </c:extLst>
            </c:dLbl>
            <c:dLbl>
              <c:idx val="3"/>
              <c:tx>
                <c:strRef>
                  <c:f>Daten_Diagramme!$E$17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{027B18C8-F989-4268-8174-16BF87658F05}</c15:txfldGUID>
                      <c15:f>Daten_Diagramme!$E$17</c15:f>
                      <c15:dlblFieldTableCache>
                        <c:ptCount val="1"/>
                        <c:pt idx="0">
                          <c:v>-5.1</c:v>
                        </c:pt>
                      </c15:dlblFieldTableCache>
                    </c15:dlblFTEntry>
                  </c15:dlblFieldTable>
                  <c15:showDataLabelsRange val="0"/>
                </c:ext>
                <c:ext xmlns:c16="http://schemas.microsoft.com/office/drawing/2014/chart" uri="{C3380CC4-5D6E-409C-BE32-E72D297353CC}">
                  <c16:uniqueId val="{00000003-C2EC-4260-A147-DCE58C0FB079}"/>
                </c:ext>
              </c:extLst>
            </c:dLbl>
            <c:dLbl>
              <c:idx val="4"/>
              <c:tx>
                <c:strRef>
                  <c:f>Daten_Diagramme!$E$18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{39FFA831-D4BD-4E7B-BC7D-E15DA1B7AF46}</c15:txfldGUID>
                      <c15:f>Daten_Diagramme!$E$18</c15:f>
                      <c15:dlblFieldTableCache>
                        <c:ptCount val="1"/>
                        <c:pt idx="0">
                          <c:v>1.1</c:v>
                        </c:pt>
                      </c15:dlblFieldTableCache>
                    </c15:dlblFTEntry>
                  </c15:dlblFieldTable>
                  <c15:showDataLabelsRange val="0"/>
                </c:ext>
                <c:ext xmlns:c16="http://schemas.microsoft.com/office/drawing/2014/chart" uri="{C3380CC4-5D6E-409C-BE32-E72D297353CC}">
                  <c16:uniqueId val="{00000004-C2EC-4260-A147-DCE58C0FB079}"/>
                </c:ext>
              </c:extLst>
            </c:dLbl>
            <c:dLbl>
              <c:idx val="5"/>
              <c:tx>
                <c:strRef>
                  <c:f>Daten_Diagramme!$E$19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{F91D4966-7DD2-4833-8E40-7935A4DFDCB9}</c15:txfldGUID>
                      <c15:f>Daten_Diagramme!$E$19</c15:f>
                      <c15:dlblFieldTableCache>
                        <c:ptCount val="1"/>
                        <c:pt idx="0">
                          <c:v>-9.6</c:v>
                        </c:pt>
                      </c15:dlblFieldTableCache>
                    </c15:dlblFTEntry>
                  </c15:dlblFieldTable>
                  <c15:showDataLabelsRange val="0"/>
                </c:ext>
                <c:ext xmlns:c16="http://schemas.microsoft.com/office/drawing/2014/chart" uri="{C3380CC4-5D6E-409C-BE32-E72D297353CC}">
                  <c16:uniqueId val="{00000005-C2EC-4260-A147-DCE58C0FB079}"/>
                </c:ext>
              </c:extLst>
            </c:dLbl>
            <c:dLbl>
              <c:idx val="6"/>
              <c:tx>
                <c:strRef>
                  <c:f>Daten_Diagramme!$E$20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{D47AC112-5E55-46F0-81CD-1D2FFCD2C16F}</c15:txfldGUID>
                      <c15:f>Daten_Diagramme!$E$20</c15:f>
                      <c15:dlblFieldTableCache>
                        <c:ptCount val="1"/>
                        <c:pt idx="0">
                          <c:v>-5.4</c:v>
                        </c:pt>
                      </c15:dlblFieldTableCache>
                    </c15:dlblFTEntry>
                  </c15:dlblFieldTable>
                  <c15:showDataLabelsRange val="0"/>
                </c:ext>
                <c:ext xmlns:c16="http://schemas.microsoft.com/office/drawing/2014/chart" uri="{C3380CC4-5D6E-409C-BE32-E72D297353CC}">
                  <c16:uniqueId val="{00000006-C2EC-4260-A147-DCE58C0FB079}"/>
                </c:ext>
              </c:extLst>
            </c:dLbl>
            <c:dLbl>
              <c:idx val="7"/>
              <c:tx>
                <c:strRef>
                  <c:f>Daten_Diagramme!$E$21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{42750657-020F-4CAC-9B8B-9A3D668EA1D9}</c15:txfldGUID>
                      <c15:f>Daten_Diagramme!$E$21</c15:f>
                      <c15:dlblFieldTableCache>
                        <c:ptCount val="1"/>
                        <c:pt idx="0">
                          <c:v>-2.0</c:v>
                        </c:pt>
                      </c15:dlblFieldTableCache>
                    </c15:dlblFTEntry>
                  </c15:dlblFieldTable>
                  <c15:showDataLabelsRange val="0"/>
                </c:ext>
                <c:ext xmlns:c16="http://schemas.microsoft.com/office/drawing/2014/chart" uri="{C3380CC4-5D6E-409C-BE32-E72D297353CC}">
                  <c16:uniqueId val="{00000007-C2EC-4260-A147-DCE58C0FB079}"/>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{526101CF-5705-4EA0-AD9A-72A5CBAB17A1}</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C2EC-4260-A147-DCE58C0FB079}"/>
                </c:ext>
              </c:extLst>
            </c:dLbl>
            <c:dLbl>
              <c:idx val="9"/>
              <c:tx>
                <c:strRef>
                  <c:f>Daten_Diagramme!$E$23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{CDA154F7-497B-4D4A-84E9-5CE0AAAF9C2E}</c15:txfldGUID>
                      <c15:f>Daten_Diagramme!$E$23</c15:f>
                      <c15:dlblFieldTableCache>
                        <c:ptCount val="1"/>
                        <c:pt idx="0">
                          <c:v>0.9</c:v>
                        </c:pt>
                      </c15:dlblFieldTableCache>
                    </c15:dlblFTEntry>
                  </c15:dlblFieldTable>
                  <c15:showDataLabelsRange val="0"/>
                </c:ext>
                <c:ext xmlns:c16="http://schemas.microsoft.com/office/drawing/2014/chart" uri="{C3380CC4-5D6E-409C-BE32-E72D297353CC}">
                  <c16:uniqueId val="{00000009-C2EC-4260-A147-DCE58C0FB079}"/>
                </c:ext>
              </c:extLst>
            </c:dLbl>
            <c:dLbl>
              <c:idx val="10"/>
              <c:tx>
                <c:strRef>
                  <c:f>Daten_Diagramme!$E$24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{553A9D34-AF05-4844-AA13-A477DB9158B1}</c15:txfldGUID>
                      <c15:f>Daten_Diagramme!$E$24</c15:f>
                      <c15:dlblFieldTableCache>
                        <c:ptCount val="1"/>
                        <c:pt idx="0">
                          <c:v>-8.9</c:v>
                        </c:pt>
                      </c15:dlblFieldTableCache>
                    </c15:dlblFTEntry>
                  </c15:dlblFieldTable>
                  <c15:showDataLabelsRange val="0"/>
                </c:ext>
                <c:ext xmlns:c16="http://schemas.microsoft.com/office/drawing/2014/chart" uri="{C3380CC4-5D6E-409C-BE32-E72D297353CC}">
                  <c16:uniqueId val="{0000000A-C2EC-4260-A147-DCE58C0FB079}"/>
                </c:ext>
              </c:extLst>
            </c:dLbl>
            <c:dLbl>
              <c:idx val="11"/>
              <c:tx>
                <c:strRef>
                  <c:f>Daten_Diagramme!$E$25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{8541C3A3-2736-42FB-BA15-36A5E4463A44}</c15:txfldGUID>
                      <c15:f>Daten_Diagramme!$E$25</c15:f>
                      <c15:dlblFieldTableCache>
                        <c:ptCount val="1"/>
                        <c:pt idx="0">
                          <c:v>-3.8</c:v>
                        </c:pt>
                      </c15:dlblFieldTableCache>
                    </c15:dlblFTEntry>
                  </c15:dlblFieldTable>
                  <c15:showDataLabelsRange val="0"/>
                </c:ext>
                <c:ext xmlns:c16="http://schemas.microsoft.com/office/drawing/2014/chart" uri="{C3380CC4-5D6E-409C-BE32-E72D297353CC}">
                  <c16:uniqueId val="{0000000B-C2EC-4260-A147-DCE58C0FB079}"/>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{814CBF4A-28BD-4C03-9BEE-390335E7BCBE}</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C2EC-4260-A147-DCE58C0FB079}"/>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{964EDB5B-5ADC-42C6-A83C-AF42C6DC89C5}</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C2EC-4260-A147-DCE58C0FB079}"/>
                </c:ext>
              </c:extLst>
            </c:dLbl>
            <c:dLbl>
              <c:idx val="14"/>
              <c:tx>
                <c:strRef>
                  <c:f>Daten_Diagramme!$E$28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{DFAEED2F-8B16-4BE6-BA0B-A732226D0F25}</c15:txfldGUID>
                      <c15:f>Daten_Diagramme!$E$28</c15:f>
                      <c15:dlblFieldTableCache>
                        <c:ptCount val="1"/>
                        <c:pt idx="0">
                          <c:v>-0.9</c:v>
                        </c:pt>
                      </c15:dlblFieldTableCache>
                    </c15:dlblFTEntry>
                  </c15:dlblFieldTable>
                  <c15:showDataLabelsRange val="0"/>
                </c:ext>
                <c:ext xmlns:c16="http://schemas.microsoft.com/office/drawing/2014/chart" uri="{C3380CC4-5D6E-409C-BE32-E72D297353CC}">
                  <c16:uniqueId val="{0000000E-C2EC-4260-A147-DCE58C0FB079}"/>
                </c:ext>
              </c:extLst>
            </c:dLbl>
            <c:dLbl>
              <c:idx val="15"/>
              <c:tx>
                <c:strRef>
                  <c:f>Daten_Diagramme!$E$29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{11608637-7D47-4F55-B6D3-06FA9A95640E}</c15:txfldGUID>
                      <c15:f>Daten_Diagramme!$E$29</c15:f>
                      <c15:dlblFieldTableCache>
                        <c:ptCount val="1"/>
                        <c:pt idx="0">
                          <c:v>-8.1</c:v>
                        </c:pt>
                      </c15:dlblFieldTableCache>
                    </c15:dlblFTEntry>
                  </c15:dlblFieldTable>
                  <c15:showDataLabelsRange val="0"/>
                </c:ext>
                <c:ext xmlns:c16="http://schemas.microsoft.com/office/drawing/2014/chart" uri="{C3380CC4-5D6E-409C-BE32-E72D297353CC}">
                  <c16:uniqueId val="{0000000F-C2EC-4260-A147-DCE58C0FB079}"/>
                </c:ext>
              </c:extLst>
            </c:dLbl>
            <c:dLbl>
              <c:idx val="16"/>
              <c:tx>
                <c:strRef>
                  <c:f>Daten_Diagramme!$E$30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{C07039F2-421A-499C-AD71-92634570536E}</c15:txfldGUID>
                      <c15:f>Daten_Diagramme!$E$30</c15:f>
                      <c15:dlblFieldTableCache>
                        <c:ptCount val="1"/>
                        <c:pt idx="0">
                          <c:v>-6.7</c:v>
                        </c:pt>
                      </c15:dlblFieldTableCache>
                    </c15:dlblFTEntry>
                  </c15:dlblFieldTable>
                  <c15:showDataLabelsRange val="0"/>
                </c:ext>
                <c:ext xmlns:c16="http://schemas.microsoft.com/office/drawing/2014/chart" uri="{C3380CC4-5D6E-409C-BE32-E72D297353CC}">
                  <c16:uniqueId val="{00000010-C2EC-4260-A147-DCE58C0FB079}"/>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{35AD5094-A239-4D47-83B6-0D10874C8EA2}</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C2EC-4260-A147-DCE58C0FB079}"/>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{7A806EA2-50BE-4034-9CA4-6083850DB30E}</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C2EC-4260-A147-DCE58C0FB079}"/>
                </c:ext>
              </c:extLst>
            </c:dLbl>
            <c:dLbl>
              <c:idx val="19"/>
              <c:tx>
                <c:strRef>
                  <c:f>Daten_Diagramme!$E$33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{4F2FF498-3FF4-49DD-B7A2-D743E284D088}</c15:txfldGUID>
                      <c15:f>Daten_Diagramme!$E$33</c15:f>
                      <c15:dlblFieldTableCache>
                        <c:ptCount val="1"/>
                        <c:pt idx="0">
                          <c:v>4.6</c:v>
                        </c:pt>
                      </c15:dlblFieldTableCache>
                    </c15:dlblFTEntry>
                  </c15:dlblFieldTable>
                  <c15:showDataLabelsRange val="0"/>
                </c:ext>
                <c:ext xmlns:c16="http://schemas.microsoft.com/office/drawing/2014/chart" uri="{C3380CC4-5D6E-409C-BE32-E72D297353CC}">
                  <c16:uniqueId val="{00000013-C2EC-4260-A147-DCE58C0FB079}"/>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{1BE7FF6C-EA3A-450D-894C-A6BE0B001EED}</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C2EC-4260-A147-DCE58C0FB07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{1A6E6140-17D8-4AE7-AA0C-586E812E8BA5}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2EC-4260-A147-DCE58C0FB07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{1B7BCBD6-2D65-4F07-940E-4C3CE84C342A}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2EC-4260-A147-DCE58C0FB079}"/>
                </c:ext>
              </c:extLst>
            </c:dLbl>
            <c:dLbl>
              <c:idx val="23"/>
              <c:tx>
                <c:strRef>
                  <c:f>Daten_Diagramme!$E$37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{E97BE0D8-C8A4-4F8C-B807-6A61663FB759}</c15:txfldGUID>
                      <c15:f>Daten_Diagramme!$E$37</c15:f>
                      <c15:dlblFieldTableCache>
                        <c:ptCount val="1"/>
                        <c:pt idx="0">
                          <c:v>4.6</c:v>
                        </c:pt>
                      </c15:dlblFieldTableCache>
                    </c15:dlblFTEntry>
                  </c15:dlblFieldTable>
                  <c15:showDataLabelsRange val="0"/>
                </c:ext>
                <c:ext xmlns:c16="http://schemas.microsoft.com/office/drawing/2014/chart" uri="{C3380CC4-5D6E-409C-BE32-E72D297353CC}">
                  <c16:uniqueId val="{00000017-C2EC-4260-A147-DCE58C0FB079}"/>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{B7BB2DEB-4E82-42A0-861E-D03E19245F29}</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C2EC-4260-A147-DCE58C0FB079}"/>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{FF766C0E-3770-45B2-B608-0BC65768A65A}</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C2EC-4260-A147-DCE58C0FB07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{62ACEE14-6C57-47DA-B376-41A38F7B741D}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2EC-4260-A147-DCE58C0FB07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{D1A9218D-B1FC-4A3E-BE98-A5A71A6C3CF4}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2EC-4260-A147-DCE58C0FB07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{E4BD1269-68B9-4545-9324-A6744683DFA9}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2EC-4260-A147-DCE58C0FB07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{C5030F60-4E03-4B42-8CD5-C4208C023EF2}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2EC-4260-A147-DCE58C0FB07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{2EA29FF4-F2C6-4D4B-B28C-5978D17BA9B2}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2EC-4260-A147-DCE58C0FB079}"/>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{127789E8-56BC-4EFD-B586-59BF6F38004D}</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C2EC-4260-A147-DCE58C0FB0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-1.8247845022551339</c:v>
                </c:pt>
                <c:pt idx="1">
                  <c:v>4.5731707317073171</c:v>
                </c:pt>
                <c:pt idx="2">
                  <c:v>-7.3170731707317076</c:v>
                </c:pt>
                <c:pt idx="3">
                  <c:v>-5.0903119868637106</c:v>
                </c:pt>
                <c:pt idx="4">
                  <c:v>1.0997067448680351</c:v>
                </c:pt>
                <c:pt idx="5">
                  <c:v>-9.5647501343363786</c:v>
                </c:pt>
                <c:pt idx="6">
                  <c:v>-5.3613053613053614</c:v>
                </c:pt>
                <c:pt idx="7">
                  <c:v>-1.9806540764624596</c:v>
                </c:pt>
                <c:pt idx="8">
                  <c:v>-0.68220076193851331</c:v>
                </c:pt>
                <c:pt idx="9">
                  <c:v>0.86206896551724133</c:v>
                </c:pt>
                <c:pt idx="10">
                  <c:v>-8.9301986513577543</c:v>
                </c:pt>
                <c:pt idx="11">
                  <c:v>-3.7666174298375186</c:v>
                </c:pt>
                <c:pt idx="12">
                  <c:v>0</c:v>
                </c:pt>
                <c:pt idx="13">
                  <c:v>1.8250134192163177</c:v>
                </c:pt>
                <c:pt idx="14">
                  <c:v>-0.85206306608520632</c:v>
                </c:pt>
                <c:pt idx="15">
                  <c:v>-8.0757726819541382</c:v>
                </c:pt>
                <c:pt idx="16">
                  <c:v>-6.6889632107023411</c:v>
                </c:pt>
                <c:pt idx="17">
                  <c:v>0.27412280701754388</c:v>
                </c:pt>
                <c:pt idx="18">
                  <c:v>-0.82765335929892891</c:v>
                </c:pt>
                <c:pt idx="19">
                  <c:v>4.5665358544416694</c:v>
                </c:pt>
                <c:pt idx="20">
                  <c:v>-1.3618246235606732</c:v>
                </c:pt>
                <c:pt idx="21">
                  <c:v>0</c:v>
                </c:pt>
                <c:pt idx="23">
                  <c:v>4.5731707317073171</c:v>
                </c:pt>
                <c:pt idx="24">
                  <c:v>-4.0464344941956885</c:v>
                </c:pt>
                <c:pt idx="25">
                  <c:v>-1.6657045099336816</c:v>
                </c:pt>
              </c:numCache>
            </c:numRef>
          </c:val>
          <c:extLst>
            <c:ext xmlns:c16="http://schemas.microsoft.com/office/drawing/2014/chart" uri="{C3380CC4-5D6E-409C-BE32-E72D297353CC}">
              <c16:uniqueId val="{00000020-C2EC-4260-A147-DCE58C0FB07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{EDC669AA-717D-4468-BCFA-26DD6BF1F718}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2EC-4260-A147-DCE58C0FB07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{75A398FB-11E1-49B0-A44A-9CC0A3797413}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2EC-4260-A147-DCE58C0FB07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{ECB001F8-5671-452F-BFE0-D3C4E265387B}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2EC-4260-A147-DCE58C0FB07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{EAAD329A-4602-4F79-9364-D79F04502C9B}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2EC-4260-A147-DCE58C0FB07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{2E2EBA90-9142-4882-BA70-FCCB40391535}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2EC-4260-A147-DCE58C0FB07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{25016B6C-49DF-4621-9F0C-88198D576393}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2EC-4260-A147-DCE58C0FB07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{2E73C37A-092A-4B21-BDD1-7186A7835417}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2EC-4260-A147-DCE58C0FB07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{27CDFE48-49CD-4606-9D19-F128E6E67420}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2EC-4260-A147-DCE58C0FB07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{377BDC0D-F50D-4B11-82F3-AB57BB40E077}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2EC-4260-A147-DCE58C0FB07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{277BD07C-A4C8-433D-8928-CB3F6D328C2A}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2EC-4260-A147-DCE58C0FB07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{92C90113-1609-41F3-89A0-F5473FFD2897}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2EC-4260-A147-DCE58C0FB07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{A00CC893-5C1B-44BD-9554-25B1E5CAEC75}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2EC-4260-A147-DCE58C0FB07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{9467C5C4-564F-495D-8F7D-9B9B25349523}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2EC-4260-A147-DCE58C0FB07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{B6DE820D-34D0-4E53-BC69-F4A45C7243B0}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2EC-4260-A147-DCE58C0FB07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{7866EEAC-1521-475A-8E6E-B26F2B10B2B1}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2EC-4260-A147-DCE58C0FB07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{F62A39FB-DFE5-4E98-AA20-092ABBA61700}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2EC-4260-A147-DCE58C0FB07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{ACCF1BA7-AE76-467B-9C9F-3929F0C1A640}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2EC-4260-A147-DCE58C0FB07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{172D0BC1-3CD3-4142-BC07-58555936506C}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2EC-4260-A147-DCE58C0FB07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{DDA12129-3ECD-49A2-8E95-7ACDBFEAD88B}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2EC-4260-A147-DCE58C0FB07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{5E01BDD9-AEE7-4C07-9A7B-AAE7DF1068E4}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2EC-4260-A147-DCE58C0FB07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{7066B1CE-9ABB-469A-9D6E-DF541C88755E}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2EC-4260-A147-DCE58C0FB07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{06CA9E9A-B5A6-4697-BB42-95671CE50F37}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2EC-4260-A147-DCE58C0FB07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{47D59245-2C69-4994-B91A-6BEEF220AE0C}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2EC-4260-A147-DCE58C0FB07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{6CBC74B7-05C1-4169-B117-5E8A1FC3E8EC}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2EC-4260-A147-DCE58C0FB07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{4BE4D1EF-75F7-4F2D-8504-308C157D2353}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2EC-4260-A147-DCE58C0FB07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{BAB082AE-2D3C-42F8-B663-2FB3FA3BD230}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2EC-4260-A147-DCE58C0FB07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{DFFC8B1E-168D-4AEA-A061-6E91C0634DA8}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2EC-4260-A147-DCE58C0FB07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{24E225C7-3864-4FF3-A9C7-5C534D51E343}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2EC-4260-A147-DCE58C0FB07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{70CC028F-D7DC-4A5E-BD87-289A00793E67}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2EC-4260-A147-DCE58C0FB07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{32DA2F70-48C7-4127-BB2A-2765189DD088}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2EC-4260-A147-DCE58C0FB07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{6BB2148C-AFC4-4A74-B782-6190B165C606}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2EC-4260-A147-DCE58C0FB07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{59E0618A-0D92-4232-96E7-9E5CEB8A12D6}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2EC-4260-A147-DCE58C0FB0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2EC-4260-A147-DCE58C0FB07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2EC-4260-A147-DCE58C0FB07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{C1C1B3C5-A175-4C30-8ECA-40C6F5768BFA}</c15:txfldGUID>
                      <c15:f>Diagramm!$I$46</c15:f>
                      <c15:dlblFieldTableCache>
                        <c:ptCount val="1"/>
                      </c15:dlblFieldTableCache>
                    </c15:dlblFTEntry>
                  </c15:dlblFieldTable>
                  <c15:showDataLabelsRange val="0"/>
                </c:ext>
                <c:ext xmlns:c16="http://schemas.microsoft.com/office/drawing/2014/chart" uri="{C3380CC4-5D6E-409C-BE32-E72D297353CC}">
                  <c16:uniqueId val="{00000000-F360-4EE8-BC49-AB7AE6A09F5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{EF24E48E-1647-4359-AB51-BDC175A0A141}</c15:txfldGUID>
                      <c15:f>Diagramm!$I$47</c15:f>
                      <c15:dlblFieldTableCache>
                        <c:ptCount val="1"/>
                      </c15:dlblFieldTableCache>
                    </c15:dlblFTEntry>
                  </c15:dlblFieldTable>
                  <c15:showDataLabelsRange val="0"/>
                </c:ext>
                <c:ext xmlns:c16="http://schemas.microsoft.com/office/drawing/2014/chart" uri="{C3380CC4-5D6E-409C-BE32-E72D297353CC}">
                  <c16:uniqueId val="{00000001-F360-4EE8-BC49-AB7AE6A09F5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{BB5C158E-0CAC-41E5-8F06-D951A893DA60}</c15:txfldGUID>
                      <c15:f>Diagramm!$I$48</c15:f>
                      <c15:dlblFieldTableCache>
                        <c:ptCount val="1"/>
                      </c15:dlblFieldTableCache>
                    </c15:dlblFTEntry>
                  </c15:dlblFieldTable>
                  <c15:showDataLabelsRange val="0"/>
                </c:ext>
                <c:ext xmlns:c16="http://schemas.microsoft.com/office/drawing/2014/chart" uri="{C3380CC4-5D6E-409C-BE32-E72D297353CC}">
                  <c16:uniqueId val="{00000002-F360-4EE8-BC49-AB7AE6A09F5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{C7B80A5A-8171-4AD7-AA30-B046E2709525}</c15:txfldGUID>
                      <c15:f>Diagramm!$I$49</c15:f>
                      <c15:dlblFieldTableCache>
                        <c:ptCount val="1"/>
                      </c15:dlblFieldTableCache>
                    </c15:dlblFTEntry>
                  </c15:dlblFieldTable>
                  <c15:showDataLabelsRange val="0"/>
                </c:ext>
                <c:ext xmlns:c16="http://schemas.microsoft.com/office/drawing/2014/chart" uri="{C3380CC4-5D6E-409C-BE32-E72D297353CC}">
                  <c16:uniqueId val="{00000003-F360-4EE8-BC49-AB7AE6A09F5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{972B913E-5F92-4A1A-8211-54139E127691}</c15:txfldGUID>
                      <c15:f>Diagramm!$I$50</c15:f>
                      <c15:dlblFieldTableCache>
                        <c:ptCount val="1"/>
                      </c15:dlblFieldTableCache>
                    </c15:dlblFTEntry>
                  </c15:dlblFieldTable>
                  <c15:showDataLabelsRange val="0"/>
                </c:ext>
                <c:ext xmlns:c16="http://schemas.microsoft.com/office/drawing/2014/chart" uri="{C3380CC4-5D6E-409C-BE32-E72D297353CC}">
                  <c16:uniqueId val="{00000004-F360-4EE8-BC49-AB7AE6A09F5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{F445C156-D855-4BD1-AC61-F848C4992282}</c15:txfldGUID>
                      <c15:f>Diagramm!$I$51</c15:f>
                      <c15:dlblFieldTableCache>
                        <c:ptCount val="1"/>
                      </c15:dlblFieldTableCache>
                    </c15:dlblFTEntry>
                  </c15:dlblFieldTable>
                  <c15:showDataLabelsRange val="0"/>
                </c:ext>
                <c:ext xmlns:c16="http://schemas.microsoft.com/office/drawing/2014/chart" uri="{C3380CC4-5D6E-409C-BE32-E72D297353CC}">
                  <c16:uniqueId val="{00000005-F360-4EE8-BC49-AB7AE6A09F5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{1E84B848-B099-430C-B6DD-B9EE3CFB12EC}</c15:txfldGUID>
                      <c15:f>Diagramm!$I$52</c15:f>
                      <c15:dlblFieldTableCache>
                        <c:ptCount val="1"/>
                      </c15:dlblFieldTableCache>
                    </c15:dlblFTEntry>
                  </c15:dlblFieldTable>
                  <c15:showDataLabelsRange val="0"/>
                </c:ext>
                <c:ext xmlns:c16="http://schemas.microsoft.com/office/drawing/2014/chart" uri="{C3380CC4-5D6E-409C-BE32-E72D297353CC}">
                  <c16:uniqueId val="{00000006-F360-4EE8-BC49-AB7AE6A09F5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{0DA729F9-24EE-45C3-9727-05C6213282A2}</c15:txfldGUID>
                      <c15:f>Diagramm!$I$53</c15:f>
                      <c15:dlblFieldTableCache>
                        <c:ptCount val="1"/>
                      </c15:dlblFieldTableCache>
                    </c15:dlblFTEntry>
                  </c15:dlblFieldTable>
                  <c15:showDataLabelsRange val="0"/>
                </c:ext>
                <c:ext xmlns:c16="http://schemas.microsoft.com/office/drawing/2014/chart" uri="{C3380CC4-5D6E-409C-BE32-E72D297353CC}">
                  <c16:uniqueId val="{00000007-F360-4EE8-BC49-AB7AE6A09F5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{EEA4B0A8-06AB-4061-B8A5-22370B972ED6}</c15:txfldGUID>
                      <c15:f>Diagramm!$I$54</c15:f>
                      <c15:dlblFieldTableCache>
                        <c:ptCount val="1"/>
                      </c15:dlblFieldTableCache>
                    </c15:dlblFTEntry>
                  </c15:dlblFieldTable>
                  <c15:showDataLabelsRange val="0"/>
                </c:ext>
                <c:ext xmlns:c16="http://schemas.microsoft.com/office/drawing/2014/chart" uri="{C3380CC4-5D6E-409C-BE32-E72D297353CC}">
                  <c16:uniqueId val="{00000008-F360-4EE8-BC49-AB7AE6A09F5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{3A141106-9D73-4E44-AA34-5786F988413C}</c15:txfldGUID>
                      <c15:f>Diagramm!$I$55</c15:f>
                      <c15:dlblFieldTableCache>
                        <c:ptCount val="1"/>
                      </c15:dlblFieldTableCache>
                    </c15:dlblFTEntry>
                  </c15:dlblFieldTable>
                  <c15:showDataLabelsRange val="0"/>
                </c:ext>
                <c:ext xmlns:c16="http://schemas.microsoft.com/office/drawing/2014/chart" uri="{C3380CC4-5D6E-409C-BE32-E72D297353CC}">
                  <c16:uniqueId val="{00000009-F360-4EE8-BC49-AB7AE6A09F5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{3C7D5CFC-FC09-4803-A58E-FE61D65A37AC}</c15:txfldGUID>
                      <c15:f>Diagramm!$I$56</c15:f>
                      <c15:dlblFieldTableCache>
                        <c:ptCount val="1"/>
                      </c15:dlblFieldTableCache>
                    </c15:dlblFTEntry>
                  </c15:dlblFieldTable>
                  <c15:showDataLabelsRange val="0"/>
                </c:ext>
                <c:ext xmlns:c16="http://schemas.microsoft.com/office/drawing/2014/chart" uri="{C3380CC4-5D6E-409C-BE32-E72D297353CC}">
                  <c16:uniqueId val="{0000000A-F360-4EE8-BC49-AB7AE6A09F5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{FCA1EE1E-EAB8-4D40-B2D5-1BB666FCA2D7}</c15:txfldGUID>
                      <c15:f>Diagramm!$I$57</c15:f>
                      <c15:dlblFieldTableCache>
                        <c:ptCount val="1"/>
                      </c15:dlblFieldTableCache>
                    </c15:dlblFTEntry>
                  </c15:dlblFieldTable>
                  <c15:showDataLabelsRange val="0"/>
                </c:ext>
                <c:ext xmlns:c16="http://schemas.microsoft.com/office/drawing/2014/chart" uri="{C3380CC4-5D6E-409C-BE32-E72D297353CC}">
                  <c16:uniqueId val="{0000000B-F360-4EE8-BC49-AB7AE6A09F5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{BA825966-4C9C-4BAC-8710-EC8AA3CBD3A7}</c15:txfldGUID>
                      <c15:f>Diagramm!$I$58</c15:f>
                      <c15:dlblFieldTableCache>
                        <c:ptCount val="1"/>
                      </c15:dlblFieldTableCache>
                    </c15:dlblFTEntry>
                  </c15:dlblFieldTable>
                  <c15:showDataLabelsRange val="0"/>
                </c:ext>
                <c:ext xmlns:c16="http://schemas.microsoft.com/office/drawing/2014/chart" uri="{C3380CC4-5D6E-409C-BE32-E72D297353CC}">
                  <c16:uniqueId val="{0000000C-F360-4EE8-BC49-AB7AE6A09F5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{77B18DB2-03BC-4E9D-B9E7-150395DE4AF0}</c15:txfldGUID>
                      <c15:f>Diagramm!$I$59</c15:f>
                      <c15:dlblFieldTableCache>
                        <c:ptCount val="1"/>
                      </c15:dlblFieldTableCache>
                    </c15:dlblFTEntry>
                  </c15:dlblFieldTable>
                  <c15:showDataLabelsRange val="0"/>
                </c:ext>
                <c:ext xmlns:c16="http://schemas.microsoft.com/office/drawing/2014/chart" uri="{C3380CC4-5D6E-409C-BE32-E72D297353CC}">
                  <c16:uniqueId val="{0000000D-F360-4EE8-BC49-AB7AE6A09F5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{546FA6A2-3D4A-4E3A-A7CD-3824176D59F6}</c15:txfldGUID>
                      <c15:f>Diagramm!$I$60</c15:f>
                      <c15:dlblFieldTableCache>
                        <c:ptCount val="1"/>
                      </c15:dlblFieldTableCache>
                    </c15:dlblFTEntry>
                  </c15:dlblFieldTable>
                  <c15:showDataLabelsRange val="0"/>
                </c:ext>
                <c:ext xmlns:c16="http://schemas.microsoft.com/office/drawing/2014/chart" uri="{C3380CC4-5D6E-409C-BE32-E72D297353CC}">
                  <c16:uniqueId val="{0000000E-F360-4EE8-BC49-AB7AE6A09F5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{F77459E7-411D-4A43-95A7-AFE7BEAEB728}</c15:txfldGUID>
                      <c15:f>Diagramm!$I$61</c15:f>
                      <c15:dlblFieldTableCache>
                        <c:ptCount val="1"/>
                      </c15:dlblFieldTableCache>
                    </c15:dlblFTEntry>
                  </c15:dlblFieldTable>
                  <c15:showDataLabelsRange val="0"/>
                </c:ext>
                <c:ext xmlns:c16="http://schemas.microsoft.com/office/drawing/2014/chart" uri="{C3380CC4-5D6E-409C-BE32-E72D297353CC}">
                  <c16:uniqueId val="{0000000F-F360-4EE8-BC49-AB7AE6A09F5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{8B1112B5-FCFD-4FD2-844B-B995F366E837}</c15:txfldGUID>
                      <c15:f>Diagramm!$I$62</c15:f>
                      <c15:dlblFieldTableCache>
                        <c:ptCount val="1"/>
                      </c15:dlblFieldTableCache>
                    </c15:dlblFTEntry>
                  </c15:dlblFieldTable>
                  <c15:showDataLabelsRange val="0"/>
                </c:ext>
                <c:ext xmlns:c16="http://schemas.microsoft.com/office/drawing/2014/chart" uri="{C3380CC4-5D6E-409C-BE32-E72D297353CC}">
                  <c16:uniqueId val="{00000010-F360-4EE8-BC49-AB7AE6A09F5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{18699040-37A1-4286-B08D-065FF47EEF57}</c15:txfldGUID>
                      <c15:f>Diagramm!$I$63</c15:f>
                      <c15:dlblFieldTableCache>
                        <c:ptCount val="1"/>
                      </c15:dlblFieldTableCache>
                    </c15:dlblFTEntry>
                  </c15:dlblFieldTable>
                  <c15:showDataLabelsRange val="0"/>
                </c:ext>
                <c:ext xmlns:c16="http://schemas.microsoft.com/office/drawing/2014/chart" uri="{C3380CC4-5D6E-409C-BE32-E72D297353CC}">
                  <c16:uniqueId val="{00000011-F360-4EE8-BC49-AB7AE6A09F5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{A403CBE2-1F09-4CE1-B2A5-4E594EB37D38}</c15:txfldGUID>
                      <c15:f>Diagramm!$I$64</c15:f>
                      <c15:dlblFieldTableCache>
                        <c:ptCount val="1"/>
                      </c15:dlblFieldTableCache>
                    </c15:dlblFTEntry>
                  </c15:dlblFieldTable>
                  <c15:showDataLabelsRange val="0"/>
                </c:ext>
                <c:ext xmlns:c16="http://schemas.microsoft.com/office/drawing/2014/chart" uri="{C3380CC4-5D6E-409C-BE32-E72D297353CC}">
                  <c16:uniqueId val="{00000012-F360-4EE8-BC49-AB7AE6A09F5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{62D4126F-D2E8-4730-A44E-8585228F943F}</c15:txfldGUID>
                      <c15:f>Diagramm!$I$65</c15:f>
                      <c15:dlblFieldTableCache>
                        <c:ptCount val="1"/>
                      </c15:dlblFieldTableCache>
                    </c15:dlblFTEntry>
                  </c15:dlblFieldTable>
                  <c15:showDataLabelsRange val="0"/>
                </c:ext>
                <c:ext xmlns:c16="http://schemas.microsoft.com/office/drawing/2014/chart" uri="{C3380CC4-5D6E-409C-BE32-E72D297353CC}">
                  <c16:uniqueId val="{00000013-F360-4EE8-BC49-AB7AE6A09F5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{D1F665F3-23D8-4E52-A949-FBE09CF62ECA}</c15:txfldGUID>
                      <c15:f>Diagramm!$I$66</c15:f>
                      <c15:dlblFieldTableCache>
                        <c:ptCount val="1"/>
                      </c15:dlblFieldTableCache>
                    </c15:dlblFTEntry>
                  </c15:dlblFieldTable>
                  <c15:showDataLabelsRange val="0"/>
                </c:ext>
                <c:ext xmlns:c16="http://schemas.microsoft.com/office/drawing/2014/chart" uri="{C3380CC4-5D6E-409C-BE32-E72D297353CC}">
                  <c16:uniqueId val="{00000014-F360-4EE8-BC49-AB7AE6A09F5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{84D90CF0-39CF-4CC5-824B-5C5D68A2F3C8}</c15:txfldGUID>
                      <c15:f>Diagramm!$I$67</c15:f>
                      <c15:dlblFieldTableCache>
                        <c:ptCount val="1"/>
                      </c15:dlblFieldTableCache>
                    </c15:dlblFTEntry>
                  </c15:dlblFieldTable>
                  <c15:showDataLabelsRange val="0"/>
                </c:ext>
                <c:ext xmlns:c16="http://schemas.microsoft.com/office/drawing/2014/chart" uri="{C3380CC4-5D6E-409C-BE32-E72D297353CC}">
                  <c16:uniqueId val="{00000015-F360-4EE8-BC49-AB7AE6A09F5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60-4EE8-BC49-AB7AE6A09F5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{AC573259-B06C-4709-9074-C523C943AAF0}</c15:txfldGUID>
                      <c15:f>Diagramm!$K$46</c15:f>
                      <c15:dlblFieldTableCache>
                        <c:ptCount val="1"/>
                      </c15:dlblFieldTableCache>
                    </c15:dlblFTEntry>
                  </c15:dlblFieldTable>
                  <c15:showDataLabelsRange val="0"/>
                </c:ext>
                <c:ext xmlns:c16="http://schemas.microsoft.com/office/drawing/2014/chart" uri="{C3380CC4-5D6E-409C-BE32-E72D297353CC}">
                  <c16:uniqueId val="{00000017-F360-4EE8-BC49-AB7AE6A09F5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{148F44D1-F383-491C-9B16-68EDF7A663B6}</c15:txfldGUID>
                      <c15:f>Diagramm!$K$47</c15:f>
                      <c15:dlblFieldTableCache>
                        <c:ptCount val="1"/>
                      </c15:dlblFieldTableCache>
                    </c15:dlblFTEntry>
                  </c15:dlblFieldTable>
                  <c15:showDataLabelsRange val="0"/>
                </c:ext>
                <c:ext xmlns:c16="http://schemas.microsoft.com/office/drawing/2014/chart" uri="{C3380CC4-5D6E-409C-BE32-E72D297353CC}">
                  <c16:uniqueId val="{00000018-F360-4EE8-BC49-AB7AE6A09F5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{AB1AB75A-70AC-4014-9EFA-118289AAE4A8}</c15:txfldGUID>
                      <c15:f>Diagramm!$K$48</c15:f>
                      <c15:dlblFieldTableCache>
                        <c:ptCount val="1"/>
                      </c15:dlblFieldTableCache>
                    </c15:dlblFTEntry>
                  </c15:dlblFieldTable>
                  <c15:showDataLabelsRange val="0"/>
                </c:ext>
                <c:ext xmlns:c16="http://schemas.microsoft.com/office/drawing/2014/chart" uri="{C3380CC4-5D6E-409C-BE32-E72D297353CC}">
                  <c16:uniqueId val="{00000019-F360-4EE8-BC49-AB7AE6A09F5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{99923791-7FA2-4DCD-9A64-54CFFC4BDD65}</c15:txfldGUID>
                      <c15:f>Diagramm!$K$49</c15:f>
                      <c15:dlblFieldTableCache>
                        <c:ptCount val="1"/>
                      </c15:dlblFieldTableCache>
                    </c15:dlblFTEntry>
                  </c15:dlblFieldTable>
                  <c15:showDataLabelsRange val="0"/>
                </c:ext>
                <c:ext xmlns:c16="http://schemas.microsoft.com/office/drawing/2014/chart" uri="{C3380CC4-5D6E-409C-BE32-E72D297353CC}">
                  <c16:uniqueId val="{0000001A-F360-4EE8-BC49-AB7AE6A09F5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{C75A6D3D-42C8-49E8-A87B-9A8D670BB486}</c15:txfldGUID>
                      <c15:f>Diagramm!$K$50</c15:f>
                      <c15:dlblFieldTableCache>
                        <c:ptCount val="1"/>
                      </c15:dlblFieldTableCache>
                    </c15:dlblFTEntry>
                  </c15:dlblFieldTable>
                  <c15:showDataLabelsRange val="0"/>
                </c:ext>
                <c:ext xmlns:c16="http://schemas.microsoft.com/office/drawing/2014/chart" uri="{C3380CC4-5D6E-409C-BE32-E72D297353CC}">
                  <c16:uniqueId val="{0000001B-F360-4EE8-BC49-AB7AE6A09F5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{B4131901-C5D0-4C80-82DB-A7422893557D}</c15:txfldGUID>
                      <c15:f>Diagramm!$K$51</c15:f>
                      <c15:dlblFieldTableCache>
                        <c:ptCount val="1"/>
                      </c15:dlblFieldTableCache>
                    </c15:dlblFTEntry>
                  </c15:dlblFieldTable>
                  <c15:showDataLabelsRange val="0"/>
                </c:ext>
                <c:ext xmlns:c16="http://schemas.microsoft.com/office/drawing/2014/chart" uri="{C3380CC4-5D6E-409C-BE32-E72D297353CC}">
                  <c16:uniqueId val="{0000001C-F360-4EE8-BC49-AB7AE6A09F5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{36B0720B-AA84-4030-A2D0-7F9DC72F15FB}</c15:txfldGUID>
                      <c15:f>Diagramm!$K$52</c15:f>
                      <c15:dlblFieldTableCache>
                        <c:ptCount val="1"/>
                      </c15:dlblFieldTableCache>
                    </c15:dlblFTEntry>
                  </c15:dlblFieldTable>
                  <c15:showDataLabelsRange val="0"/>
                </c:ext>
                <c:ext xmlns:c16="http://schemas.microsoft.com/office/drawing/2014/chart" uri="{C3380CC4-5D6E-409C-BE32-E72D297353CC}">
                  <c16:uniqueId val="{0000001D-F360-4EE8-BC49-AB7AE6A09F5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{12D9D8C6-900B-4487-8898-63ECFBE9B4C1}</c15:txfldGUID>
                      <c15:f>Diagramm!$K$53</c15:f>
                      <c15:dlblFieldTableCache>
                        <c:ptCount val="1"/>
                      </c15:dlblFieldTableCache>
                    </c15:dlblFTEntry>
                  </c15:dlblFieldTable>
                  <c15:showDataLabelsRange val="0"/>
                </c:ext>
                <c:ext xmlns:c16="http://schemas.microsoft.com/office/drawing/2014/chart" uri="{C3380CC4-5D6E-409C-BE32-E72D297353CC}">
                  <c16:uniqueId val="{0000001E-F360-4EE8-BC49-AB7AE6A09F5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{402B8549-0286-4499-BCC3-2350099117E3}</c15:txfldGUID>
                      <c15:f>Diagramm!$K$54</c15:f>
                      <c15:dlblFieldTableCache>
                        <c:ptCount val="1"/>
                      </c15:dlblFieldTableCache>
                    </c15:dlblFTEntry>
                  </c15:dlblFieldTable>
                  <c15:showDataLabelsRange val="0"/>
                </c:ext>
                <c:ext xmlns:c16="http://schemas.microsoft.com/office/drawing/2014/chart" uri="{C3380CC4-5D6E-409C-BE32-E72D297353CC}">
                  <c16:uniqueId val="{0000001F-F360-4EE8-BC49-AB7AE6A09F5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{504C10F6-07DD-4FF8-B0B9-17BF94223A68}</c15:txfldGUID>
                      <c15:f>Diagramm!$K$55</c15:f>
                      <c15:dlblFieldTableCache>
                        <c:ptCount val="1"/>
                      </c15:dlblFieldTableCache>
                    </c15:dlblFTEntry>
                  </c15:dlblFieldTable>
                  <c15:showDataLabelsRange val="0"/>
                </c:ext>
                <c:ext xmlns:c16="http://schemas.microsoft.com/office/drawing/2014/chart" uri="{C3380CC4-5D6E-409C-BE32-E72D297353CC}">
                  <c16:uniqueId val="{00000020-F360-4EE8-BC49-AB7AE6A09F5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{CAB7A899-D8EB-4D05-B40E-4E4E8AA62FC8}</c15:txfldGUID>
                      <c15:f>Diagramm!$K$56</c15:f>
                      <c15:dlblFieldTableCache>
                        <c:ptCount val="1"/>
                      </c15:dlblFieldTableCache>
                    </c15:dlblFTEntry>
                  </c15:dlblFieldTable>
                  <c15:showDataLabelsRange val="0"/>
                </c:ext>
                <c:ext xmlns:c16="http://schemas.microsoft.com/office/drawing/2014/chart" uri="{C3380CC4-5D6E-409C-BE32-E72D297353CC}">
                  <c16:uniqueId val="{00000021-F360-4EE8-BC49-AB7AE6A09F5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{E1F6C29A-68F8-4E40-997D-12403E269BC6}</c15:txfldGUID>
                      <c15:f>Diagramm!$K$57</c15:f>
                      <c15:dlblFieldTableCache>
                        <c:ptCount val="1"/>
                      </c15:dlblFieldTableCache>
                    </c15:dlblFTEntry>
                  </c15:dlblFieldTable>
                  <c15:showDataLabelsRange val="0"/>
                </c:ext>
                <c:ext xmlns:c16="http://schemas.microsoft.com/office/drawing/2014/chart" uri="{C3380CC4-5D6E-409C-BE32-E72D297353CC}">
                  <c16:uniqueId val="{00000022-F360-4EE8-BC49-AB7AE6A09F5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{F61E9A08-59FA-4553-9BE8-46D3EB7537D3}</c15:txfldGUID>
                      <c15:f>Diagramm!$K$58</c15:f>
                      <c15:dlblFieldTableCache>
                        <c:ptCount val="1"/>
                      </c15:dlblFieldTableCache>
                    </c15:dlblFTEntry>
                  </c15:dlblFieldTable>
                  <c15:showDataLabelsRange val="0"/>
                </c:ext>
                <c:ext xmlns:c16="http://schemas.microsoft.com/office/drawing/2014/chart" uri="{C3380CC4-5D6E-409C-BE32-E72D297353CC}">
                  <c16:uniqueId val="{00000023-F360-4EE8-BC49-AB7AE6A09F5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{880E8922-30E0-49A2-B79F-4C252623D8C2}</c15:txfldGUID>
                      <c15:f>Diagramm!$K$59</c15:f>
                      <c15:dlblFieldTableCache>
                        <c:ptCount val="1"/>
                      </c15:dlblFieldTableCache>
                    </c15:dlblFTEntry>
                  </c15:dlblFieldTable>
                  <c15:showDataLabelsRange val="0"/>
                </c:ext>
                <c:ext xmlns:c16="http://schemas.microsoft.com/office/drawing/2014/chart" uri="{C3380CC4-5D6E-409C-BE32-E72D297353CC}">
                  <c16:uniqueId val="{00000024-F360-4EE8-BC49-AB7AE6A09F5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{656DA6FA-12E4-4019-8648-D22E67E815C5}</c15:txfldGUID>
                      <c15:f>Diagramm!$K$60</c15:f>
                      <c15:dlblFieldTableCache>
                        <c:ptCount val="1"/>
                      </c15:dlblFieldTableCache>
                    </c15:dlblFTEntry>
                  </c15:dlblFieldTable>
                  <c15:showDataLabelsRange val="0"/>
                </c:ext>
                <c:ext xmlns:c16="http://schemas.microsoft.com/office/drawing/2014/chart" uri="{C3380CC4-5D6E-409C-BE32-E72D297353CC}">
                  <c16:uniqueId val="{00000025-F360-4EE8-BC49-AB7AE6A09F5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{D9047676-C63B-467D-94B2-D09BF3BE1DC4}</c15:txfldGUID>
                      <c15:f>Diagramm!$K$61</c15:f>
                      <c15:dlblFieldTableCache>
                        <c:ptCount val="1"/>
                      </c15:dlblFieldTableCache>
                    </c15:dlblFTEntry>
                  </c15:dlblFieldTable>
                  <c15:showDataLabelsRange val="0"/>
                </c:ext>
                <c:ext xmlns:c16="http://schemas.microsoft.com/office/drawing/2014/chart" uri="{C3380CC4-5D6E-409C-BE32-E72D297353CC}">
                  <c16:uniqueId val="{00000026-F360-4EE8-BC49-AB7AE6A09F5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{10CBC3F1-991F-48A8-AEDF-602C21F04555}</c15:txfldGUID>
                      <c15:f>Diagramm!$K$62</c15:f>
                      <c15:dlblFieldTableCache>
                        <c:ptCount val="1"/>
                      </c15:dlblFieldTableCache>
                    </c15:dlblFTEntry>
                  </c15:dlblFieldTable>
                  <c15:showDataLabelsRange val="0"/>
                </c:ext>
                <c:ext xmlns:c16="http://schemas.microsoft.com/office/drawing/2014/chart" uri="{C3380CC4-5D6E-409C-BE32-E72D297353CC}">
                  <c16:uniqueId val="{00000027-F360-4EE8-BC49-AB7AE6A09F5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{E76C9664-0D42-452F-9113-618D17B8F1BE}</c15:txfldGUID>
                      <c15:f>Diagramm!$K$63</c15:f>
                      <c15:dlblFieldTableCache>
                        <c:ptCount val="1"/>
                      </c15:dlblFieldTableCache>
                    </c15:dlblFTEntry>
                  </c15:dlblFieldTable>
                  <c15:showDataLabelsRange val="0"/>
                </c:ext>
                <c:ext xmlns:c16="http://schemas.microsoft.com/office/drawing/2014/chart" uri="{C3380CC4-5D6E-409C-BE32-E72D297353CC}">
                  <c16:uniqueId val="{00000028-F360-4EE8-BC49-AB7AE6A09F5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{65123F4B-9F77-4D66-824B-B4F8AE726254}</c15:txfldGUID>
                      <c15:f>Diagramm!$K$64</c15:f>
                      <c15:dlblFieldTableCache>
                        <c:ptCount val="1"/>
                      </c15:dlblFieldTableCache>
                    </c15:dlblFTEntry>
                  </c15:dlblFieldTable>
                  <c15:showDataLabelsRange val="0"/>
                </c:ext>
                <c:ext xmlns:c16="http://schemas.microsoft.com/office/drawing/2014/chart" uri="{C3380CC4-5D6E-409C-BE32-E72D297353CC}">
                  <c16:uniqueId val="{00000029-F360-4EE8-BC49-AB7AE6A09F5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{453B51CC-A49B-4314-9ADE-911E1B3FBFC7}</c15:txfldGUID>
                      <c15:f>Diagramm!$K$65</c15:f>
                      <c15:dlblFieldTableCache>
                        <c:ptCount val="1"/>
                      </c15:dlblFieldTableCache>
                    </c15:dlblFTEntry>
                  </c15:dlblFieldTable>
                  <c15:showDataLabelsRange val="0"/>
                </c:ext>
                <c:ext xmlns:c16="http://schemas.microsoft.com/office/drawing/2014/chart" uri="{C3380CC4-5D6E-409C-BE32-E72D297353CC}">
                  <c16:uniqueId val="{0000002A-F360-4EE8-BC49-AB7AE6A09F5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{7BFDDD4F-F13F-4969-8A5A-ADD4D868A99C}</c15:txfldGUID>
                      <c15:f>Diagramm!$K$66</c15:f>
                      <c15:dlblFieldTableCache>
                        <c:ptCount val="1"/>
                      </c15:dlblFieldTableCache>
                    </c15:dlblFTEntry>
                  </c15:dlblFieldTable>
                  <c15:showDataLabelsRange val="0"/>
                </c:ext>
                <c:ext xmlns:c16="http://schemas.microsoft.com/office/drawing/2014/chart" uri="{C3380CC4-5D6E-409C-BE32-E72D297353CC}">
                  <c16:uniqueId val="{0000002B-F360-4EE8-BC49-AB7AE6A09F5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{021EA81E-41F3-4130-AB31-14480C717876}</c15:txfldGUID>
                      <c15:f>Diagramm!$K$67</c15:f>
                      <c15:dlblFieldTableCache>
                        <c:ptCount val="1"/>
                      </c15:dlblFieldTableCache>
                    </c15:dlblFTEntry>
                  </c15:dlblFieldTable>
                  <c15:showDataLabelsRange val="0"/>
                </c:ext>
                <c:ext xmlns:c16="http://schemas.microsoft.com/office/drawing/2014/chart" uri="{C3380CC4-5D6E-409C-BE32-E72D297353CC}">
                  <c16:uniqueId val="{0000002C-F360-4EE8-BC49-AB7AE6A09F5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60-4EE8-BC49-AB7AE6A09F5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{601AA96C-CC2A-4F9D-AB20-CF7C7DDE679A}</c15:txfldGUID>
                      <c15:f>Diagramm!$J$46</c15:f>
                      <c15:dlblFieldTableCache>
                        <c:ptCount val="1"/>
                      </c15:dlblFieldTableCache>
                    </c15:dlblFTEntry>
                  </c15:dlblFieldTable>
                  <c15:showDataLabelsRange val="0"/>
                </c:ext>
                <c:ext xmlns:c16="http://schemas.microsoft.com/office/drawing/2014/chart" uri="{C3380CC4-5D6E-409C-BE32-E72D297353CC}">
                  <c16:uniqueId val="{0000002E-F360-4EE8-BC49-AB7AE6A09F5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{30590A9D-E5FC-405B-A40C-6EB70EFFC400}</c15:txfldGUID>
                      <c15:f>Diagramm!$J$47</c15:f>
                      <c15:dlblFieldTableCache>
                        <c:ptCount val="1"/>
                      </c15:dlblFieldTableCache>
                    </c15:dlblFTEntry>
                  </c15:dlblFieldTable>
                  <c15:showDataLabelsRange val="0"/>
                </c:ext>
                <c:ext xmlns:c16="http://schemas.microsoft.com/office/drawing/2014/chart" uri="{C3380CC4-5D6E-409C-BE32-E72D297353CC}">
                  <c16:uniqueId val="{0000002F-F360-4EE8-BC49-AB7AE6A09F5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{DF8821D6-86C9-4A3B-8A52-25AB76E6AFC6}</c15:txfldGUID>
                      <c15:f>Diagramm!$J$48</c15:f>
                      <c15:dlblFieldTableCache>
                        <c:ptCount val="1"/>
                      </c15:dlblFieldTableCache>
                    </c15:dlblFTEntry>
                  </c15:dlblFieldTable>
                  <c15:showDataLabelsRange val="0"/>
                </c:ext>
                <c:ext xmlns:c16="http://schemas.microsoft.com/office/drawing/2014/chart" uri="{C3380CC4-5D6E-409C-BE32-E72D297353CC}">
                  <c16:uniqueId val="{00000030-F360-4EE8-BC49-AB7AE6A09F5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{A668D1D3-255D-4899-9F0B-6B0FC6D7DF45}</c15:txfldGUID>
                      <c15:f>Diagramm!$J$49</c15:f>
                      <c15:dlblFieldTableCache>
                        <c:ptCount val="1"/>
                      </c15:dlblFieldTableCache>
                    </c15:dlblFTEntry>
                  </c15:dlblFieldTable>
                  <c15:showDataLabelsRange val="0"/>
                </c:ext>
                <c:ext xmlns:c16="http://schemas.microsoft.com/office/drawing/2014/chart" uri="{C3380CC4-5D6E-409C-BE32-E72D297353CC}">
                  <c16:uniqueId val="{00000031-F360-4EE8-BC49-AB7AE6A09F5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{EC71F220-DAEE-49F3-83B8-0881D4234430}</c15:txfldGUID>
                      <c15:f>Diagramm!$J$50</c15:f>
                      <c15:dlblFieldTableCache>
                        <c:ptCount val="1"/>
                      </c15:dlblFieldTableCache>
                    </c15:dlblFTEntry>
                  </c15:dlblFieldTable>
                  <c15:showDataLabelsRange val="0"/>
                </c:ext>
                <c:ext xmlns:c16="http://schemas.microsoft.com/office/drawing/2014/chart" uri="{C3380CC4-5D6E-409C-BE32-E72D297353CC}">
                  <c16:uniqueId val="{00000032-F360-4EE8-BC49-AB7AE6A09F5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{385B3DE9-6DF1-4BFC-A17D-7DCCE87D1346}</c15:txfldGUID>
                      <c15:f>Diagramm!$J$51</c15:f>
                      <c15:dlblFieldTableCache>
                        <c:ptCount val="1"/>
                      </c15:dlblFieldTableCache>
                    </c15:dlblFTEntry>
                  </c15:dlblFieldTable>
                  <c15:showDataLabelsRange val="0"/>
                </c:ext>
                <c:ext xmlns:c16="http://schemas.microsoft.com/office/drawing/2014/chart" uri="{C3380CC4-5D6E-409C-BE32-E72D297353CC}">
                  <c16:uniqueId val="{00000033-F360-4EE8-BC49-AB7AE6A09F5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{3BBE7FBF-2E2D-4C89-9B11-1100C83A8F8D}</c15:txfldGUID>
                      <c15:f>Diagramm!$J$52</c15:f>
                      <c15:dlblFieldTableCache>
                        <c:ptCount val="1"/>
                      </c15:dlblFieldTableCache>
                    </c15:dlblFTEntry>
                  </c15:dlblFieldTable>
                  <c15:showDataLabelsRange val="0"/>
                </c:ext>
                <c:ext xmlns:c16="http://schemas.microsoft.com/office/drawing/2014/chart" uri="{C3380CC4-5D6E-409C-BE32-E72D297353CC}">
                  <c16:uniqueId val="{00000034-F360-4EE8-BC49-AB7AE6A09F5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{F2744183-C775-43C8-8DB1-59C16F4C2DD3}</c15:txfldGUID>
                      <c15:f>Diagramm!$J$53</c15:f>
                      <c15:dlblFieldTableCache>
                        <c:ptCount val="1"/>
                      </c15:dlblFieldTableCache>
                    </c15:dlblFTEntry>
                  </c15:dlblFieldTable>
                  <c15:showDataLabelsRange val="0"/>
                </c:ext>
                <c:ext xmlns:c16="http://schemas.microsoft.com/office/drawing/2014/chart" uri="{C3380CC4-5D6E-409C-BE32-E72D297353CC}">
                  <c16:uniqueId val="{00000035-F360-4EE8-BC49-AB7AE6A09F5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{2608C6FE-6986-497B-B668-FFB8D2EE7A23}</c15:txfldGUID>
                      <c15:f>Diagramm!$J$54</c15:f>
                      <c15:dlblFieldTableCache>
                        <c:ptCount val="1"/>
                      </c15:dlblFieldTableCache>
                    </c15:dlblFTEntry>
                  </c15:dlblFieldTable>
                  <c15:showDataLabelsRange val="0"/>
                </c:ext>
                <c:ext xmlns:c16="http://schemas.microsoft.com/office/drawing/2014/chart" uri="{C3380CC4-5D6E-409C-BE32-E72D297353CC}">
                  <c16:uniqueId val="{00000036-F360-4EE8-BC49-AB7AE6A09F5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{79A61984-E969-496D-BF89-569B497FAC75}</c15:txfldGUID>
                      <c15:f>Diagramm!$J$55</c15:f>
                      <c15:dlblFieldTableCache>
                        <c:ptCount val="1"/>
                      </c15:dlblFieldTableCache>
                    </c15:dlblFTEntry>
                  </c15:dlblFieldTable>
                  <c15:showDataLabelsRange val="0"/>
                </c:ext>
                <c:ext xmlns:c16="http://schemas.microsoft.com/office/drawing/2014/chart" uri="{C3380CC4-5D6E-409C-BE32-E72D297353CC}">
                  <c16:uniqueId val="{00000037-F360-4EE8-BC49-AB7AE6A09F5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{FFC65FAB-0919-4B1D-944D-7EC47B4585F5}</c15:txfldGUID>
                      <c15:f>Diagramm!$J$56</c15:f>
                      <c15:dlblFieldTableCache>
                        <c:ptCount val="1"/>
                      </c15:dlblFieldTableCache>
                    </c15:dlblFTEntry>
                  </c15:dlblFieldTable>
                  <c15:showDataLabelsRange val="0"/>
                </c:ext>
                <c:ext xmlns:c16="http://schemas.microsoft.com/office/drawing/2014/chart" uri="{C3380CC4-5D6E-409C-BE32-E72D297353CC}">
                  <c16:uniqueId val="{00000038-F360-4EE8-BC49-AB7AE6A09F5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{4EC570D9-B0C2-45FC-A2D0-115910683EE3}</c15:txfldGUID>
                      <c15:f>Diagramm!$J$57</c15:f>
                      <c15:dlblFieldTableCache>
                        <c:ptCount val="1"/>
                      </c15:dlblFieldTableCache>
                    </c15:dlblFTEntry>
                  </c15:dlblFieldTable>
                  <c15:showDataLabelsRange val="0"/>
                </c:ext>
                <c:ext xmlns:c16="http://schemas.microsoft.com/office/drawing/2014/chart" uri="{C3380CC4-5D6E-409C-BE32-E72D297353CC}">
                  <c16:uniqueId val="{00000039-F360-4EE8-BC49-AB7AE6A09F5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{77A6B21B-C409-438F-8E92-B62E8ED07DD2}</c15:txfldGUID>
                      <c15:f>Diagramm!$J$58</c15:f>
                      <c15:dlblFieldTableCache>
                        <c:ptCount val="1"/>
                      </c15:dlblFieldTableCache>
                    </c15:dlblFTEntry>
                  </c15:dlblFieldTable>
                  <c15:showDataLabelsRange val="0"/>
                </c:ext>
                <c:ext xmlns:c16="http://schemas.microsoft.com/office/drawing/2014/chart" uri="{C3380CC4-5D6E-409C-BE32-E72D297353CC}">
                  <c16:uniqueId val="{0000003A-F360-4EE8-BC49-AB7AE6A09F5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{DAF1AD16-2436-47E8-AFF2-B289CB745A7F}</c15:txfldGUID>
                      <c15:f>Diagramm!$J$59</c15:f>
                      <c15:dlblFieldTableCache>
                        <c:ptCount val="1"/>
                      </c15:dlblFieldTableCache>
                    </c15:dlblFTEntry>
                  </c15:dlblFieldTable>
                  <c15:showDataLabelsRange val="0"/>
                </c:ext>
                <c:ext xmlns:c16="http://schemas.microsoft.com/office/drawing/2014/chart" uri="{C3380CC4-5D6E-409C-BE32-E72D297353CC}">
                  <c16:uniqueId val="{0000003B-F360-4EE8-BC49-AB7AE6A09F5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{0A29A746-D325-4A61-BD5E-55373A12E8AB}</c15:txfldGUID>
                      <c15:f>Diagramm!$J$60</c15:f>
                      <c15:dlblFieldTableCache>
                        <c:ptCount val="1"/>
                      </c15:dlblFieldTableCache>
                    </c15:dlblFTEntry>
                  </c15:dlblFieldTable>
                  <c15:showDataLabelsRange val="0"/>
                </c:ext>
                <c:ext xmlns:c16="http://schemas.microsoft.com/office/drawing/2014/chart" uri="{C3380CC4-5D6E-409C-BE32-E72D297353CC}">
                  <c16:uniqueId val="{0000003C-F360-4EE8-BC49-AB7AE6A09F5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{6BF98CDC-A411-40F8-B1DB-01F50095E634}</c15:txfldGUID>
                      <c15:f>Diagramm!$J$61</c15:f>
                      <c15:dlblFieldTableCache>
                        <c:ptCount val="1"/>
                      </c15:dlblFieldTableCache>
                    </c15:dlblFTEntry>
                  </c15:dlblFieldTable>
                  <c15:showDataLabelsRange val="0"/>
                </c:ext>
                <c:ext xmlns:c16="http://schemas.microsoft.com/office/drawing/2014/chart" uri="{C3380CC4-5D6E-409C-BE32-E72D297353CC}">
                  <c16:uniqueId val="{0000003D-F360-4EE8-BC49-AB7AE6A09F5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{7DBB942E-075E-4889-A76D-2CE9F70C58A6}</c15:txfldGUID>
                      <c15:f>Diagramm!$J$62</c15:f>
                      <c15:dlblFieldTableCache>
                        <c:ptCount val="1"/>
                      </c15:dlblFieldTableCache>
                    </c15:dlblFTEntry>
                  </c15:dlblFieldTable>
                  <c15:showDataLabelsRange val="0"/>
                </c:ext>
                <c:ext xmlns:c16="http://schemas.microsoft.com/office/drawing/2014/chart" uri="{C3380CC4-5D6E-409C-BE32-E72D297353CC}">
                  <c16:uniqueId val="{0000003E-F360-4EE8-BC49-AB7AE6A09F5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{3AB25AA6-7DCE-4C95-A56D-A60A20A06D25}</c15:txfldGUID>
                      <c15:f>Diagramm!$J$63</c15:f>
                      <c15:dlblFieldTableCache>
                        <c:ptCount val="1"/>
                      </c15:dlblFieldTableCache>
                    </c15:dlblFTEntry>
                  </c15:dlblFieldTable>
                  <c15:showDataLabelsRange val="0"/>
                </c:ext>
                <c:ext xmlns:c16="http://schemas.microsoft.com/office/drawing/2014/chart" uri="{C3380CC4-5D6E-409C-BE32-E72D297353CC}">
                  <c16:uniqueId val="{0000003F-F360-4EE8-BC49-AB7AE6A09F5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{62A8BD9C-C02D-48A3-B54C-BB010E3FF627}</c15:txfldGUID>
                      <c15:f>Diagramm!$J$64</c15:f>
                      <c15:dlblFieldTableCache>
                        <c:ptCount val="1"/>
                      </c15:dlblFieldTableCache>
                    </c15:dlblFTEntry>
                  </c15:dlblFieldTable>
                  <c15:showDataLabelsRange val="0"/>
                </c:ext>
                <c:ext xmlns:c16="http://schemas.microsoft.com/office/drawing/2014/chart" uri="{C3380CC4-5D6E-409C-BE32-E72D297353CC}">
                  <c16:uniqueId val="{00000040-F360-4EE8-BC49-AB7AE6A09F5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{538BE39F-6522-4B7B-B35C-A0104980A1C2}</c15:txfldGUID>
                      <c15:f>Diagramm!$J$65</c15:f>
                      <c15:dlblFieldTableCache>
                        <c:ptCount val="1"/>
                      </c15:dlblFieldTableCache>
                    </c15:dlblFTEntry>
                  </c15:dlblFieldTable>
                  <c15:showDataLabelsRange val="0"/>
                </c:ext>
                <c:ext xmlns:c16="http://schemas.microsoft.com/office/drawing/2014/chart" uri="{C3380CC4-5D6E-409C-BE32-E72D297353CC}">
                  <c16:uniqueId val="{00000041-F360-4EE8-BC49-AB7AE6A09F5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{3B481E3C-ADDB-455B-AA70-2ECDDCDB398A}</c15:txfldGUID>
                      <c15:f>Diagramm!$J$66</c15:f>
                      <c15:dlblFieldTableCache>
                        <c:ptCount val="1"/>
                      </c15:dlblFieldTableCache>
                    </c15:dlblFTEntry>
                  </c15:dlblFieldTable>
                  <c15:showDataLabelsRange val="0"/>
                </c:ext>
                <c:ext xmlns:c16="http://schemas.microsoft.com/office/drawing/2014/chart" uri="{C3380CC4-5D6E-409C-BE32-E72D297353CC}">
                  <c16:uniqueId val="{00000042-F360-4EE8-BC49-AB7AE6A09F5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{CDF33F85-D234-443D-81A5-63C267ED2FB1}</c15:txfldGUID>
                      <c15:f>Diagramm!$J$67</c15:f>
                      <c15:dlblFieldTableCache>
                        <c:ptCount val="1"/>
                      </c15:dlblFieldTableCache>
                    </c15:dlblFTEntry>
                  </c15:dlblFieldTable>
                  <c15:showDataLabelsRange val="0"/>
                </c:ext>
                <c:ext xmlns:c16="http://schemas.microsoft.com/office/drawing/2014/chart" uri="{C3380CC4-5D6E-409C-BE32-E72D297353CC}">
                  <c16:uniqueId val="{00000043-F360-4EE8-BC49-AB7AE6A09F5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60-4EE8-BC49-AB7AE6A09F5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28-4033-A4C3-7DD6456A824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28-4033-A4C3-7DD6456A824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28-4033-A4C3-7DD6456A824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28-4033-A4C3-7DD6456A824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28-4033-A4C3-7DD6456A824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28-4033-A4C3-7DD6456A824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28-4033-A4C3-7DD6456A824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28-4033-A4C3-7DD6456A824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28-4033-A4C3-7DD6456A824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28-4033-A4C3-7DD6456A824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28-4033-A4C3-7DD6456A824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28-4033-A4C3-7DD6456A824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28-4033-A4C3-7DD6456A824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428-4033-A4C3-7DD6456A824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428-4033-A4C3-7DD6456A824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428-4033-A4C3-7DD6456A824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428-4033-A4C3-7DD6456A824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428-4033-A4C3-7DD6456A824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428-4033-A4C3-7DD6456A824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428-4033-A4C3-7DD6456A824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428-4033-A4C3-7DD6456A824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428-4033-A4C3-7DD6456A82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428-4033-A4C3-7DD6456A824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428-4033-A4C3-7DD6456A824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428-4033-A4C3-7DD6456A824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428-4033-A4C3-7DD6456A824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428-4033-A4C3-7DD6456A824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428-4033-A4C3-7DD6456A824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428-4033-A4C3-7DD6456A824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428-4033-A4C3-7DD6456A824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428-4033-A4C3-7DD6456A824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428-4033-A4C3-7DD6456A824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428-4033-A4C3-7DD6456A824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428-4033-A4C3-7DD6456A824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428-4033-A4C3-7DD6456A824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428-4033-A4C3-7DD6456A824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428-4033-A4C3-7DD6456A824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428-4033-A4C3-7DD6456A824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428-4033-A4C3-7DD6456A824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428-4033-A4C3-7DD6456A824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428-4033-A4C3-7DD6456A824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428-4033-A4C3-7DD6456A824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428-4033-A4C3-7DD6456A824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428-4033-A4C3-7DD6456A824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428-4033-A4C3-7DD6456A824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428-4033-A4C3-7DD6456A824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428-4033-A4C3-7DD6456A824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428-4033-A4C3-7DD6456A824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428-4033-A4C3-7DD6456A824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428-4033-A4C3-7DD6456A824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428-4033-A4C3-7DD6456A824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428-4033-A4C3-7DD6456A824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428-4033-A4C3-7DD6456A824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428-4033-A4C3-7DD6456A824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428-4033-A4C3-7DD6456A824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428-4033-A4C3-7DD6456A824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428-4033-A4C3-7DD6456A824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428-4033-A4C3-7DD6456A824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428-4033-A4C3-7DD6456A824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428-4033-A4C3-7DD6456A824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428-4033-A4C3-7DD6456A824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428-4033-A4C3-7DD6456A824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428-4033-A4C3-7DD6456A824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428-4033-A4C3-7DD6456A824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428-4033-A4C3-7DD6456A824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428-4033-A4C3-7DD6456A824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428-4033-A4C3-7DD6456A824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428-4033-A4C3-7DD6456A82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428-4033-A4C3-7DD6456A824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100.7692839608616</c:v>
                </c:pt>
                <c:pt idx="2">
                  <c:v>102.38478027867095</c:v>
                </c:pt>
                <c:pt idx="3">
                  <c:v>101.07209948253409</c:v>
                </c:pt>
                <c:pt idx="4">
                  <c:v>101.79816524334728</c:v>
                </c:pt>
                <c:pt idx="5">
                  <c:v>102.80428494047413</c:v>
                </c:pt>
                <c:pt idx="6">
                  <c:v>104.52955548640644</c:v>
                </c:pt>
                <c:pt idx="7">
                  <c:v>104.02275006050547</c:v>
                </c:pt>
                <c:pt idx="8">
                  <c:v>104.36734317555809</c:v>
                </c:pt>
                <c:pt idx="9">
                  <c:v>105.03319157763717</c:v>
                </c:pt>
                <c:pt idx="10">
                  <c:v>106.98780670515968</c:v>
                </c:pt>
                <c:pt idx="11">
                  <c:v>106.48849243393377</c:v>
                </c:pt>
                <c:pt idx="12">
                  <c:v>106.93824983577085</c:v>
                </c:pt>
                <c:pt idx="13">
                  <c:v>108.25352372391062</c:v>
                </c:pt>
                <c:pt idx="14">
                  <c:v>109.36336710115364</c:v>
                </c:pt>
                <c:pt idx="15">
                  <c:v>109.14093743157119</c:v>
                </c:pt>
                <c:pt idx="16">
                  <c:v>109.2999804077493</c:v>
                </c:pt>
                <c:pt idx="17">
                  <c:v>110.12688863534213</c:v>
                </c:pt>
                <c:pt idx="18">
                  <c:v>111.7507404718275</c:v>
                </c:pt>
                <c:pt idx="19">
                  <c:v>111.158939252498</c:v>
                </c:pt>
                <c:pt idx="20">
                  <c:v>111.12724590579586</c:v>
                </c:pt>
                <c:pt idx="21">
                  <c:v>111.61676405167744</c:v>
                </c:pt>
                <c:pt idx="22">
                  <c:v>113.10577510401181</c:v>
                </c:pt>
                <c:pt idx="23">
                  <c:v>112.0921642522099</c:v>
                </c:pt>
                <c:pt idx="24">
                  <c:v>111.47846581152254</c:v>
                </c:pt>
              </c:numCache>
            </c:numRef>
          </c:val>
          <c:smooth val="0"/>
          <c:extLst>
            <c:ext xmlns:c16="http://schemas.microsoft.com/office/drawing/2014/chart" uri="{C3380CC4-5D6E-409C-BE32-E72D297353CC}">
              <c16:uniqueId val="{00000000-8CD4-463C-806B-14C7FB52503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101.57289569756729</c:v>
                </c:pt>
                <c:pt idx="2">
                  <c:v>103.96124057456755</c:v>
                </c:pt>
                <c:pt idx="3">
                  <c:v>103.35050667030605</c:v>
                </c:pt>
                <c:pt idx="4">
                  <c:v>102.53846941212596</c:v>
                </c:pt>
                <c:pt idx="5">
                  <c:v>104.44232147122044</c:v>
                </c:pt>
                <c:pt idx="6">
                  <c:v>107.6392916851479</c:v>
                </c:pt>
                <c:pt idx="7">
                  <c:v>107.57787710259647</c:v>
                </c:pt>
                <c:pt idx="8">
                  <c:v>107.6631751339179</c:v>
                </c:pt>
                <c:pt idx="9">
                  <c:v>109.24971851649663</c:v>
                </c:pt>
                <c:pt idx="10">
                  <c:v>111.75065679484118</c:v>
                </c:pt>
                <c:pt idx="11">
                  <c:v>112.02361049506978</c:v>
                </c:pt>
                <c:pt idx="12">
                  <c:v>111.41970043331399</c:v>
                </c:pt>
                <c:pt idx="13">
                  <c:v>114.15947319935856</c:v>
                </c:pt>
                <c:pt idx="14">
                  <c:v>116.34310280118736</c:v>
                </c:pt>
                <c:pt idx="15">
                  <c:v>117.28138114572315</c:v>
                </c:pt>
                <c:pt idx="16">
                  <c:v>116.61264458016309</c:v>
                </c:pt>
                <c:pt idx="17">
                  <c:v>119.23300010235765</c:v>
                </c:pt>
                <c:pt idx="18">
                  <c:v>121.58381384557644</c:v>
                </c:pt>
                <c:pt idx="19">
                  <c:v>122.18431198607935</c:v>
                </c:pt>
                <c:pt idx="20">
                  <c:v>121.9318298133679</c:v>
                </c:pt>
                <c:pt idx="21">
                  <c:v>123.61390699102665</c:v>
                </c:pt>
                <c:pt idx="22">
                  <c:v>125.47681599508684</c:v>
                </c:pt>
                <c:pt idx="23">
                  <c:v>126.12849295438262</c:v>
                </c:pt>
                <c:pt idx="24">
                  <c:v>122.33102459995224</c:v>
                </c:pt>
              </c:numCache>
            </c:numRef>
          </c:val>
          <c:smooth val="0"/>
          <c:extLst>
            <c:ext xmlns:c16="http://schemas.microsoft.com/office/drawing/2014/chart" uri="{C3380CC4-5D6E-409C-BE32-E72D297353CC}">
              <c16:uniqueId val="{00000001-8CD4-463C-806B-14C7FB52503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100.57332797929772</c:v>
                </c:pt>
                <c:pt idx="2">
                  <c:v>99.629679204033366</c:v>
                </c:pt>
                <c:pt idx="3">
                  <c:v>101.15781019943783</c:v>
                </c:pt>
                <c:pt idx="4">
                  <c:v>97.878463391781551</c:v>
                </c:pt>
                <c:pt idx="5">
                  <c:v>98.628028376388698</c:v>
                </c:pt>
                <c:pt idx="6">
                  <c:v>97.191362155891667</c:v>
                </c:pt>
                <c:pt idx="7">
                  <c:v>99.170124481327804</c:v>
                </c:pt>
                <c:pt idx="8">
                  <c:v>97.929772899656456</c:v>
                </c:pt>
                <c:pt idx="9">
                  <c:v>98.538794449649757</c:v>
                </c:pt>
                <c:pt idx="10">
                  <c:v>96.408334448757415</c:v>
                </c:pt>
                <c:pt idx="11">
                  <c:v>98.068085486101822</c:v>
                </c:pt>
                <c:pt idx="12">
                  <c:v>96.169633694730734</c:v>
                </c:pt>
                <c:pt idx="13">
                  <c:v>96.089323160665685</c:v>
                </c:pt>
                <c:pt idx="14">
                  <c:v>94.282336144202034</c:v>
                </c:pt>
                <c:pt idx="15">
                  <c:v>95.864007495649844</c:v>
                </c:pt>
                <c:pt idx="16">
                  <c:v>94.362646678267083</c:v>
                </c:pt>
                <c:pt idx="17">
                  <c:v>94.766430196760808</c:v>
                </c:pt>
                <c:pt idx="18">
                  <c:v>92.876901798063628</c:v>
                </c:pt>
                <c:pt idx="19">
                  <c:v>93.849551599518136</c:v>
                </c:pt>
                <c:pt idx="20">
                  <c:v>92.896979431579879</c:v>
                </c:pt>
                <c:pt idx="21">
                  <c:v>93.073216436889311</c:v>
                </c:pt>
                <c:pt idx="22">
                  <c:v>90.4921251059653</c:v>
                </c:pt>
                <c:pt idx="23">
                  <c:v>92.165261232320532</c:v>
                </c:pt>
                <c:pt idx="24">
                  <c:v>89.486012581983658</c:v>
                </c:pt>
              </c:numCache>
            </c:numRef>
          </c:val>
          <c:smooth val="0"/>
          <c:extLst>
            <c:ext xmlns:c16="http://schemas.microsoft.com/office/drawing/2014/chart" uri="{C3380CC4-5D6E-409C-BE32-E72D297353CC}">
              <c16:uniqueId val="{00000002-8CD4-463C-806B-14C7FB52503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CD4-463C-806B-14C7FB525033}"/>
                </c:ext>
              </c:extLst>
            </c:dLbl>
            <c:dLbl>
              <c:idx val="1"/>
              <c:delete val="1"/>
              <c:extLst>
                <c:ext xmlns:c15="http://schemas.microsoft.com/office/drawing/2012/chart" uri="{CE6537A1-D6FC-4f65-9D91-7224C49458BB}"/>
                <c:ext xmlns:c16="http://schemas.microsoft.com/office/drawing/2014/chart" uri="{C3380CC4-5D6E-409C-BE32-E72D297353CC}">
                  <c16:uniqueId val="{00000004-8CD4-463C-806B-14C7FB525033}"/>
                </c:ext>
              </c:extLst>
            </c:dLbl>
            <c:dLbl>
              <c:idx val="2"/>
              <c:delete val="1"/>
              <c:extLst>
                <c:ext xmlns:c15="http://schemas.microsoft.com/office/drawing/2012/chart" uri="{CE6537A1-D6FC-4f65-9D91-7224C49458BB}"/>
                <c:ext xmlns:c16="http://schemas.microsoft.com/office/drawing/2014/chart" uri="{C3380CC4-5D6E-409C-BE32-E72D297353CC}">
                  <c16:uniqueId val="{00000005-8CD4-463C-806B-14C7FB525033}"/>
                </c:ext>
              </c:extLst>
            </c:dLbl>
            <c:dLbl>
              <c:idx val="3"/>
              <c:delete val="1"/>
              <c:extLst>
                <c:ext xmlns:c15="http://schemas.microsoft.com/office/drawing/2012/chart" uri="{CE6537A1-D6FC-4f65-9D91-7224C49458BB}"/>
                <c:ext xmlns:c16="http://schemas.microsoft.com/office/drawing/2014/chart" uri="{C3380CC4-5D6E-409C-BE32-E72D297353CC}">
                  <c16:uniqueId val="{00000006-8CD4-463C-806B-14C7FB525033}"/>
                </c:ext>
              </c:extLst>
            </c:dLbl>
            <c:dLbl>
              <c:idx val="4"/>
              <c:delete val="1"/>
              <c:extLst>
                <c:ext xmlns:c15="http://schemas.microsoft.com/office/drawing/2012/chart" uri="{CE6537A1-D6FC-4f65-9D91-7224C49458BB}"/>
                <c:ext xmlns:c16="http://schemas.microsoft.com/office/drawing/2014/chart" uri="{C3380CC4-5D6E-409C-BE32-E72D297353CC}">
                  <c16:uniqueId val="{00000007-8CD4-463C-806B-14C7FB525033}"/>
                </c:ext>
              </c:extLst>
            </c:dLbl>
            <c:dLbl>
              <c:idx val="5"/>
              <c:delete val="1"/>
              <c:extLst>
                <c:ext xmlns:c15="http://schemas.microsoft.com/office/drawing/2012/chart" uri="{CE6537A1-D6FC-4f65-9D91-7224C49458BB}"/>
                <c:ext xmlns:c16="http://schemas.microsoft.com/office/drawing/2014/chart" uri="{C3380CC4-5D6E-409C-BE32-E72D297353CC}">
                  <c16:uniqueId val="{00000008-8CD4-463C-806B-14C7FB525033}"/>
                </c:ext>
              </c:extLst>
            </c:dLbl>
            <c:dLbl>
              <c:idx val="6"/>
              <c:delete val="1"/>
              <c:extLst>
                <c:ext xmlns:c15="http://schemas.microsoft.com/office/drawing/2012/chart" uri="{CE6537A1-D6FC-4f65-9D91-7224C49458BB}"/>
                <c:ext xmlns:c16="http://schemas.microsoft.com/office/drawing/2014/chart" uri="{C3380CC4-5D6E-409C-BE32-E72D297353CC}">
                  <c16:uniqueId val="{00000009-8CD4-463C-806B-14C7FB525033}"/>
                </c:ext>
              </c:extLst>
            </c:dLbl>
            <c:dLbl>
              <c:idx val="7"/>
              <c:delete val="1"/>
              <c:extLst>
                <c:ext xmlns:c15="http://schemas.microsoft.com/office/drawing/2012/chart" uri="{CE6537A1-D6FC-4f65-9D91-7224C49458BB}"/>
                <c:ext xmlns:c16="http://schemas.microsoft.com/office/drawing/2014/chart" uri="{C3380CC4-5D6E-409C-BE32-E72D297353CC}">
                  <c16:uniqueId val="{0000000A-8CD4-463C-806B-14C7FB525033}"/>
                </c:ext>
              </c:extLst>
            </c:dLbl>
            <c:dLbl>
              <c:idx val="8"/>
              <c:delete val="1"/>
              <c:extLst>
                <c:ext xmlns:c15="http://schemas.microsoft.com/office/drawing/2012/chart" uri="{CE6537A1-D6FC-4f65-9D91-7224C49458BB}"/>
                <c:ext xmlns:c16="http://schemas.microsoft.com/office/drawing/2014/chart" uri="{C3380CC4-5D6E-409C-BE32-E72D297353CC}">
                  <c16:uniqueId val="{0000000B-8CD4-463C-806B-14C7FB525033}"/>
                </c:ext>
              </c:extLst>
            </c:dLbl>
            <c:dLbl>
              <c:idx val="9"/>
              <c:delete val="1"/>
              <c:extLst>
                <c:ext xmlns:c15="http://schemas.microsoft.com/office/drawing/2012/chart" uri="{CE6537A1-D6FC-4f65-9D91-7224C49458BB}"/>
                <c:ext xmlns:c16="http://schemas.microsoft.com/office/drawing/2014/chart" uri="{C3380CC4-5D6E-409C-BE32-E72D297353CC}">
                  <c16:uniqueId val="{0000000C-8CD4-463C-806B-14C7FB525033}"/>
                </c:ext>
              </c:extLst>
            </c:dLbl>
            <c:dLbl>
              <c:idx val="10"/>
              <c:delete val="1"/>
              <c:extLst>
                <c:ext xmlns:c15="http://schemas.microsoft.com/office/drawing/2012/chart" uri="{CE6537A1-D6FC-4f65-9D91-7224C49458BB}"/>
                <c:ext xmlns:c16="http://schemas.microsoft.com/office/drawing/2014/chart" uri="{C3380CC4-5D6E-409C-BE32-E72D297353CC}">
                  <c16:uniqueId val="{0000000D-8CD4-463C-806B-14C7FB525033}"/>
                </c:ext>
              </c:extLst>
            </c:dLbl>
            <c:dLbl>
              <c:idx val="11"/>
              <c:delete val="1"/>
              <c:extLst>
                <c:ext xmlns:c15="http://schemas.microsoft.com/office/drawing/2012/chart" uri="{CE6537A1-D6FC-4f65-9D91-7224C49458BB}"/>
                <c:ext xmlns:c16="http://schemas.microsoft.com/office/drawing/2014/chart" uri="{C3380CC4-5D6E-409C-BE32-E72D297353CC}">
                  <c16:uniqueId val="{0000000E-8CD4-463C-806B-14C7FB525033}"/>
                </c:ext>
              </c:extLst>
            </c:dLbl>
            <c:dLbl>
              <c:idx val="12"/>
              <c:delete val="1"/>
              <c:extLst>
                <c:ext xmlns:c15="http://schemas.microsoft.com/office/drawing/2012/chart" uri="{CE6537A1-D6FC-4f65-9D91-7224C49458BB}"/>
                <c:ext xmlns:c16="http://schemas.microsoft.com/office/drawing/2014/chart" uri="{C3380CC4-5D6E-409C-BE32-E72D297353CC}">
                  <c16:uniqueId val="{0000000F-8CD4-463C-806B-14C7FB52503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CD4-463C-806B-14C7FB525033}"/>
                </c:ext>
              </c:extLst>
            </c:dLbl>
            <c:dLbl>
              <c:idx val="14"/>
              <c:delete val="1"/>
              <c:extLst>
                <c:ext xmlns:c15="http://schemas.microsoft.com/office/drawing/2012/chart" uri="{CE6537A1-D6FC-4f65-9D91-7224C49458BB}"/>
                <c:ext xmlns:c16="http://schemas.microsoft.com/office/drawing/2014/chart" uri="{C3380CC4-5D6E-409C-BE32-E72D297353CC}">
                  <c16:uniqueId val="{00000011-8CD4-463C-806B-14C7FB525033}"/>
                </c:ext>
              </c:extLst>
            </c:dLbl>
            <c:dLbl>
              <c:idx val="15"/>
              <c:delete val="1"/>
              <c:extLst>
                <c:ext xmlns:c15="http://schemas.microsoft.com/office/drawing/2012/chart" uri="{CE6537A1-D6FC-4f65-9D91-7224C49458BB}"/>
                <c:ext xmlns:c16="http://schemas.microsoft.com/office/drawing/2014/chart" uri="{C3380CC4-5D6E-409C-BE32-E72D297353CC}">
                  <c16:uniqueId val="{00000012-8CD4-463C-806B-14C7FB525033}"/>
                </c:ext>
              </c:extLst>
            </c:dLbl>
            <c:dLbl>
              <c:idx val="16"/>
              <c:delete val="1"/>
              <c:extLst>
                <c:ext xmlns:c15="http://schemas.microsoft.com/office/drawing/2012/chart" uri="{CE6537A1-D6FC-4f65-9D91-7224C49458BB}"/>
                <c:ext xmlns:c16="http://schemas.microsoft.com/office/drawing/2014/chart" uri="{C3380CC4-5D6E-409C-BE32-E72D297353CC}">
                  <c16:uniqueId val="{00000013-8CD4-463C-806B-14C7FB525033}"/>
                </c:ext>
              </c:extLst>
            </c:dLbl>
            <c:dLbl>
              <c:idx val="17"/>
              <c:delete val="1"/>
              <c:extLst>
                <c:ext xmlns:c15="http://schemas.microsoft.com/office/drawing/2012/chart" uri="{CE6537A1-D6FC-4f65-9D91-7224C49458BB}"/>
                <c:ext xmlns:c16="http://schemas.microsoft.com/office/drawing/2014/chart" uri="{C3380CC4-5D6E-409C-BE32-E72D297353CC}">
                  <c16:uniqueId val="{00000014-8CD4-463C-806B-14C7FB525033}"/>
                </c:ext>
              </c:extLst>
            </c:dLbl>
            <c:dLbl>
              <c:idx val="18"/>
              <c:delete val="1"/>
              <c:extLst>
                <c:ext xmlns:c15="http://schemas.microsoft.com/office/drawing/2012/chart" uri="{CE6537A1-D6FC-4f65-9D91-7224C49458BB}"/>
                <c:ext xmlns:c16="http://schemas.microsoft.com/office/drawing/2014/chart" uri="{C3380CC4-5D6E-409C-BE32-E72D297353CC}">
                  <c16:uniqueId val="{00000015-8CD4-463C-806B-14C7FB525033}"/>
                </c:ext>
              </c:extLst>
            </c:dLbl>
            <c:dLbl>
              <c:idx val="19"/>
              <c:delete val="1"/>
              <c:extLst>
                <c:ext xmlns:c15="http://schemas.microsoft.com/office/drawing/2012/chart" uri="{CE6537A1-D6FC-4f65-9D91-7224C49458BB}"/>
                <c:ext xmlns:c16="http://schemas.microsoft.com/office/drawing/2014/chart" uri="{C3380CC4-5D6E-409C-BE32-E72D297353CC}">
                  <c16:uniqueId val="{00000016-8CD4-463C-806B-14C7FB525033}"/>
                </c:ext>
              </c:extLst>
            </c:dLbl>
            <c:dLbl>
              <c:idx val="20"/>
              <c:delete val="1"/>
              <c:extLst>
                <c:ext xmlns:c15="http://schemas.microsoft.com/office/drawing/2012/chart" uri="{CE6537A1-D6FC-4f65-9D91-7224C49458BB}"/>
                <c:ext xmlns:c16="http://schemas.microsoft.com/office/drawing/2014/chart" uri="{C3380CC4-5D6E-409C-BE32-E72D297353CC}">
                  <c16:uniqueId val="{00000017-8CD4-463C-806B-14C7FB525033}"/>
                </c:ext>
              </c:extLst>
            </c:dLbl>
            <c:dLbl>
              <c:idx val="21"/>
              <c:delete val="1"/>
              <c:extLst>
                <c:ext xmlns:c15="http://schemas.microsoft.com/office/drawing/2012/chart" uri="{CE6537A1-D6FC-4f65-9D91-7224C49458BB}"/>
                <c:ext xmlns:c16="http://schemas.microsoft.com/office/drawing/2014/chart" uri="{C3380CC4-5D6E-409C-BE32-E72D297353CC}">
                  <c16:uniqueId val="{00000018-8CD4-463C-806B-14C7FB525033}"/>
                </c:ext>
              </c:extLst>
            </c:dLbl>
            <c:dLbl>
              <c:idx val="22"/>
              <c:delete val="1"/>
              <c:extLst>
                <c:ext xmlns:c15="http://schemas.microsoft.com/office/drawing/2012/chart" uri="{CE6537A1-D6FC-4f65-9D91-7224C49458BB}"/>
                <c:ext xmlns:c16="http://schemas.microsoft.com/office/drawing/2014/chart" uri="{C3380CC4-5D6E-409C-BE32-E72D297353CC}">
                  <c16:uniqueId val="{00000019-8CD4-463C-806B-14C7FB525033}"/>
                </c:ext>
              </c:extLst>
            </c:dLbl>
            <c:dLbl>
              <c:idx val="23"/>
              <c:delete val="1"/>
              <c:extLst>
                <c:ext xmlns:c15="http://schemas.microsoft.com/office/drawing/2012/chart" uri="{CE6537A1-D6FC-4f65-9D91-7224C49458BB}"/>
                <c:ext xmlns:c16="http://schemas.microsoft.com/office/drawing/2014/chart" uri="{C3380CC4-5D6E-409C-BE32-E72D297353CC}">
                  <c16:uniqueId val="{0000001A-8CD4-463C-806B-14C7FB525033}"/>
                </c:ext>
              </c:extLst>
            </c:dLbl>
            <c:dLbl>
              <c:idx val="24"/>
              <c:delete val="1"/>
              <c:extLst>
                <c:ext xmlns:c15="http://schemas.microsoft.com/office/drawing/2012/chart" uri="{CE6537A1-D6FC-4f65-9D91-7224C49458BB}"/>
                <c:ext xmlns:c16="http://schemas.microsoft.com/office/drawing/2014/chart" uri="{C3380CC4-5D6E-409C-BE32-E72D297353CC}">
                  <c16:uniqueId val="{0000001B-8CD4-463C-806B-14C7FB52503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CD4-463C-806B-14C7FB52503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Nürnberg (735)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386915</v>
      </c>
      <c r="F11" s="238">
        <v>389045</v>
      </c>
      <c r="G11" s="238">
        <v>392563</v>
      </c>
      <c r="H11" s="238">
        <v>387395</v>
      </c>
      <c r="I11" s="265">
        <v>385696</v>
      </c>
      <c r="J11" s="263">
        <v>1219</v>
      </c>
      <c r="K11" s="266">
        <v>0.31605202024392265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14.918263701329749</v>
      </c>
      <c r="E13" s="115">
        <v>57721</v>
      </c>
      <c r="F13" s="114">
        <v>58020</v>
      </c>
      <c r="G13" s="114">
        <v>59822</v>
      </c>
      <c r="H13" s="114">
        <v>59804</v>
      </c>
      <c r="I13" s="140">
        <v>58524</v>
      </c>
      <c r="J13" s="115">
        <v>-803</v>
      </c>
      <c r="K13" s="116">
        <v>-1.3720866652997061</v>
      </c>
    </row>
    <row r="14" spans="1:255" ht="14.1" customHeight="1" x14ac:dyDescent="0.2">
      <c r="A14" s="306" t="s">
        <v>230</v>
      </c>
      <c r="B14" s="307"/>
      <c r="C14" s="308"/>
      <c r="D14" s="113">
        <v>54.187870720959381</v>
      </c>
      <c r="E14" s="115">
        <v>209661</v>
      </c>
      <c r="F14" s="114">
        <v>211505</v>
      </c>
      <c r="G14" s="114">
        <v>213492</v>
      </c>
      <c r="H14" s="114">
        <v>209595</v>
      </c>
      <c r="I14" s="140">
        <v>209446</v>
      </c>
      <c r="J14" s="115">
        <v>215</v>
      </c>
      <c r="K14" s="116">
        <v>0.1026517574935783</v>
      </c>
    </row>
    <row r="15" spans="1:255" ht="14.1" customHeight="1" x14ac:dyDescent="0.2">
      <c r="A15" s="306" t="s">
        <v>231</v>
      </c>
      <c r="B15" s="307"/>
      <c r="C15" s="308"/>
      <c r="D15" s="113">
        <v>15.138725559877493</v>
      </c>
      <c r="E15" s="115">
        <v>58574</v>
      </c>
      <c r="F15" s="114">
        <v>58622</v>
      </c>
      <c r="G15" s="114">
        <v>58574</v>
      </c>
      <c r="H15" s="114">
        <v>58005</v>
      </c>
      <c r="I15" s="140">
        <v>57877</v>
      </c>
      <c r="J15" s="115">
        <v>697</v>
      </c>
      <c r="K15" s="116">
        <v>1.2042780379079772</v>
      </c>
    </row>
    <row r="16" spans="1:255" ht="14.1" customHeight="1" x14ac:dyDescent="0.2">
      <c r="A16" s="306" t="s">
        <v>232</v>
      </c>
      <c r="B16" s="307"/>
      <c r="C16" s="308"/>
      <c r="D16" s="113">
        <v>15.316025483633355</v>
      </c>
      <c r="E16" s="115">
        <v>59260</v>
      </c>
      <c r="F16" s="114">
        <v>59182</v>
      </c>
      <c r="G16" s="114">
        <v>58962</v>
      </c>
      <c r="H16" s="114">
        <v>58332</v>
      </c>
      <c r="I16" s="140">
        <v>58161</v>
      </c>
      <c r="J16" s="115">
        <v>1099</v>
      </c>
      <c r="K16" s="116">
        <v>1.8895823661904025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0.32901283227582284</v>
      </c>
      <c r="E18" s="115">
        <v>1273</v>
      </c>
      <c r="F18" s="114">
        <v>945</v>
      </c>
      <c r="G18" s="114">
        <v>1602</v>
      </c>
      <c r="H18" s="114">
        <v>1530</v>
      </c>
      <c r="I18" s="140">
        <v>1134</v>
      </c>
      <c r="J18" s="115">
        <v>139</v>
      </c>
      <c r="K18" s="116">
        <v>12.257495590828924</v>
      </c>
    </row>
    <row r="19" spans="1:255" ht="14.1" customHeight="1" x14ac:dyDescent="0.2">
      <c r="A19" s="306" t="s">
        <v>235</v>
      </c>
      <c r="B19" s="307" t="s">
        <v>236</v>
      </c>
      <c r="C19" s="308"/>
      <c r="D19" s="113">
        <v>0.23209232001860874</v>
      </c>
      <c r="E19" s="115">
        <v>898</v>
      </c>
      <c r="F19" s="114">
        <v>581</v>
      </c>
      <c r="G19" s="114">
        <v>1233</v>
      </c>
      <c r="H19" s="114">
        <v>1168</v>
      </c>
      <c r="I19" s="140">
        <v>772</v>
      </c>
      <c r="J19" s="115">
        <v>126</v>
      </c>
      <c r="K19" s="116">
        <v>16.321243523316063</v>
      </c>
    </row>
    <row r="20" spans="1:255" ht="14.1" customHeight="1" x14ac:dyDescent="0.2">
      <c r="A20" s="306">
        <v>12</v>
      </c>
      <c r="B20" s="307" t="s">
        <v>237</v>
      </c>
      <c r="C20" s="308"/>
      <c r="D20" s="113">
        <v>0.55335151131385452</v>
      </c>
      <c r="E20" s="115">
        <v>2141</v>
      </c>
      <c r="F20" s="114">
        <v>1919</v>
      </c>
      <c r="G20" s="114">
        <v>2274</v>
      </c>
      <c r="H20" s="114">
        <v>2267</v>
      </c>
      <c r="I20" s="140">
        <v>2077</v>
      </c>
      <c r="J20" s="115">
        <v>64</v>
      </c>
      <c r="K20" s="116">
        <v>3.0813673567645643</v>
      </c>
    </row>
    <row r="21" spans="1:255" ht="14.1" customHeight="1" x14ac:dyDescent="0.2">
      <c r="A21" s="306">
        <v>21</v>
      </c>
      <c r="B21" s="307" t="s">
        <v>238</v>
      </c>
      <c r="C21" s="308"/>
      <c r="D21" s="113">
        <v>0.24449814558753213</v>
      </c>
      <c r="E21" s="115">
        <v>946</v>
      </c>
      <c r="F21" s="114">
        <v>957</v>
      </c>
      <c r="G21" s="114">
        <v>983</v>
      </c>
      <c r="H21" s="114">
        <v>991</v>
      </c>
      <c r="I21" s="140">
        <v>980</v>
      </c>
      <c r="J21" s="115">
        <v>-34</v>
      </c>
      <c r="K21" s="116">
        <v>-3.4693877551020407</v>
      </c>
    </row>
    <row r="22" spans="1:255" ht="14.1" customHeight="1" x14ac:dyDescent="0.2">
      <c r="A22" s="306">
        <v>22</v>
      </c>
      <c r="B22" s="307" t="s">
        <v>239</v>
      </c>
      <c r="C22" s="308"/>
      <c r="D22" s="113">
        <v>1.1229856686869208</v>
      </c>
      <c r="E22" s="115">
        <v>4345</v>
      </c>
      <c r="F22" s="114">
        <v>4404</v>
      </c>
      <c r="G22" s="114">
        <v>4567</v>
      </c>
      <c r="H22" s="114">
        <v>4598</v>
      </c>
      <c r="I22" s="140">
        <v>4614</v>
      </c>
      <c r="J22" s="115">
        <v>-269</v>
      </c>
      <c r="K22" s="116">
        <v>-5.8300823580407455</v>
      </c>
    </row>
    <row r="23" spans="1:255" ht="14.1" customHeight="1" x14ac:dyDescent="0.2">
      <c r="A23" s="306">
        <v>23</v>
      </c>
      <c r="B23" s="307" t="s">
        <v>240</v>
      </c>
      <c r="C23" s="308"/>
      <c r="D23" s="113">
        <v>1.0400217101947455</v>
      </c>
      <c r="E23" s="115">
        <v>4024</v>
      </c>
      <c r="F23" s="114">
        <v>4063</v>
      </c>
      <c r="G23" s="114">
        <v>4115</v>
      </c>
      <c r="H23" s="114">
        <v>4109</v>
      </c>
      <c r="I23" s="140">
        <v>4207</v>
      </c>
      <c r="J23" s="115">
        <v>-183</v>
      </c>
      <c r="K23" s="116">
        <v>-4.3498930354171614</v>
      </c>
    </row>
    <row r="24" spans="1:255" ht="14.1" customHeight="1" x14ac:dyDescent="0.2">
      <c r="A24" s="306">
        <v>24</v>
      </c>
      <c r="B24" s="307" t="s">
        <v>241</v>
      </c>
      <c r="C24" s="308"/>
      <c r="D24" s="113">
        <v>2.8840959900753393</v>
      </c>
      <c r="E24" s="115">
        <v>11159</v>
      </c>
      <c r="F24" s="114">
        <v>11357</v>
      </c>
      <c r="G24" s="114">
        <v>11591</v>
      </c>
      <c r="H24" s="114">
        <v>11593</v>
      </c>
      <c r="I24" s="140">
        <v>11668</v>
      </c>
      <c r="J24" s="115">
        <v>-509</v>
      </c>
      <c r="K24" s="116">
        <v>-4.3623585875899895</v>
      </c>
    </row>
    <row r="25" spans="1:255" ht="14.1" customHeight="1" x14ac:dyDescent="0.2">
      <c r="A25" s="306">
        <v>25</v>
      </c>
      <c r="B25" s="307" t="s">
        <v>242</v>
      </c>
      <c r="C25" s="308"/>
      <c r="D25" s="113">
        <v>5.1887365442022153</v>
      </c>
      <c r="E25" s="115">
        <v>20076</v>
      </c>
      <c r="F25" s="114">
        <v>20310</v>
      </c>
      <c r="G25" s="114">
        <v>20697</v>
      </c>
      <c r="H25" s="114">
        <v>20390</v>
      </c>
      <c r="I25" s="140">
        <v>20535</v>
      </c>
      <c r="J25" s="115">
        <v>-459</v>
      </c>
      <c r="K25" s="116">
        <v>-2.2352081811541269</v>
      </c>
    </row>
    <row r="26" spans="1:255" ht="14.1" customHeight="1" x14ac:dyDescent="0.2">
      <c r="A26" s="306">
        <v>26</v>
      </c>
      <c r="B26" s="307" t="s">
        <v>243</v>
      </c>
      <c r="C26" s="308"/>
      <c r="D26" s="113">
        <v>3.3420777173280953</v>
      </c>
      <c r="E26" s="115">
        <v>12931</v>
      </c>
      <c r="F26" s="114">
        <v>13189</v>
      </c>
      <c r="G26" s="114">
        <v>13571</v>
      </c>
      <c r="H26" s="114">
        <v>13462</v>
      </c>
      <c r="I26" s="140">
        <v>13668</v>
      </c>
      <c r="J26" s="115">
        <v>-737</v>
      </c>
      <c r="K26" s="116">
        <v>-5.3921568627450984</v>
      </c>
    </row>
    <row r="27" spans="1:255" ht="14.1" customHeight="1" x14ac:dyDescent="0.2">
      <c r="A27" s="306">
        <v>27</v>
      </c>
      <c r="B27" s="307" t="s">
        <v>244</v>
      </c>
      <c r="C27" s="308"/>
      <c r="D27" s="113">
        <v>3.6447281702699561</v>
      </c>
      <c r="E27" s="115">
        <v>14102</v>
      </c>
      <c r="F27" s="114">
        <v>14127</v>
      </c>
      <c r="G27" s="114">
        <v>14209</v>
      </c>
      <c r="H27" s="114">
        <v>14067</v>
      </c>
      <c r="I27" s="140">
        <v>14095</v>
      </c>
      <c r="J27" s="115">
        <v>7</v>
      </c>
      <c r="K27" s="116">
        <v>4.9663001064207166E-2</v>
      </c>
    </row>
    <row r="28" spans="1:255" ht="14.1" customHeight="1" x14ac:dyDescent="0.2">
      <c r="A28" s="306">
        <v>28</v>
      </c>
      <c r="B28" s="307" t="s">
        <v>245</v>
      </c>
      <c r="C28" s="308"/>
      <c r="D28" s="113">
        <v>0.1824690177429151</v>
      </c>
      <c r="E28" s="115">
        <v>706</v>
      </c>
      <c r="F28" s="114">
        <v>715</v>
      </c>
      <c r="G28" s="114">
        <v>733</v>
      </c>
      <c r="H28" s="114">
        <v>733</v>
      </c>
      <c r="I28" s="140">
        <v>744</v>
      </c>
      <c r="J28" s="115">
        <v>-38</v>
      </c>
      <c r="K28" s="116">
        <v>-5.10752688172043</v>
      </c>
    </row>
    <row r="29" spans="1:255" ht="14.1" customHeight="1" x14ac:dyDescent="0.2">
      <c r="A29" s="306">
        <v>29</v>
      </c>
      <c r="B29" s="307" t="s">
        <v>246</v>
      </c>
      <c r="C29" s="308"/>
      <c r="D29" s="113">
        <v>1.9601204398898984</v>
      </c>
      <c r="E29" s="115">
        <v>7584</v>
      </c>
      <c r="F29" s="114">
        <v>7587</v>
      </c>
      <c r="G29" s="114">
        <v>7741</v>
      </c>
      <c r="H29" s="114">
        <v>7767</v>
      </c>
      <c r="I29" s="140">
        <v>7760</v>
      </c>
      <c r="J29" s="115">
        <v>-176</v>
      </c>
      <c r="K29" s="116">
        <v>-2.268041237113402</v>
      </c>
    </row>
    <row r="30" spans="1:255" ht="14.1" customHeight="1" x14ac:dyDescent="0.2">
      <c r="A30" s="306" t="s">
        <v>247</v>
      </c>
      <c r="B30" s="307" t="s">
        <v>248</v>
      </c>
      <c r="C30" s="308"/>
      <c r="D30" s="113">
        <v>0.62494346303451664</v>
      </c>
      <c r="E30" s="115">
        <v>2418</v>
      </c>
      <c r="F30" s="114">
        <v>2293</v>
      </c>
      <c r="G30" s="114">
        <v>2402</v>
      </c>
      <c r="H30" s="114">
        <v>2464</v>
      </c>
      <c r="I30" s="140">
        <v>2446</v>
      </c>
      <c r="J30" s="115">
        <v>-28</v>
      </c>
      <c r="K30" s="116">
        <v>-1.1447260834014719</v>
      </c>
    </row>
    <row r="31" spans="1:255" ht="14.1" customHeight="1" x14ac:dyDescent="0.2">
      <c r="A31" s="306" t="s">
        <v>249</v>
      </c>
      <c r="B31" s="307" t="s">
        <v>250</v>
      </c>
      <c r="C31" s="308"/>
      <c r="D31" s="113">
        <v>1.3173436026000542</v>
      </c>
      <c r="E31" s="115">
        <v>5097</v>
      </c>
      <c r="F31" s="114">
        <v>5226</v>
      </c>
      <c r="G31" s="114">
        <v>5266</v>
      </c>
      <c r="H31" s="114">
        <v>5230</v>
      </c>
      <c r="I31" s="140">
        <v>5239</v>
      </c>
      <c r="J31" s="115">
        <v>-142</v>
      </c>
      <c r="K31" s="116">
        <v>-2.7104409238404275</v>
      </c>
    </row>
    <row r="32" spans="1:255" ht="14.1" customHeight="1" x14ac:dyDescent="0.2">
      <c r="A32" s="306">
        <v>31</v>
      </c>
      <c r="B32" s="307" t="s">
        <v>251</v>
      </c>
      <c r="C32" s="308"/>
      <c r="D32" s="113">
        <v>0.86142951294211911</v>
      </c>
      <c r="E32" s="115">
        <v>3333</v>
      </c>
      <c r="F32" s="114">
        <v>3302</v>
      </c>
      <c r="G32" s="114">
        <v>3277</v>
      </c>
      <c r="H32" s="114">
        <v>3224</v>
      </c>
      <c r="I32" s="140">
        <v>3187</v>
      </c>
      <c r="J32" s="115">
        <v>146</v>
      </c>
      <c r="K32" s="116">
        <v>4.5811107624725445</v>
      </c>
    </row>
    <row r="33" spans="1:11" ht="14.1" customHeight="1" x14ac:dyDescent="0.2">
      <c r="A33" s="306">
        <v>32</v>
      </c>
      <c r="B33" s="307" t="s">
        <v>252</v>
      </c>
      <c r="C33" s="308"/>
      <c r="D33" s="113">
        <v>1.1573601437008127</v>
      </c>
      <c r="E33" s="115">
        <v>4478</v>
      </c>
      <c r="F33" s="114">
        <v>4356</v>
      </c>
      <c r="G33" s="114">
        <v>4604</v>
      </c>
      <c r="H33" s="114">
        <v>4489</v>
      </c>
      <c r="I33" s="140">
        <v>4223</v>
      </c>
      <c r="J33" s="115">
        <v>255</v>
      </c>
      <c r="K33" s="116">
        <v>6.0383613544873311</v>
      </c>
    </row>
    <row r="34" spans="1:11" ht="14.1" customHeight="1" x14ac:dyDescent="0.2">
      <c r="A34" s="306">
        <v>33</v>
      </c>
      <c r="B34" s="307" t="s">
        <v>253</v>
      </c>
      <c r="C34" s="308"/>
      <c r="D34" s="113">
        <v>0.72884225217425014</v>
      </c>
      <c r="E34" s="115">
        <v>2820</v>
      </c>
      <c r="F34" s="114">
        <v>2714</v>
      </c>
      <c r="G34" s="114">
        <v>2974</v>
      </c>
      <c r="H34" s="114">
        <v>2903</v>
      </c>
      <c r="I34" s="140">
        <v>2791</v>
      </c>
      <c r="J34" s="115">
        <v>29</v>
      </c>
      <c r="K34" s="116">
        <v>1.0390541024722322</v>
      </c>
    </row>
    <row r="35" spans="1:11" ht="14.1" customHeight="1" x14ac:dyDescent="0.2">
      <c r="A35" s="306">
        <v>34</v>
      </c>
      <c r="B35" s="307" t="s">
        <v>254</v>
      </c>
      <c r="C35" s="308"/>
      <c r="D35" s="113">
        <v>1.9195430520915446</v>
      </c>
      <c r="E35" s="115">
        <v>7427</v>
      </c>
      <c r="F35" s="114">
        <v>7415</v>
      </c>
      <c r="G35" s="114">
        <v>7535</v>
      </c>
      <c r="H35" s="114">
        <v>7451</v>
      </c>
      <c r="I35" s="140">
        <v>7327</v>
      </c>
      <c r="J35" s="115">
        <v>100</v>
      </c>
      <c r="K35" s="116">
        <v>1.3648150675583459</v>
      </c>
    </row>
    <row r="36" spans="1:11" ht="14.1" customHeight="1" x14ac:dyDescent="0.2">
      <c r="A36" s="306">
        <v>41</v>
      </c>
      <c r="B36" s="307" t="s">
        <v>255</v>
      </c>
      <c r="C36" s="308"/>
      <c r="D36" s="113">
        <v>0.73892198544900045</v>
      </c>
      <c r="E36" s="115">
        <v>2859</v>
      </c>
      <c r="F36" s="114">
        <v>2858</v>
      </c>
      <c r="G36" s="114">
        <v>2879</v>
      </c>
      <c r="H36" s="114">
        <v>2880</v>
      </c>
      <c r="I36" s="140">
        <v>2864</v>
      </c>
      <c r="J36" s="115">
        <v>-5</v>
      </c>
      <c r="K36" s="116">
        <v>-0.17458100558659218</v>
      </c>
    </row>
    <row r="37" spans="1:11" ht="14.1" customHeight="1" x14ac:dyDescent="0.2">
      <c r="A37" s="306">
        <v>42</v>
      </c>
      <c r="B37" s="307" t="s">
        <v>256</v>
      </c>
      <c r="C37" s="308"/>
      <c r="D37" s="113">
        <v>0.16230955119341459</v>
      </c>
      <c r="E37" s="115">
        <v>628</v>
      </c>
      <c r="F37" s="114">
        <v>620</v>
      </c>
      <c r="G37" s="114">
        <v>605</v>
      </c>
      <c r="H37" s="114">
        <v>608</v>
      </c>
      <c r="I37" s="140">
        <v>593</v>
      </c>
      <c r="J37" s="115">
        <v>35</v>
      </c>
      <c r="K37" s="116">
        <v>5.9021922428330527</v>
      </c>
    </row>
    <row r="38" spans="1:11" ht="14.1" customHeight="1" x14ac:dyDescent="0.2">
      <c r="A38" s="306">
        <v>43</v>
      </c>
      <c r="B38" s="307" t="s">
        <v>257</v>
      </c>
      <c r="C38" s="308"/>
      <c r="D38" s="113">
        <v>4.7850303038134987</v>
      </c>
      <c r="E38" s="115">
        <v>18514</v>
      </c>
      <c r="F38" s="114">
        <v>18467</v>
      </c>
      <c r="G38" s="114">
        <v>18434</v>
      </c>
      <c r="H38" s="114">
        <v>18122</v>
      </c>
      <c r="I38" s="140">
        <v>18038</v>
      </c>
      <c r="J38" s="115">
        <v>476</v>
      </c>
      <c r="K38" s="116">
        <v>2.6388734893003658</v>
      </c>
    </row>
    <row r="39" spans="1:11" ht="14.1" customHeight="1" x14ac:dyDescent="0.2">
      <c r="A39" s="306">
        <v>51</v>
      </c>
      <c r="B39" s="307" t="s">
        <v>258</v>
      </c>
      <c r="C39" s="308"/>
      <c r="D39" s="113">
        <v>6.9322719460346587</v>
      </c>
      <c r="E39" s="115">
        <v>26822</v>
      </c>
      <c r="F39" s="114">
        <v>27072</v>
      </c>
      <c r="G39" s="114">
        <v>27371</v>
      </c>
      <c r="H39" s="114">
        <v>26606</v>
      </c>
      <c r="I39" s="140">
        <v>26526</v>
      </c>
      <c r="J39" s="115">
        <v>296</v>
      </c>
      <c r="K39" s="116">
        <v>1.1158863002337329</v>
      </c>
    </row>
    <row r="40" spans="1:11" ht="14.1" customHeight="1" x14ac:dyDescent="0.2">
      <c r="A40" s="306" t="s">
        <v>259</v>
      </c>
      <c r="B40" s="307" t="s">
        <v>260</v>
      </c>
      <c r="C40" s="308"/>
      <c r="D40" s="113">
        <v>5.3466523655066363</v>
      </c>
      <c r="E40" s="115">
        <v>20687</v>
      </c>
      <c r="F40" s="114">
        <v>20895</v>
      </c>
      <c r="G40" s="114">
        <v>21101</v>
      </c>
      <c r="H40" s="114">
        <v>20422</v>
      </c>
      <c r="I40" s="140">
        <v>20420</v>
      </c>
      <c r="J40" s="115">
        <v>267</v>
      </c>
      <c r="K40" s="116">
        <v>1.307541625857003</v>
      </c>
    </row>
    <row r="41" spans="1:11" ht="14.1" customHeight="1" x14ac:dyDescent="0.2">
      <c r="A41" s="306"/>
      <c r="B41" s="307" t="s">
        <v>261</v>
      </c>
      <c r="C41" s="308"/>
      <c r="D41" s="113">
        <v>4.2960340126384349</v>
      </c>
      <c r="E41" s="115">
        <v>16622</v>
      </c>
      <c r="F41" s="114">
        <v>16746</v>
      </c>
      <c r="G41" s="114">
        <v>17024</v>
      </c>
      <c r="H41" s="114">
        <v>16711</v>
      </c>
      <c r="I41" s="140">
        <v>16700</v>
      </c>
      <c r="J41" s="115">
        <v>-78</v>
      </c>
      <c r="K41" s="116">
        <v>-0.46706586826347307</v>
      </c>
    </row>
    <row r="42" spans="1:11" ht="14.1" customHeight="1" x14ac:dyDescent="0.2">
      <c r="A42" s="306">
        <v>52</v>
      </c>
      <c r="B42" s="307" t="s">
        <v>262</v>
      </c>
      <c r="C42" s="308"/>
      <c r="D42" s="113">
        <v>3.34957290360932</v>
      </c>
      <c r="E42" s="115">
        <v>12960</v>
      </c>
      <c r="F42" s="114">
        <v>13065</v>
      </c>
      <c r="G42" s="114">
        <v>13249</v>
      </c>
      <c r="H42" s="114">
        <v>13033</v>
      </c>
      <c r="I42" s="140">
        <v>13092</v>
      </c>
      <c r="J42" s="115">
        <v>-132</v>
      </c>
      <c r="K42" s="116">
        <v>-1.0082493125572869</v>
      </c>
    </row>
    <row r="43" spans="1:11" ht="14.1" customHeight="1" x14ac:dyDescent="0.2">
      <c r="A43" s="306" t="s">
        <v>263</v>
      </c>
      <c r="B43" s="307" t="s">
        <v>264</v>
      </c>
      <c r="C43" s="308"/>
      <c r="D43" s="113">
        <v>2.7944122093999972</v>
      </c>
      <c r="E43" s="115">
        <v>10812</v>
      </c>
      <c r="F43" s="114">
        <v>10944</v>
      </c>
      <c r="G43" s="114">
        <v>11112</v>
      </c>
      <c r="H43" s="114">
        <v>10897</v>
      </c>
      <c r="I43" s="140">
        <v>11008</v>
      </c>
      <c r="J43" s="115">
        <v>-196</v>
      </c>
      <c r="K43" s="116">
        <v>-1.7805232558139534</v>
      </c>
    </row>
    <row r="44" spans="1:11" ht="14.1" customHeight="1" x14ac:dyDescent="0.2">
      <c r="A44" s="306">
        <v>53</v>
      </c>
      <c r="B44" s="307" t="s">
        <v>265</v>
      </c>
      <c r="C44" s="308"/>
      <c r="D44" s="113">
        <v>1.2971841360505538</v>
      </c>
      <c r="E44" s="115">
        <v>5019</v>
      </c>
      <c r="F44" s="114">
        <v>5061</v>
      </c>
      <c r="G44" s="114">
        <v>5201</v>
      </c>
      <c r="H44" s="114">
        <v>5190</v>
      </c>
      <c r="I44" s="140">
        <v>4833</v>
      </c>
      <c r="J44" s="115">
        <v>186</v>
      </c>
      <c r="K44" s="116">
        <v>3.8485412787088764</v>
      </c>
    </row>
    <row r="45" spans="1:11" ht="14.1" customHeight="1" x14ac:dyDescent="0.2">
      <c r="A45" s="306" t="s">
        <v>266</v>
      </c>
      <c r="B45" s="307" t="s">
        <v>267</v>
      </c>
      <c r="C45" s="308"/>
      <c r="D45" s="113">
        <v>1.2180969980486671</v>
      </c>
      <c r="E45" s="115">
        <v>4713</v>
      </c>
      <c r="F45" s="114">
        <v>4751</v>
      </c>
      <c r="G45" s="114">
        <v>4898</v>
      </c>
      <c r="H45" s="114">
        <v>4892</v>
      </c>
      <c r="I45" s="140">
        <v>4525</v>
      </c>
      <c r="J45" s="115">
        <v>188</v>
      </c>
      <c r="K45" s="116">
        <v>4.1546961325966851</v>
      </c>
    </row>
    <row r="46" spans="1:11" ht="14.1" customHeight="1" x14ac:dyDescent="0.2">
      <c r="A46" s="306">
        <v>54</v>
      </c>
      <c r="B46" s="307" t="s">
        <v>268</v>
      </c>
      <c r="C46" s="308"/>
      <c r="D46" s="113">
        <v>2.9497434837108925</v>
      </c>
      <c r="E46" s="115">
        <v>11413</v>
      </c>
      <c r="F46" s="114">
        <v>11567</v>
      </c>
      <c r="G46" s="114">
        <v>11704</v>
      </c>
      <c r="H46" s="114">
        <v>11574</v>
      </c>
      <c r="I46" s="140">
        <v>11532</v>
      </c>
      <c r="J46" s="115">
        <v>-119</v>
      </c>
      <c r="K46" s="116">
        <v>-1.0319112036073534</v>
      </c>
    </row>
    <row r="47" spans="1:11" ht="14.1" customHeight="1" x14ac:dyDescent="0.2">
      <c r="A47" s="306">
        <v>61</v>
      </c>
      <c r="B47" s="307" t="s">
        <v>269</v>
      </c>
      <c r="C47" s="308"/>
      <c r="D47" s="113">
        <v>3.5873512270136851</v>
      </c>
      <c r="E47" s="115">
        <v>13880</v>
      </c>
      <c r="F47" s="114">
        <v>14004</v>
      </c>
      <c r="G47" s="114">
        <v>14062</v>
      </c>
      <c r="H47" s="114">
        <v>13838</v>
      </c>
      <c r="I47" s="140">
        <v>13844</v>
      </c>
      <c r="J47" s="115">
        <v>36</v>
      </c>
      <c r="K47" s="116">
        <v>0.26004045073678128</v>
      </c>
    </row>
    <row r="48" spans="1:11" ht="14.1" customHeight="1" x14ac:dyDescent="0.2">
      <c r="A48" s="306">
        <v>62</v>
      </c>
      <c r="B48" s="307" t="s">
        <v>270</v>
      </c>
      <c r="C48" s="308"/>
      <c r="D48" s="113">
        <v>5.3003889743225256</v>
      </c>
      <c r="E48" s="115">
        <v>20508</v>
      </c>
      <c r="F48" s="114">
        <v>20982</v>
      </c>
      <c r="G48" s="114">
        <v>21114</v>
      </c>
      <c r="H48" s="114">
        <v>20748</v>
      </c>
      <c r="I48" s="140">
        <v>20702</v>
      </c>
      <c r="J48" s="115">
        <v>-194</v>
      </c>
      <c r="K48" s="116">
        <v>-0.93710752584291368</v>
      </c>
    </row>
    <row r="49" spans="1:11" ht="14.1" customHeight="1" x14ac:dyDescent="0.2">
      <c r="A49" s="306">
        <v>63</v>
      </c>
      <c r="B49" s="307" t="s">
        <v>271</v>
      </c>
      <c r="C49" s="308"/>
      <c r="D49" s="113">
        <v>2.6967163330447255</v>
      </c>
      <c r="E49" s="115">
        <v>10434</v>
      </c>
      <c r="F49" s="114">
        <v>10742</v>
      </c>
      <c r="G49" s="114">
        <v>10755</v>
      </c>
      <c r="H49" s="114">
        <v>10846</v>
      </c>
      <c r="I49" s="140">
        <v>10666</v>
      </c>
      <c r="J49" s="115">
        <v>-232</v>
      </c>
      <c r="K49" s="116">
        <v>-2.1751359459966246</v>
      </c>
    </row>
    <row r="50" spans="1:11" ht="14.1" customHeight="1" x14ac:dyDescent="0.2">
      <c r="A50" s="306" t="s">
        <v>272</v>
      </c>
      <c r="B50" s="307" t="s">
        <v>273</v>
      </c>
      <c r="C50" s="308"/>
      <c r="D50" s="113">
        <v>0.8167168499541243</v>
      </c>
      <c r="E50" s="115">
        <v>3160</v>
      </c>
      <c r="F50" s="114">
        <v>3326</v>
      </c>
      <c r="G50" s="114">
        <v>3281</v>
      </c>
      <c r="H50" s="114">
        <v>3156</v>
      </c>
      <c r="I50" s="140">
        <v>3155</v>
      </c>
      <c r="J50" s="115">
        <v>5</v>
      </c>
      <c r="K50" s="116">
        <v>0.15847860538827258</v>
      </c>
    </row>
    <row r="51" spans="1:11" ht="14.1" customHeight="1" x14ac:dyDescent="0.2">
      <c r="A51" s="306" t="s">
        <v>274</v>
      </c>
      <c r="B51" s="307" t="s">
        <v>275</v>
      </c>
      <c r="C51" s="308"/>
      <c r="D51" s="113">
        <v>1.5256580902782264</v>
      </c>
      <c r="E51" s="115">
        <v>5903</v>
      </c>
      <c r="F51" s="114">
        <v>6009</v>
      </c>
      <c r="G51" s="114">
        <v>6055</v>
      </c>
      <c r="H51" s="114">
        <v>6110</v>
      </c>
      <c r="I51" s="140">
        <v>5894</v>
      </c>
      <c r="J51" s="115">
        <v>9</v>
      </c>
      <c r="K51" s="116">
        <v>0.15269765863590093</v>
      </c>
    </row>
    <row r="52" spans="1:11" ht="14.1" customHeight="1" x14ac:dyDescent="0.2">
      <c r="A52" s="306">
        <v>71</v>
      </c>
      <c r="B52" s="307" t="s">
        <v>276</v>
      </c>
      <c r="C52" s="308"/>
      <c r="D52" s="113">
        <v>14.485868989312898</v>
      </c>
      <c r="E52" s="115">
        <v>56048</v>
      </c>
      <c r="F52" s="114">
        <v>56224</v>
      </c>
      <c r="G52" s="114">
        <v>56311</v>
      </c>
      <c r="H52" s="114">
        <v>55482</v>
      </c>
      <c r="I52" s="140">
        <v>55395</v>
      </c>
      <c r="J52" s="115">
        <v>653</v>
      </c>
      <c r="K52" s="116">
        <v>1.1788067515118692</v>
      </c>
    </row>
    <row r="53" spans="1:11" ht="14.1" customHeight="1" x14ac:dyDescent="0.2">
      <c r="A53" s="306" t="s">
        <v>277</v>
      </c>
      <c r="B53" s="307" t="s">
        <v>278</v>
      </c>
      <c r="C53" s="308"/>
      <c r="D53" s="113">
        <v>5.7658658878565063</v>
      </c>
      <c r="E53" s="115">
        <v>22309</v>
      </c>
      <c r="F53" s="114">
        <v>22425</v>
      </c>
      <c r="G53" s="114">
        <v>22459</v>
      </c>
      <c r="H53" s="114">
        <v>21974</v>
      </c>
      <c r="I53" s="140">
        <v>21908</v>
      </c>
      <c r="J53" s="115">
        <v>401</v>
      </c>
      <c r="K53" s="116">
        <v>1.8303815957641045</v>
      </c>
    </row>
    <row r="54" spans="1:11" ht="14.1" customHeight="1" x14ac:dyDescent="0.2">
      <c r="A54" s="306" t="s">
        <v>279</v>
      </c>
      <c r="B54" s="307" t="s">
        <v>280</v>
      </c>
      <c r="C54" s="308"/>
      <c r="D54" s="113">
        <v>6.9185738469689726</v>
      </c>
      <c r="E54" s="115">
        <v>26769</v>
      </c>
      <c r="F54" s="114">
        <v>26861</v>
      </c>
      <c r="G54" s="114">
        <v>26917</v>
      </c>
      <c r="H54" s="114">
        <v>26711</v>
      </c>
      <c r="I54" s="140">
        <v>26665</v>
      </c>
      <c r="J54" s="115">
        <v>104</v>
      </c>
      <c r="K54" s="116">
        <v>0.39002437652353272</v>
      </c>
    </row>
    <row r="55" spans="1:11" ht="14.1" customHeight="1" x14ac:dyDescent="0.2">
      <c r="A55" s="306">
        <v>72</v>
      </c>
      <c r="B55" s="307" t="s">
        <v>281</v>
      </c>
      <c r="C55" s="308"/>
      <c r="D55" s="113">
        <v>5.3321789023428918</v>
      </c>
      <c r="E55" s="115">
        <v>20631</v>
      </c>
      <c r="F55" s="114">
        <v>20721</v>
      </c>
      <c r="G55" s="114">
        <v>20681</v>
      </c>
      <c r="H55" s="114">
        <v>20458</v>
      </c>
      <c r="I55" s="140">
        <v>20499</v>
      </c>
      <c r="J55" s="115">
        <v>132</v>
      </c>
      <c r="K55" s="116">
        <v>0.64393385043172835</v>
      </c>
    </row>
    <row r="56" spans="1:11" ht="14.1" customHeight="1" x14ac:dyDescent="0.2">
      <c r="A56" s="306" t="s">
        <v>282</v>
      </c>
      <c r="B56" s="307" t="s">
        <v>283</v>
      </c>
      <c r="C56" s="308"/>
      <c r="D56" s="113">
        <v>3.174082162748924</v>
      </c>
      <c r="E56" s="115">
        <v>12281</v>
      </c>
      <c r="F56" s="114">
        <v>12347</v>
      </c>
      <c r="G56" s="114">
        <v>12369</v>
      </c>
      <c r="H56" s="114">
        <v>12210</v>
      </c>
      <c r="I56" s="140">
        <v>12198</v>
      </c>
      <c r="J56" s="115">
        <v>83</v>
      </c>
      <c r="K56" s="116">
        <v>0.68043941629775373</v>
      </c>
    </row>
    <row r="57" spans="1:11" ht="14.1" customHeight="1" x14ac:dyDescent="0.2">
      <c r="A57" s="306" t="s">
        <v>284</v>
      </c>
      <c r="B57" s="307" t="s">
        <v>285</v>
      </c>
      <c r="C57" s="308"/>
      <c r="D57" s="113">
        <v>1.6075882299729916</v>
      </c>
      <c r="E57" s="115">
        <v>6220</v>
      </c>
      <c r="F57" s="114">
        <v>6234</v>
      </c>
      <c r="G57" s="114">
        <v>6177</v>
      </c>
      <c r="H57" s="114">
        <v>6137</v>
      </c>
      <c r="I57" s="140">
        <v>6180</v>
      </c>
      <c r="J57" s="115">
        <v>40</v>
      </c>
      <c r="K57" s="116">
        <v>0.6472491909385113</v>
      </c>
    </row>
    <row r="58" spans="1:11" ht="14.1" customHeight="1" x14ac:dyDescent="0.2">
      <c r="A58" s="306">
        <v>73</v>
      </c>
      <c r="B58" s="307" t="s">
        <v>286</v>
      </c>
      <c r="C58" s="308"/>
      <c r="D58" s="113">
        <v>2.910975278808007</v>
      </c>
      <c r="E58" s="115">
        <v>11263</v>
      </c>
      <c r="F58" s="114">
        <v>11201</v>
      </c>
      <c r="G58" s="114">
        <v>11173</v>
      </c>
      <c r="H58" s="114">
        <v>10924</v>
      </c>
      <c r="I58" s="140">
        <v>10944</v>
      </c>
      <c r="J58" s="115">
        <v>319</v>
      </c>
      <c r="K58" s="116">
        <v>2.9148391812865495</v>
      </c>
    </row>
    <row r="59" spans="1:11" ht="14.1" customHeight="1" x14ac:dyDescent="0.2">
      <c r="A59" s="306" t="s">
        <v>287</v>
      </c>
      <c r="B59" s="307" t="s">
        <v>288</v>
      </c>
      <c r="C59" s="308"/>
      <c r="D59" s="113">
        <v>1.9322073323598206</v>
      </c>
      <c r="E59" s="115">
        <v>7476</v>
      </c>
      <c r="F59" s="114">
        <v>7416</v>
      </c>
      <c r="G59" s="114">
        <v>7354</v>
      </c>
      <c r="H59" s="114">
        <v>7201</v>
      </c>
      <c r="I59" s="140">
        <v>7186</v>
      </c>
      <c r="J59" s="115">
        <v>290</v>
      </c>
      <c r="K59" s="116">
        <v>4.035624826050654</v>
      </c>
    </row>
    <row r="60" spans="1:11" ht="14.1" customHeight="1" x14ac:dyDescent="0.2">
      <c r="A60" s="306">
        <v>81</v>
      </c>
      <c r="B60" s="307" t="s">
        <v>289</v>
      </c>
      <c r="C60" s="308"/>
      <c r="D60" s="113">
        <v>6.9787937919181218</v>
      </c>
      <c r="E60" s="115">
        <v>27002</v>
      </c>
      <c r="F60" s="114">
        <v>26971</v>
      </c>
      <c r="G60" s="114">
        <v>26733</v>
      </c>
      <c r="H60" s="114">
        <v>26348</v>
      </c>
      <c r="I60" s="140">
        <v>26138</v>
      </c>
      <c r="J60" s="115">
        <v>864</v>
      </c>
      <c r="K60" s="116">
        <v>3.3055321753768458</v>
      </c>
    </row>
    <row r="61" spans="1:11" ht="14.1" customHeight="1" x14ac:dyDescent="0.2">
      <c r="A61" s="306" t="s">
        <v>290</v>
      </c>
      <c r="B61" s="307" t="s">
        <v>291</v>
      </c>
      <c r="C61" s="308"/>
      <c r="D61" s="113">
        <v>1.973560084256232</v>
      </c>
      <c r="E61" s="115">
        <v>7636</v>
      </c>
      <c r="F61" s="114">
        <v>7635</v>
      </c>
      <c r="G61" s="114">
        <v>7696</v>
      </c>
      <c r="H61" s="114">
        <v>7399</v>
      </c>
      <c r="I61" s="140">
        <v>7458</v>
      </c>
      <c r="J61" s="115">
        <v>178</v>
      </c>
      <c r="K61" s="116">
        <v>2.3866988468758379</v>
      </c>
    </row>
    <row r="62" spans="1:11" ht="14.1" customHeight="1" x14ac:dyDescent="0.2">
      <c r="A62" s="306" t="s">
        <v>292</v>
      </c>
      <c r="B62" s="307" t="s">
        <v>293</v>
      </c>
      <c r="C62" s="308"/>
      <c r="D62" s="113">
        <v>2.6481268495664421</v>
      </c>
      <c r="E62" s="115">
        <v>10246</v>
      </c>
      <c r="F62" s="114">
        <v>10280</v>
      </c>
      <c r="G62" s="114">
        <v>10085</v>
      </c>
      <c r="H62" s="114">
        <v>10071</v>
      </c>
      <c r="I62" s="140">
        <v>9883</v>
      </c>
      <c r="J62" s="115">
        <v>363</v>
      </c>
      <c r="K62" s="116">
        <v>3.6729737933825763</v>
      </c>
    </row>
    <row r="63" spans="1:11" ht="14.1" customHeight="1" x14ac:dyDescent="0.2">
      <c r="A63" s="306"/>
      <c r="B63" s="307" t="s">
        <v>294</v>
      </c>
      <c r="C63" s="308"/>
      <c r="D63" s="113">
        <v>2.3390150291407674</v>
      </c>
      <c r="E63" s="115">
        <v>9050</v>
      </c>
      <c r="F63" s="114">
        <v>9079</v>
      </c>
      <c r="G63" s="114">
        <v>8938</v>
      </c>
      <c r="H63" s="114">
        <v>8931</v>
      </c>
      <c r="I63" s="140">
        <v>8753</v>
      </c>
      <c r="J63" s="115">
        <v>297</v>
      </c>
      <c r="K63" s="116">
        <v>3.3931223580486689</v>
      </c>
    </row>
    <row r="64" spans="1:11" ht="14.1" customHeight="1" x14ac:dyDescent="0.2">
      <c r="A64" s="306" t="s">
        <v>295</v>
      </c>
      <c r="B64" s="307" t="s">
        <v>296</v>
      </c>
      <c r="C64" s="308"/>
      <c r="D64" s="113">
        <v>0.78389310313634775</v>
      </c>
      <c r="E64" s="115">
        <v>3033</v>
      </c>
      <c r="F64" s="114">
        <v>2984</v>
      </c>
      <c r="G64" s="114">
        <v>2936</v>
      </c>
      <c r="H64" s="114">
        <v>2900</v>
      </c>
      <c r="I64" s="140">
        <v>2874</v>
      </c>
      <c r="J64" s="115">
        <v>159</v>
      </c>
      <c r="K64" s="116">
        <v>5.5323590814196244</v>
      </c>
    </row>
    <row r="65" spans="1:11" ht="14.1" customHeight="1" x14ac:dyDescent="0.2">
      <c r="A65" s="306" t="s">
        <v>297</v>
      </c>
      <c r="B65" s="307" t="s">
        <v>298</v>
      </c>
      <c r="C65" s="308"/>
      <c r="D65" s="113">
        <v>0.51406639701226364</v>
      </c>
      <c r="E65" s="115">
        <v>1989</v>
      </c>
      <c r="F65" s="114">
        <v>1987</v>
      </c>
      <c r="G65" s="114">
        <v>1935</v>
      </c>
      <c r="H65" s="114">
        <v>1927</v>
      </c>
      <c r="I65" s="140">
        <v>1925</v>
      </c>
      <c r="J65" s="115">
        <v>64</v>
      </c>
      <c r="K65" s="116">
        <v>3.3246753246753249</v>
      </c>
    </row>
    <row r="66" spans="1:11" ht="14.1" customHeight="1" x14ac:dyDescent="0.2">
      <c r="A66" s="306">
        <v>82</v>
      </c>
      <c r="B66" s="307" t="s">
        <v>299</v>
      </c>
      <c r="C66" s="308"/>
      <c r="D66" s="113">
        <v>2.337981210343357</v>
      </c>
      <c r="E66" s="115">
        <v>9046</v>
      </c>
      <c r="F66" s="114">
        <v>9575</v>
      </c>
      <c r="G66" s="114">
        <v>9577</v>
      </c>
      <c r="H66" s="114">
        <v>9312</v>
      </c>
      <c r="I66" s="140">
        <v>9291</v>
      </c>
      <c r="J66" s="115">
        <v>-245</v>
      </c>
      <c r="K66" s="116">
        <v>-2.6369604994080293</v>
      </c>
    </row>
    <row r="67" spans="1:11" ht="14.1" customHeight="1" x14ac:dyDescent="0.2">
      <c r="A67" s="306" t="s">
        <v>300</v>
      </c>
      <c r="B67" s="307" t="s">
        <v>301</v>
      </c>
      <c r="C67" s="308"/>
      <c r="D67" s="113">
        <v>1.4181409353475569</v>
      </c>
      <c r="E67" s="115">
        <v>5487</v>
      </c>
      <c r="F67" s="114">
        <v>5437</v>
      </c>
      <c r="G67" s="114">
        <v>5438</v>
      </c>
      <c r="H67" s="114">
        <v>5325</v>
      </c>
      <c r="I67" s="140">
        <v>5293</v>
      </c>
      <c r="J67" s="115">
        <v>194</v>
      </c>
      <c r="K67" s="116">
        <v>3.6652182127337993</v>
      </c>
    </row>
    <row r="68" spans="1:11" ht="14.1" customHeight="1" x14ac:dyDescent="0.2">
      <c r="A68" s="306" t="s">
        <v>302</v>
      </c>
      <c r="B68" s="307" t="s">
        <v>303</v>
      </c>
      <c r="C68" s="308"/>
      <c r="D68" s="113">
        <v>0.46987064342297402</v>
      </c>
      <c r="E68" s="115">
        <v>1818</v>
      </c>
      <c r="F68" s="114">
        <v>1839</v>
      </c>
      <c r="G68" s="114">
        <v>1811</v>
      </c>
      <c r="H68" s="114">
        <v>1776</v>
      </c>
      <c r="I68" s="140">
        <v>1781</v>
      </c>
      <c r="J68" s="115">
        <v>37</v>
      </c>
      <c r="K68" s="116">
        <v>2.077484559236384</v>
      </c>
    </row>
    <row r="69" spans="1:11" ht="14.1" customHeight="1" x14ac:dyDescent="0.2">
      <c r="A69" s="306">
        <v>83</v>
      </c>
      <c r="B69" s="307" t="s">
        <v>304</v>
      </c>
      <c r="C69" s="308"/>
      <c r="D69" s="113">
        <v>4.4883243089567477</v>
      </c>
      <c r="E69" s="115">
        <v>17366</v>
      </c>
      <c r="F69" s="114">
        <v>17331</v>
      </c>
      <c r="G69" s="114">
        <v>17226</v>
      </c>
      <c r="H69" s="114">
        <v>16899</v>
      </c>
      <c r="I69" s="140">
        <v>16869</v>
      </c>
      <c r="J69" s="115">
        <v>497</v>
      </c>
      <c r="K69" s="116">
        <v>2.9462327346019324</v>
      </c>
    </row>
    <row r="70" spans="1:11" ht="14.1" customHeight="1" x14ac:dyDescent="0.2">
      <c r="A70" s="306" t="s">
        <v>305</v>
      </c>
      <c r="B70" s="307" t="s">
        <v>306</v>
      </c>
      <c r="C70" s="308"/>
      <c r="D70" s="113">
        <v>3.8383107400850318</v>
      </c>
      <c r="E70" s="115">
        <v>14851</v>
      </c>
      <c r="F70" s="114">
        <v>14845</v>
      </c>
      <c r="G70" s="114">
        <v>14749</v>
      </c>
      <c r="H70" s="114">
        <v>14458</v>
      </c>
      <c r="I70" s="140">
        <v>14433</v>
      </c>
      <c r="J70" s="115">
        <v>418</v>
      </c>
      <c r="K70" s="116">
        <v>2.8961407884708654</v>
      </c>
    </row>
    <row r="71" spans="1:11" ht="14.1" customHeight="1" x14ac:dyDescent="0.2">
      <c r="A71" s="306"/>
      <c r="B71" s="307" t="s">
        <v>307</v>
      </c>
      <c r="C71" s="308"/>
      <c r="D71" s="113">
        <v>2.2650969851259322</v>
      </c>
      <c r="E71" s="115">
        <v>8764</v>
      </c>
      <c r="F71" s="114">
        <v>8809</v>
      </c>
      <c r="G71" s="114">
        <v>8769</v>
      </c>
      <c r="H71" s="114">
        <v>8515</v>
      </c>
      <c r="I71" s="140">
        <v>8533</v>
      </c>
      <c r="J71" s="115">
        <v>231</v>
      </c>
      <c r="K71" s="116">
        <v>2.7071369975389663</v>
      </c>
    </row>
    <row r="72" spans="1:11" ht="14.1" customHeight="1" x14ac:dyDescent="0.2">
      <c r="A72" s="306">
        <v>84</v>
      </c>
      <c r="B72" s="307" t="s">
        <v>308</v>
      </c>
      <c r="C72" s="308"/>
      <c r="D72" s="113">
        <v>1.5918224933124847</v>
      </c>
      <c r="E72" s="115">
        <v>6159</v>
      </c>
      <c r="F72" s="114">
        <v>6217</v>
      </c>
      <c r="G72" s="114">
        <v>6135</v>
      </c>
      <c r="H72" s="114">
        <v>6202</v>
      </c>
      <c r="I72" s="140">
        <v>6175</v>
      </c>
      <c r="J72" s="115">
        <v>-16</v>
      </c>
      <c r="K72" s="116">
        <v>-0.25910931174089069</v>
      </c>
    </row>
    <row r="73" spans="1:11" ht="14.1" customHeight="1" x14ac:dyDescent="0.2">
      <c r="A73" s="306" t="s">
        <v>309</v>
      </c>
      <c r="B73" s="307" t="s">
        <v>310</v>
      </c>
      <c r="C73" s="308"/>
      <c r="D73" s="113">
        <v>0.43446234961167179</v>
      </c>
      <c r="E73" s="115">
        <v>1681</v>
      </c>
      <c r="F73" s="114">
        <v>1662</v>
      </c>
      <c r="G73" s="114">
        <v>1621</v>
      </c>
      <c r="H73" s="114">
        <v>1722</v>
      </c>
      <c r="I73" s="140">
        <v>1728</v>
      </c>
      <c r="J73" s="115">
        <v>-47</v>
      </c>
      <c r="K73" s="116">
        <v>-2.7199074074074074</v>
      </c>
    </row>
    <row r="74" spans="1:11" ht="14.1" customHeight="1" x14ac:dyDescent="0.2">
      <c r="A74" s="306" t="s">
        <v>311</v>
      </c>
      <c r="B74" s="307" t="s">
        <v>312</v>
      </c>
      <c r="C74" s="308"/>
      <c r="D74" s="113">
        <v>0.39905405580036957</v>
      </c>
      <c r="E74" s="115">
        <v>1544</v>
      </c>
      <c r="F74" s="114">
        <v>1524</v>
      </c>
      <c r="G74" s="114">
        <v>1520</v>
      </c>
      <c r="H74" s="114">
        <v>1543</v>
      </c>
      <c r="I74" s="140">
        <v>1544</v>
      </c>
      <c r="J74" s="115">
        <v>0</v>
      </c>
      <c r="K74" s="116">
        <v>0</v>
      </c>
    </row>
    <row r="75" spans="1:11" ht="14.1" customHeight="1" x14ac:dyDescent="0.2">
      <c r="A75" s="306" t="s">
        <v>313</v>
      </c>
      <c r="B75" s="307" t="s">
        <v>314</v>
      </c>
      <c r="C75" s="308"/>
      <c r="D75" s="113">
        <v>0.28610935218329608</v>
      </c>
      <c r="E75" s="115">
        <v>1107</v>
      </c>
      <c r="F75" s="114">
        <v>1124</v>
      </c>
      <c r="G75" s="114">
        <v>1088</v>
      </c>
      <c r="H75" s="114">
        <v>1106</v>
      </c>
      <c r="I75" s="140">
        <v>1081</v>
      </c>
      <c r="J75" s="115">
        <v>26</v>
      </c>
      <c r="K75" s="116">
        <v>2.4051803885291396</v>
      </c>
    </row>
    <row r="76" spans="1:11" ht="14.1" customHeight="1" x14ac:dyDescent="0.2">
      <c r="A76" s="306">
        <v>91</v>
      </c>
      <c r="B76" s="307" t="s">
        <v>315</v>
      </c>
      <c r="C76" s="308"/>
      <c r="D76" s="113">
        <v>0.76735200237778323</v>
      </c>
      <c r="E76" s="115">
        <v>2969</v>
      </c>
      <c r="F76" s="114">
        <v>2994</v>
      </c>
      <c r="G76" s="114">
        <v>2968</v>
      </c>
      <c r="H76" s="114">
        <v>3014</v>
      </c>
      <c r="I76" s="140">
        <v>3038</v>
      </c>
      <c r="J76" s="115">
        <v>-69</v>
      </c>
      <c r="K76" s="116">
        <v>-2.2712310730743912</v>
      </c>
    </row>
    <row r="77" spans="1:11" ht="14.1" customHeight="1" x14ac:dyDescent="0.2">
      <c r="A77" s="306">
        <v>92</v>
      </c>
      <c r="B77" s="307" t="s">
        <v>316</v>
      </c>
      <c r="C77" s="308"/>
      <c r="D77" s="113">
        <v>3.1952754480958352</v>
      </c>
      <c r="E77" s="115">
        <v>12363</v>
      </c>
      <c r="F77" s="114">
        <v>12209</v>
      </c>
      <c r="G77" s="114">
        <v>12048</v>
      </c>
      <c r="H77" s="114">
        <v>11983</v>
      </c>
      <c r="I77" s="140">
        <v>11935</v>
      </c>
      <c r="J77" s="115">
        <v>428</v>
      </c>
      <c r="K77" s="116">
        <v>3.5860913280268121</v>
      </c>
    </row>
    <row r="78" spans="1:11" ht="14.1" customHeight="1" x14ac:dyDescent="0.2">
      <c r="A78" s="306">
        <v>93</v>
      </c>
      <c r="B78" s="307" t="s">
        <v>317</v>
      </c>
      <c r="C78" s="308"/>
      <c r="D78" s="113">
        <v>0.18944729462543453</v>
      </c>
      <c r="E78" s="115">
        <v>733</v>
      </c>
      <c r="F78" s="114">
        <v>747</v>
      </c>
      <c r="G78" s="114">
        <v>764</v>
      </c>
      <c r="H78" s="114">
        <v>750</v>
      </c>
      <c r="I78" s="140">
        <v>749</v>
      </c>
      <c r="J78" s="115">
        <v>-16</v>
      </c>
      <c r="K78" s="116">
        <v>-2.1361815754339117</v>
      </c>
    </row>
    <row r="79" spans="1:11" ht="14.1" customHeight="1" x14ac:dyDescent="0.2">
      <c r="A79" s="306">
        <v>94</v>
      </c>
      <c r="B79" s="307" t="s">
        <v>318</v>
      </c>
      <c r="C79" s="308"/>
      <c r="D79" s="113">
        <v>0.32203455539330345</v>
      </c>
      <c r="E79" s="115">
        <v>1246</v>
      </c>
      <c r="F79" s="114">
        <v>1333</v>
      </c>
      <c r="G79" s="114">
        <v>1379</v>
      </c>
      <c r="H79" s="114">
        <v>1339</v>
      </c>
      <c r="I79" s="140">
        <v>1268</v>
      </c>
      <c r="J79" s="115">
        <v>-22</v>
      </c>
      <c r="K79" s="116">
        <v>-1.7350157728706626</v>
      </c>
    </row>
    <row r="80" spans="1:11" ht="14.1" customHeight="1" x14ac:dyDescent="0.2">
      <c r="A80" s="306" t="s">
        <v>319</v>
      </c>
      <c r="B80" s="307" t="s">
        <v>320</v>
      </c>
      <c r="C80" s="308"/>
      <c r="D80" s="113">
        <v>2.067637594820568E-3</v>
      </c>
      <c r="E80" s="115">
        <v>8</v>
      </c>
      <c r="F80" s="114">
        <v>8</v>
      </c>
      <c r="G80" s="114">
        <v>8</v>
      </c>
      <c r="H80" s="114">
        <v>6</v>
      </c>
      <c r="I80" s="140">
        <v>7</v>
      </c>
      <c r="J80" s="115">
        <v>1</v>
      </c>
      <c r="K80" s="116">
        <v>14.285714285714286</v>
      </c>
    </row>
    <row r="81" spans="1:11" ht="14.1" customHeight="1" x14ac:dyDescent="0.2">
      <c r="A81" s="310" t="s">
        <v>321</v>
      </c>
      <c r="B81" s="311" t="s">
        <v>224</v>
      </c>
      <c r="C81" s="312"/>
      <c r="D81" s="125">
        <v>0.43911453420001811</v>
      </c>
      <c r="E81" s="143">
        <v>1699</v>
      </c>
      <c r="F81" s="144">
        <v>1716</v>
      </c>
      <c r="G81" s="144">
        <v>1713</v>
      </c>
      <c r="H81" s="144">
        <v>1659</v>
      </c>
      <c r="I81" s="145">
        <v>1688</v>
      </c>
      <c r="J81" s="143">
        <v>11</v>
      </c>
      <c r="K81" s="146">
        <v>0.65165876777251186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75967</v>
      </c>
      <c r="E12" s="114">
        <v>78281</v>
      </c>
      <c r="F12" s="114">
        <v>77340</v>
      </c>
      <c r="G12" s="114">
        <v>77951</v>
      </c>
      <c r="H12" s="140">
        <v>77379</v>
      </c>
      <c r="I12" s="115">
        <v>-1412</v>
      </c>
      <c r="J12" s="116">
        <v>-1.8247845022551339</v>
      </c>
      <c r="K12"/>
      <c r="L12"/>
      <c r="M12"/>
      <c r="N12"/>
      <c r="O12"/>
      <c r="P12"/>
    </row>
    <row r="13" spans="1:16" s="110" customFormat="1" ht="14.45" customHeight="1" x14ac:dyDescent="0.2">
      <c r="A13" s="120" t="s">
        <v>105</v>
      </c>
      <c r="B13" s="119" t="s">
        <v>106</v>
      </c>
      <c r="C13" s="113">
        <v>41.490383982518722</v>
      </c>
      <c r="D13" s="115">
        <v>31519</v>
      </c>
      <c r="E13" s="114">
        <v>32411</v>
      </c>
      <c r="F13" s="114">
        <v>31880</v>
      </c>
      <c r="G13" s="114">
        <v>32060</v>
      </c>
      <c r="H13" s="140">
        <v>31781</v>
      </c>
      <c r="I13" s="115">
        <v>-262</v>
      </c>
      <c r="J13" s="116">
        <v>-0.82439193228658636</v>
      </c>
      <c r="K13"/>
      <c r="L13"/>
      <c r="M13"/>
      <c r="N13"/>
      <c r="O13"/>
      <c r="P13"/>
    </row>
    <row r="14" spans="1:16" s="110" customFormat="1" ht="14.45" customHeight="1" x14ac:dyDescent="0.2">
      <c r="A14" s="120"/>
      <c r="B14" s="119" t="s">
        <v>107</v>
      </c>
      <c r="C14" s="113">
        <v>58.509616017481278</v>
      </c>
      <c r="D14" s="115">
        <v>44448</v>
      </c>
      <c r="E14" s="114">
        <v>45870</v>
      </c>
      <c r="F14" s="114">
        <v>45460</v>
      </c>
      <c r="G14" s="114">
        <v>45891</v>
      </c>
      <c r="H14" s="140">
        <v>45598</v>
      </c>
      <c r="I14" s="115">
        <v>-1150</v>
      </c>
      <c r="J14" s="116">
        <v>-2.5220404403701915</v>
      </c>
      <c r="K14"/>
      <c r="L14"/>
      <c r="M14"/>
      <c r="N14"/>
      <c r="O14"/>
      <c r="P14"/>
    </row>
    <row r="15" spans="1:16" s="110" customFormat="1" ht="14.45" customHeight="1" x14ac:dyDescent="0.2">
      <c r="A15" s="118" t="s">
        <v>105</v>
      </c>
      <c r="B15" s="121" t="s">
        <v>108</v>
      </c>
      <c r="C15" s="113">
        <v>16.555872944831307</v>
      </c>
      <c r="D15" s="115">
        <v>12577</v>
      </c>
      <c r="E15" s="114">
        <v>13257</v>
      </c>
      <c r="F15" s="114">
        <v>12887</v>
      </c>
      <c r="G15" s="114">
        <v>13404</v>
      </c>
      <c r="H15" s="140">
        <v>12951</v>
      </c>
      <c r="I15" s="115">
        <v>-374</v>
      </c>
      <c r="J15" s="116">
        <v>-2.8878078912825265</v>
      </c>
      <c r="K15"/>
      <c r="L15"/>
      <c r="M15"/>
      <c r="N15"/>
      <c r="O15"/>
      <c r="P15"/>
    </row>
    <row r="16" spans="1:16" s="110" customFormat="1" ht="14.45" customHeight="1" x14ac:dyDescent="0.2">
      <c r="A16" s="118"/>
      <c r="B16" s="121" t="s">
        <v>109</v>
      </c>
      <c r="C16" s="113">
        <v>53.278397198783679</v>
      </c>
      <c r="D16" s="115">
        <v>40474</v>
      </c>
      <c r="E16" s="114">
        <v>41794</v>
      </c>
      <c r="F16" s="114">
        <v>41343</v>
      </c>
      <c r="G16" s="114">
        <v>41460</v>
      </c>
      <c r="H16" s="140">
        <v>41505</v>
      </c>
      <c r="I16" s="115">
        <v>-1031</v>
      </c>
      <c r="J16" s="116">
        <v>-2.4840380677026865</v>
      </c>
      <c r="K16"/>
      <c r="L16"/>
      <c r="M16"/>
      <c r="N16"/>
      <c r="O16"/>
      <c r="P16"/>
    </row>
    <row r="17" spans="1:16" s="110" customFormat="1" ht="14.45" customHeight="1" x14ac:dyDescent="0.2">
      <c r="A17" s="118"/>
      <c r="B17" s="121" t="s">
        <v>110</v>
      </c>
      <c r="C17" s="113">
        <v>16.461094949122646</v>
      </c>
      <c r="D17" s="115">
        <v>12505</v>
      </c>
      <c r="E17" s="114">
        <v>12677</v>
      </c>
      <c r="F17" s="114">
        <v>12672</v>
      </c>
      <c r="G17" s="114">
        <v>12740</v>
      </c>
      <c r="H17" s="140">
        <v>12642</v>
      </c>
      <c r="I17" s="115">
        <v>-137</v>
      </c>
      <c r="J17" s="116">
        <v>-1.0836892896693562</v>
      </c>
      <c r="K17"/>
      <c r="L17"/>
      <c r="M17"/>
      <c r="N17"/>
      <c r="O17"/>
      <c r="P17"/>
    </row>
    <row r="18" spans="1:16" s="110" customFormat="1" ht="14.45" customHeight="1" x14ac:dyDescent="0.2">
      <c r="A18" s="120"/>
      <c r="B18" s="121" t="s">
        <v>111</v>
      </c>
      <c r="C18" s="113">
        <v>13.704634907262363</v>
      </c>
      <c r="D18" s="115">
        <v>10411</v>
      </c>
      <c r="E18" s="114">
        <v>10553</v>
      </c>
      <c r="F18" s="114">
        <v>10438</v>
      </c>
      <c r="G18" s="114">
        <v>10347</v>
      </c>
      <c r="H18" s="140">
        <v>10281</v>
      </c>
      <c r="I18" s="115">
        <v>130</v>
      </c>
      <c r="J18" s="116">
        <v>1.2644684369224783</v>
      </c>
      <c r="K18"/>
      <c r="L18"/>
      <c r="M18"/>
      <c r="N18"/>
      <c r="O18"/>
      <c r="P18"/>
    </row>
    <row r="19" spans="1:16" s="110" customFormat="1" ht="14.45" customHeight="1" x14ac:dyDescent="0.2">
      <c r="A19" s="120"/>
      <c r="B19" s="121" t="s">
        <v>112</v>
      </c>
      <c r="C19" s="113">
        <v>1.347953716745429</v>
      </c>
      <c r="D19" s="115">
        <v>1024</v>
      </c>
      <c r="E19" s="114">
        <v>974</v>
      </c>
      <c r="F19" s="114">
        <v>1009</v>
      </c>
      <c r="G19" s="114">
        <v>804</v>
      </c>
      <c r="H19" s="140">
        <v>803</v>
      </c>
      <c r="I19" s="115">
        <v>221</v>
      </c>
      <c r="J19" s="116">
        <v>27.521793275217934</v>
      </c>
      <c r="K19"/>
      <c r="L19"/>
      <c r="M19"/>
      <c r="N19"/>
      <c r="O19"/>
      <c r="P19"/>
    </row>
    <row r="20" spans="1:16" s="110" customFormat="1" ht="14.45" customHeight="1" x14ac:dyDescent="0.2">
      <c r="A20" s="120" t="s">
        <v>113</v>
      </c>
      <c r="B20" s="119" t="s">
        <v>116</v>
      </c>
      <c r="C20" s="113">
        <v>77.466531520265377</v>
      </c>
      <c r="D20" s="115">
        <v>58849</v>
      </c>
      <c r="E20" s="114">
        <v>60782</v>
      </c>
      <c r="F20" s="114">
        <v>60333</v>
      </c>
      <c r="G20" s="114">
        <v>61081</v>
      </c>
      <c r="H20" s="140">
        <v>60623</v>
      </c>
      <c r="I20" s="115">
        <v>-1774</v>
      </c>
      <c r="J20" s="116">
        <v>-2.9262821041518894</v>
      </c>
      <c r="K20"/>
      <c r="L20"/>
      <c r="M20"/>
      <c r="N20"/>
      <c r="O20"/>
      <c r="P20"/>
    </row>
    <row r="21" spans="1:16" s="110" customFormat="1" ht="14.45" customHeight="1" x14ac:dyDescent="0.2">
      <c r="A21" s="123"/>
      <c r="B21" s="124" t="s">
        <v>117</v>
      </c>
      <c r="C21" s="125">
        <v>22.241236326299578</v>
      </c>
      <c r="D21" s="143">
        <v>16896</v>
      </c>
      <c r="E21" s="144">
        <v>17250</v>
      </c>
      <c r="F21" s="144">
        <v>16759</v>
      </c>
      <c r="G21" s="144">
        <v>16595</v>
      </c>
      <c r="H21" s="145">
        <v>16490</v>
      </c>
      <c r="I21" s="143">
        <v>406</v>
      </c>
      <c r="J21" s="146">
        <v>2.4620982413583992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64095</v>
      </c>
      <c r="E56" s="114">
        <v>66436</v>
      </c>
      <c r="F56" s="114">
        <v>65756</v>
      </c>
      <c r="G56" s="114">
        <v>66577</v>
      </c>
      <c r="H56" s="140">
        <v>65682</v>
      </c>
      <c r="I56" s="115">
        <v>-1587</v>
      </c>
      <c r="J56" s="116">
        <v>-2.416187083219147</v>
      </c>
      <c r="K56"/>
      <c r="L56"/>
      <c r="M56"/>
      <c r="N56"/>
      <c r="O56"/>
      <c r="P56"/>
    </row>
    <row r="57" spans="1:16" s="110" customFormat="1" ht="14.45" customHeight="1" x14ac:dyDescent="0.2">
      <c r="A57" s="120" t="s">
        <v>105</v>
      </c>
      <c r="B57" s="119" t="s">
        <v>106</v>
      </c>
      <c r="C57" s="113">
        <v>41.727123800608474</v>
      </c>
      <c r="D57" s="115">
        <v>26745</v>
      </c>
      <c r="E57" s="114">
        <v>27760</v>
      </c>
      <c r="F57" s="114">
        <v>27426</v>
      </c>
      <c r="G57" s="114">
        <v>27664</v>
      </c>
      <c r="H57" s="140">
        <v>27163</v>
      </c>
      <c r="I57" s="115">
        <v>-418</v>
      </c>
      <c r="J57" s="116">
        <v>-1.5388580053749585</v>
      </c>
    </row>
    <row r="58" spans="1:16" s="110" customFormat="1" ht="14.45" customHeight="1" x14ac:dyDescent="0.2">
      <c r="A58" s="120"/>
      <c r="B58" s="119" t="s">
        <v>107</v>
      </c>
      <c r="C58" s="113">
        <v>58.272876199391526</v>
      </c>
      <c r="D58" s="115">
        <v>37350</v>
      </c>
      <c r="E58" s="114">
        <v>38676</v>
      </c>
      <c r="F58" s="114">
        <v>38330</v>
      </c>
      <c r="G58" s="114">
        <v>38913</v>
      </c>
      <c r="H58" s="140">
        <v>38519</v>
      </c>
      <c r="I58" s="115">
        <v>-1169</v>
      </c>
      <c r="J58" s="116">
        <v>-3.0348659103299669</v>
      </c>
    </row>
    <row r="59" spans="1:16" s="110" customFormat="1" ht="14.45" customHeight="1" x14ac:dyDescent="0.2">
      <c r="A59" s="118" t="s">
        <v>105</v>
      </c>
      <c r="B59" s="121" t="s">
        <v>108</v>
      </c>
      <c r="C59" s="113">
        <v>16.667446758717528</v>
      </c>
      <c r="D59" s="115">
        <v>10683</v>
      </c>
      <c r="E59" s="114">
        <v>11362</v>
      </c>
      <c r="F59" s="114">
        <v>11090</v>
      </c>
      <c r="G59" s="114">
        <v>11618</v>
      </c>
      <c r="H59" s="140">
        <v>11102</v>
      </c>
      <c r="I59" s="115">
        <v>-419</v>
      </c>
      <c r="J59" s="116">
        <v>-3.7740947577013149</v>
      </c>
    </row>
    <row r="60" spans="1:16" s="110" customFormat="1" ht="14.45" customHeight="1" x14ac:dyDescent="0.2">
      <c r="A60" s="118"/>
      <c r="B60" s="121" t="s">
        <v>109</v>
      </c>
      <c r="C60" s="113">
        <v>53.559560028083311</v>
      </c>
      <c r="D60" s="115">
        <v>34329</v>
      </c>
      <c r="E60" s="114">
        <v>35633</v>
      </c>
      <c r="F60" s="114">
        <v>35367</v>
      </c>
      <c r="G60" s="114">
        <v>35628</v>
      </c>
      <c r="H60" s="140">
        <v>35363</v>
      </c>
      <c r="I60" s="115">
        <v>-1034</v>
      </c>
      <c r="J60" s="116">
        <v>-2.9239600712609226</v>
      </c>
    </row>
    <row r="61" spans="1:16" s="110" customFormat="1" ht="14.45" customHeight="1" x14ac:dyDescent="0.2">
      <c r="A61" s="118"/>
      <c r="B61" s="121" t="s">
        <v>110</v>
      </c>
      <c r="C61" s="113">
        <v>15.921678758093455</v>
      </c>
      <c r="D61" s="115">
        <v>10205</v>
      </c>
      <c r="E61" s="114">
        <v>10382</v>
      </c>
      <c r="F61" s="114">
        <v>10367</v>
      </c>
      <c r="G61" s="114">
        <v>10437</v>
      </c>
      <c r="H61" s="140">
        <v>10374</v>
      </c>
      <c r="I61" s="115">
        <v>-169</v>
      </c>
      <c r="J61" s="116">
        <v>-1.6290726817042607</v>
      </c>
    </row>
    <row r="62" spans="1:16" s="110" customFormat="1" ht="14.45" customHeight="1" x14ac:dyDescent="0.2">
      <c r="A62" s="120"/>
      <c r="B62" s="121" t="s">
        <v>111</v>
      </c>
      <c r="C62" s="113">
        <v>13.851314455105703</v>
      </c>
      <c r="D62" s="115">
        <v>8878</v>
      </c>
      <c r="E62" s="114">
        <v>9059</v>
      </c>
      <c r="F62" s="114">
        <v>8932</v>
      </c>
      <c r="G62" s="114">
        <v>8894</v>
      </c>
      <c r="H62" s="140">
        <v>8843</v>
      </c>
      <c r="I62" s="115">
        <v>35</v>
      </c>
      <c r="J62" s="116">
        <v>0.39579328282257153</v>
      </c>
    </row>
    <row r="63" spans="1:16" s="110" customFormat="1" ht="14.45" customHeight="1" x14ac:dyDescent="0.2">
      <c r="A63" s="120"/>
      <c r="B63" s="121" t="s">
        <v>112</v>
      </c>
      <c r="C63" s="113">
        <v>1.3167953818550588</v>
      </c>
      <c r="D63" s="115">
        <v>844</v>
      </c>
      <c r="E63" s="114">
        <v>790</v>
      </c>
      <c r="F63" s="114">
        <v>805</v>
      </c>
      <c r="G63" s="114">
        <v>668</v>
      </c>
      <c r="H63" s="140">
        <v>681</v>
      </c>
      <c r="I63" s="115">
        <v>163</v>
      </c>
      <c r="J63" s="116">
        <v>23.935389133627019</v>
      </c>
    </row>
    <row r="64" spans="1:16" s="110" customFormat="1" ht="14.45" customHeight="1" x14ac:dyDescent="0.2">
      <c r="A64" s="120" t="s">
        <v>113</v>
      </c>
      <c r="B64" s="119" t="s">
        <v>116</v>
      </c>
      <c r="C64" s="113">
        <v>77.207270457914035</v>
      </c>
      <c r="D64" s="115">
        <v>49486</v>
      </c>
      <c r="E64" s="114">
        <v>51381</v>
      </c>
      <c r="F64" s="114">
        <v>50975</v>
      </c>
      <c r="G64" s="114">
        <v>51785</v>
      </c>
      <c r="H64" s="140">
        <v>51221</v>
      </c>
      <c r="I64" s="115">
        <v>-1735</v>
      </c>
      <c r="J64" s="116">
        <v>-3.387282559887546</v>
      </c>
    </row>
    <row r="65" spans="1:10" s="110" customFormat="1" ht="14.45" customHeight="1" x14ac:dyDescent="0.2">
      <c r="A65" s="123"/>
      <c r="B65" s="124" t="s">
        <v>117</v>
      </c>
      <c r="C65" s="125">
        <v>22.451049223808408</v>
      </c>
      <c r="D65" s="143">
        <v>14390</v>
      </c>
      <c r="E65" s="144">
        <v>14816</v>
      </c>
      <c r="F65" s="144">
        <v>14534</v>
      </c>
      <c r="G65" s="144">
        <v>14525</v>
      </c>
      <c r="H65" s="145">
        <v>14209</v>
      </c>
      <c r="I65" s="143">
        <v>181</v>
      </c>
      <c r="J65" s="146">
        <v>1.2738405236117953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75967</v>
      </c>
      <c r="G11" s="114">
        <v>78281</v>
      </c>
      <c r="H11" s="114">
        <v>77340</v>
      </c>
      <c r="I11" s="114">
        <v>77951</v>
      </c>
      <c r="J11" s="140">
        <v>77379</v>
      </c>
      <c r="K11" s="114">
        <v>-1412</v>
      </c>
      <c r="L11" s="116">
        <v>-1.8247845022551339</v>
      </c>
    </row>
    <row r="12" spans="1:17" s="110" customFormat="1" ht="24" customHeight="1" x14ac:dyDescent="0.2">
      <c r="A12" s="606" t="s">
        <v>185</v>
      </c>
      <c r="B12" s="607"/>
      <c r="C12" s="607"/>
      <c r="D12" s="608"/>
      <c r="E12" s="113">
        <v>41.490383982518722</v>
      </c>
      <c r="F12" s="115">
        <v>31519</v>
      </c>
      <c r="G12" s="114">
        <v>32411</v>
      </c>
      <c r="H12" s="114">
        <v>31880</v>
      </c>
      <c r="I12" s="114">
        <v>32060</v>
      </c>
      <c r="J12" s="140">
        <v>31781</v>
      </c>
      <c r="K12" s="114">
        <v>-262</v>
      </c>
      <c r="L12" s="116">
        <v>-0.82439193228658636</v>
      </c>
    </row>
    <row r="13" spans="1:17" s="110" customFormat="1" ht="15" customHeight="1" x14ac:dyDescent="0.2">
      <c r="A13" s="120"/>
      <c r="B13" s="609" t="s">
        <v>107</v>
      </c>
      <c r="C13" s="609"/>
      <c r="E13" s="113">
        <v>58.509616017481278</v>
      </c>
      <c r="F13" s="115">
        <v>44448</v>
      </c>
      <c r="G13" s="114">
        <v>45870</v>
      </c>
      <c r="H13" s="114">
        <v>45460</v>
      </c>
      <c r="I13" s="114">
        <v>45891</v>
      </c>
      <c r="J13" s="140">
        <v>45598</v>
      </c>
      <c r="K13" s="114">
        <v>-1150</v>
      </c>
      <c r="L13" s="116">
        <v>-2.5220404403701915</v>
      </c>
    </row>
    <row r="14" spans="1:17" s="110" customFormat="1" ht="22.5" customHeight="1" x14ac:dyDescent="0.2">
      <c r="A14" s="606" t="s">
        <v>186</v>
      </c>
      <c r="B14" s="607"/>
      <c r="C14" s="607"/>
      <c r="D14" s="608"/>
      <c r="E14" s="113">
        <v>16.555872944831307</v>
      </c>
      <c r="F14" s="115">
        <v>12577</v>
      </c>
      <c r="G14" s="114">
        <v>13257</v>
      </c>
      <c r="H14" s="114">
        <v>12887</v>
      </c>
      <c r="I14" s="114">
        <v>13404</v>
      </c>
      <c r="J14" s="140">
        <v>12951</v>
      </c>
      <c r="K14" s="114">
        <v>-374</v>
      </c>
      <c r="L14" s="116">
        <v>-2.8878078912825265</v>
      </c>
    </row>
    <row r="15" spans="1:17" s="110" customFormat="1" ht="15" customHeight="1" x14ac:dyDescent="0.2">
      <c r="A15" s="120"/>
      <c r="B15" s="119"/>
      <c r="C15" s="258" t="s">
        <v>106</v>
      </c>
      <c r="E15" s="113">
        <v>47.70613023773555</v>
      </c>
      <c r="F15" s="115">
        <v>6000</v>
      </c>
      <c r="G15" s="114">
        <v>6302</v>
      </c>
      <c r="H15" s="114">
        <v>6111</v>
      </c>
      <c r="I15" s="114">
        <v>6383</v>
      </c>
      <c r="J15" s="140">
        <v>6190</v>
      </c>
      <c r="K15" s="114">
        <v>-190</v>
      </c>
      <c r="L15" s="116">
        <v>-3.0694668820678515</v>
      </c>
    </row>
    <row r="16" spans="1:17" s="110" customFormat="1" ht="15" customHeight="1" x14ac:dyDescent="0.2">
      <c r="A16" s="120"/>
      <c r="B16" s="119"/>
      <c r="C16" s="258" t="s">
        <v>107</v>
      </c>
      <c r="E16" s="113">
        <v>52.29386976226445</v>
      </c>
      <c r="F16" s="115">
        <v>6577</v>
      </c>
      <c r="G16" s="114">
        <v>6955</v>
      </c>
      <c r="H16" s="114">
        <v>6776</v>
      </c>
      <c r="I16" s="114">
        <v>7021</v>
      </c>
      <c r="J16" s="140">
        <v>6761</v>
      </c>
      <c r="K16" s="114">
        <v>-184</v>
      </c>
      <c r="L16" s="116">
        <v>-2.7214909037124686</v>
      </c>
    </row>
    <row r="17" spans="1:12" s="110" customFormat="1" ht="15" customHeight="1" x14ac:dyDescent="0.2">
      <c r="A17" s="120"/>
      <c r="B17" s="121" t="s">
        <v>109</v>
      </c>
      <c r="C17" s="258"/>
      <c r="E17" s="113">
        <v>53.278397198783679</v>
      </c>
      <c r="F17" s="115">
        <v>40474</v>
      </c>
      <c r="G17" s="114">
        <v>41794</v>
      </c>
      <c r="H17" s="114">
        <v>41343</v>
      </c>
      <c r="I17" s="114">
        <v>41460</v>
      </c>
      <c r="J17" s="140">
        <v>41505</v>
      </c>
      <c r="K17" s="114">
        <v>-1031</v>
      </c>
      <c r="L17" s="116">
        <v>-2.4840380677026865</v>
      </c>
    </row>
    <row r="18" spans="1:12" s="110" customFormat="1" ht="15" customHeight="1" x14ac:dyDescent="0.2">
      <c r="A18" s="120"/>
      <c r="B18" s="119"/>
      <c r="C18" s="258" t="s">
        <v>106</v>
      </c>
      <c r="E18" s="113">
        <v>39.492019568117804</v>
      </c>
      <c r="F18" s="115">
        <v>15984</v>
      </c>
      <c r="G18" s="114">
        <v>16463</v>
      </c>
      <c r="H18" s="114">
        <v>16173</v>
      </c>
      <c r="I18" s="114">
        <v>16060</v>
      </c>
      <c r="J18" s="140">
        <v>16030</v>
      </c>
      <c r="K18" s="114">
        <v>-46</v>
      </c>
      <c r="L18" s="116">
        <v>-0.28696194635059263</v>
      </c>
    </row>
    <row r="19" spans="1:12" s="110" customFormat="1" ht="15" customHeight="1" x14ac:dyDescent="0.2">
      <c r="A19" s="120"/>
      <c r="B19" s="119"/>
      <c r="C19" s="258" t="s">
        <v>107</v>
      </c>
      <c r="E19" s="113">
        <v>60.507980431882196</v>
      </c>
      <c r="F19" s="115">
        <v>24490</v>
      </c>
      <c r="G19" s="114">
        <v>25331</v>
      </c>
      <c r="H19" s="114">
        <v>25170</v>
      </c>
      <c r="I19" s="114">
        <v>25400</v>
      </c>
      <c r="J19" s="140">
        <v>25475</v>
      </c>
      <c r="K19" s="114">
        <v>-985</v>
      </c>
      <c r="L19" s="116">
        <v>-3.8665358194308146</v>
      </c>
    </row>
    <row r="20" spans="1:12" s="110" customFormat="1" ht="15" customHeight="1" x14ac:dyDescent="0.2">
      <c r="A20" s="120"/>
      <c r="B20" s="121" t="s">
        <v>110</v>
      </c>
      <c r="C20" s="258"/>
      <c r="E20" s="113">
        <v>16.461094949122646</v>
      </c>
      <c r="F20" s="115">
        <v>12505</v>
      </c>
      <c r="G20" s="114">
        <v>12677</v>
      </c>
      <c r="H20" s="114">
        <v>12672</v>
      </c>
      <c r="I20" s="114">
        <v>12740</v>
      </c>
      <c r="J20" s="140">
        <v>12642</v>
      </c>
      <c r="K20" s="114">
        <v>-137</v>
      </c>
      <c r="L20" s="116">
        <v>-1.0836892896693562</v>
      </c>
    </row>
    <row r="21" spans="1:12" s="110" customFormat="1" ht="15" customHeight="1" x14ac:dyDescent="0.2">
      <c r="A21" s="120"/>
      <c r="B21" s="119"/>
      <c r="C21" s="258" t="s">
        <v>106</v>
      </c>
      <c r="E21" s="113">
        <v>35.441823270691721</v>
      </c>
      <c r="F21" s="115">
        <v>4432</v>
      </c>
      <c r="G21" s="114">
        <v>4464</v>
      </c>
      <c r="H21" s="114">
        <v>4466</v>
      </c>
      <c r="I21" s="114">
        <v>4536</v>
      </c>
      <c r="J21" s="140">
        <v>4499</v>
      </c>
      <c r="K21" s="114">
        <v>-67</v>
      </c>
      <c r="L21" s="116">
        <v>-1.4892198266281396</v>
      </c>
    </row>
    <row r="22" spans="1:12" s="110" customFormat="1" ht="15" customHeight="1" x14ac:dyDescent="0.2">
      <c r="A22" s="120"/>
      <c r="B22" s="119"/>
      <c r="C22" s="258" t="s">
        <v>107</v>
      </c>
      <c r="E22" s="113">
        <v>64.558176729308272</v>
      </c>
      <c r="F22" s="115">
        <v>8073</v>
      </c>
      <c r="G22" s="114">
        <v>8213</v>
      </c>
      <c r="H22" s="114">
        <v>8206</v>
      </c>
      <c r="I22" s="114">
        <v>8204</v>
      </c>
      <c r="J22" s="140">
        <v>8143</v>
      </c>
      <c r="K22" s="114">
        <v>-70</v>
      </c>
      <c r="L22" s="116">
        <v>-0.85963404150804368</v>
      </c>
    </row>
    <row r="23" spans="1:12" s="110" customFormat="1" ht="15" customHeight="1" x14ac:dyDescent="0.2">
      <c r="A23" s="120"/>
      <c r="B23" s="121" t="s">
        <v>111</v>
      </c>
      <c r="C23" s="258"/>
      <c r="E23" s="113">
        <v>13.704634907262363</v>
      </c>
      <c r="F23" s="115">
        <v>10411</v>
      </c>
      <c r="G23" s="114">
        <v>10553</v>
      </c>
      <c r="H23" s="114">
        <v>10438</v>
      </c>
      <c r="I23" s="114">
        <v>10347</v>
      </c>
      <c r="J23" s="140">
        <v>10281</v>
      </c>
      <c r="K23" s="114">
        <v>130</v>
      </c>
      <c r="L23" s="116">
        <v>1.2644684369224783</v>
      </c>
    </row>
    <row r="24" spans="1:12" s="110" customFormat="1" ht="15" customHeight="1" x14ac:dyDescent="0.2">
      <c r="A24" s="120"/>
      <c r="B24" s="119"/>
      <c r="C24" s="258" t="s">
        <v>106</v>
      </c>
      <c r="E24" s="113">
        <v>49.015464412640476</v>
      </c>
      <c r="F24" s="115">
        <v>5103</v>
      </c>
      <c r="G24" s="114">
        <v>5182</v>
      </c>
      <c r="H24" s="114">
        <v>5130</v>
      </c>
      <c r="I24" s="114">
        <v>5081</v>
      </c>
      <c r="J24" s="140">
        <v>5062</v>
      </c>
      <c r="K24" s="114">
        <v>41</v>
      </c>
      <c r="L24" s="116">
        <v>0.80995653891742392</v>
      </c>
    </row>
    <row r="25" spans="1:12" s="110" customFormat="1" ht="15" customHeight="1" x14ac:dyDescent="0.2">
      <c r="A25" s="120"/>
      <c r="B25" s="119"/>
      <c r="C25" s="258" t="s">
        <v>107</v>
      </c>
      <c r="E25" s="113">
        <v>50.984535587359524</v>
      </c>
      <c r="F25" s="115">
        <v>5308</v>
      </c>
      <c r="G25" s="114">
        <v>5371</v>
      </c>
      <c r="H25" s="114">
        <v>5308</v>
      </c>
      <c r="I25" s="114">
        <v>5266</v>
      </c>
      <c r="J25" s="140">
        <v>5219</v>
      </c>
      <c r="K25" s="114">
        <v>89</v>
      </c>
      <c r="L25" s="116">
        <v>1.705307530178195</v>
      </c>
    </row>
    <row r="26" spans="1:12" s="110" customFormat="1" ht="15" customHeight="1" x14ac:dyDescent="0.2">
      <c r="A26" s="120"/>
      <c r="C26" s="121" t="s">
        <v>187</v>
      </c>
      <c r="D26" s="110" t="s">
        <v>188</v>
      </c>
      <c r="E26" s="113">
        <v>1.347953716745429</v>
      </c>
      <c r="F26" s="115">
        <v>1024</v>
      </c>
      <c r="G26" s="114">
        <v>974</v>
      </c>
      <c r="H26" s="114">
        <v>1009</v>
      </c>
      <c r="I26" s="114">
        <v>804</v>
      </c>
      <c r="J26" s="140">
        <v>803</v>
      </c>
      <c r="K26" s="114">
        <v>221</v>
      </c>
      <c r="L26" s="116">
        <v>27.521793275217934</v>
      </c>
    </row>
    <row r="27" spans="1:12" s="110" customFormat="1" ht="15" customHeight="1" x14ac:dyDescent="0.2">
      <c r="A27" s="120"/>
      <c r="B27" s="119"/>
      <c r="D27" s="259" t="s">
        <v>106</v>
      </c>
      <c r="E27" s="113">
        <v>43.65234375</v>
      </c>
      <c r="F27" s="115">
        <v>447</v>
      </c>
      <c r="G27" s="114">
        <v>413</v>
      </c>
      <c r="H27" s="114">
        <v>448</v>
      </c>
      <c r="I27" s="114">
        <v>358</v>
      </c>
      <c r="J27" s="140">
        <v>389</v>
      </c>
      <c r="K27" s="114">
        <v>58</v>
      </c>
      <c r="L27" s="116">
        <v>14.910025706940875</v>
      </c>
    </row>
    <row r="28" spans="1:12" s="110" customFormat="1" ht="15" customHeight="1" x14ac:dyDescent="0.2">
      <c r="A28" s="120"/>
      <c r="B28" s="119"/>
      <c r="D28" s="259" t="s">
        <v>107</v>
      </c>
      <c r="E28" s="113">
        <v>56.34765625</v>
      </c>
      <c r="F28" s="115">
        <v>577</v>
      </c>
      <c r="G28" s="114">
        <v>561</v>
      </c>
      <c r="H28" s="114">
        <v>561</v>
      </c>
      <c r="I28" s="114">
        <v>446</v>
      </c>
      <c r="J28" s="140">
        <v>414</v>
      </c>
      <c r="K28" s="114">
        <v>163</v>
      </c>
      <c r="L28" s="116">
        <v>39.371980676328505</v>
      </c>
    </row>
    <row r="29" spans="1:12" s="110" customFormat="1" ht="24" customHeight="1" x14ac:dyDescent="0.2">
      <c r="A29" s="606" t="s">
        <v>189</v>
      </c>
      <c r="B29" s="607"/>
      <c r="C29" s="607"/>
      <c r="D29" s="608"/>
      <c r="E29" s="113">
        <v>77.466531520265377</v>
      </c>
      <c r="F29" s="115">
        <v>58849</v>
      </c>
      <c r="G29" s="114">
        <v>60782</v>
      </c>
      <c r="H29" s="114">
        <v>60333</v>
      </c>
      <c r="I29" s="114">
        <v>61081</v>
      </c>
      <c r="J29" s="140">
        <v>60623</v>
      </c>
      <c r="K29" s="114">
        <v>-1774</v>
      </c>
      <c r="L29" s="116">
        <v>-2.9262821041518894</v>
      </c>
    </row>
    <row r="30" spans="1:12" s="110" customFormat="1" ht="15" customHeight="1" x14ac:dyDescent="0.2">
      <c r="A30" s="120"/>
      <c r="B30" s="119"/>
      <c r="C30" s="258" t="s">
        <v>106</v>
      </c>
      <c r="E30" s="113">
        <v>41.003245594657514</v>
      </c>
      <c r="F30" s="115">
        <v>24130</v>
      </c>
      <c r="G30" s="114">
        <v>24850</v>
      </c>
      <c r="H30" s="114">
        <v>24677</v>
      </c>
      <c r="I30" s="114">
        <v>24947</v>
      </c>
      <c r="J30" s="140">
        <v>24709</v>
      </c>
      <c r="K30" s="114">
        <v>-579</v>
      </c>
      <c r="L30" s="116">
        <v>-2.3432757294912783</v>
      </c>
    </row>
    <row r="31" spans="1:12" s="110" customFormat="1" ht="15" customHeight="1" x14ac:dyDescent="0.2">
      <c r="A31" s="120"/>
      <c r="B31" s="119"/>
      <c r="C31" s="258" t="s">
        <v>107</v>
      </c>
      <c r="E31" s="113">
        <v>58.996754405342486</v>
      </c>
      <c r="F31" s="115">
        <v>34719</v>
      </c>
      <c r="G31" s="114">
        <v>35932</v>
      </c>
      <c r="H31" s="114">
        <v>35656</v>
      </c>
      <c r="I31" s="114">
        <v>36134</v>
      </c>
      <c r="J31" s="140">
        <v>35914</v>
      </c>
      <c r="K31" s="114">
        <v>-1195</v>
      </c>
      <c r="L31" s="116">
        <v>-3.32739321712981</v>
      </c>
    </row>
    <row r="32" spans="1:12" s="110" customFormat="1" ht="15" customHeight="1" x14ac:dyDescent="0.2">
      <c r="A32" s="120"/>
      <c r="B32" s="119" t="s">
        <v>117</v>
      </c>
      <c r="C32" s="258"/>
      <c r="E32" s="113">
        <v>22.241236326299578</v>
      </c>
      <c r="F32" s="114">
        <v>16896</v>
      </c>
      <c r="G32" s="114">
        <v>17250</v>
      </c>
      <c r="H32" s="114">
        <v>16759</v>
      </c>
      <c r="I32" s="114">
        <v>16595</v>
      </c>
      <c r="J32" s="140">
        <v>16490</v>
      </c>
      <c r="K32" s="114">
        <v>406</v>
      </c>
      <c r="L32" s="116">
        <v>2.4620982413583992</v>
      </c>
    </row>
    <row r="33" spans="1:12" s="110" customFormat="1" ht="15" customHeight="1" x14ac:dyDescent="0.2">
      <c r="A33" s="120"/>
      <c r="B33" s="119"/>
      <c r="C33" s="258" t="s">
        <v>106</v>
      </c>
      <c r="E33" s="113">
        <v>43.388967803030305</v>
      </c>
      <c r="F33" s="114">
        <v>7331</v>
      </c>
      <c r="G33" s="114">
        <v>7486</v>
      </c>
      <c r="H33" s="114">
        <v>7127</v>
      </c>
      <c r="I33" s="114">
        <v>7032</v>
      </c>
      <c r="J33" s="140">
        <v>6999</v>
      </c>
      <c r="K33" s="114">
        <v>332</v>
      </c>
      <c r="L33" s="116">
        <v>4.7435347906843832</v>
      </c>
    </row>
    <row r="34" spans="1:12" s="110" customFormat="1" ht="15" customHeight="1" x14ac:dyDescent="0.2">
      <c r="A34" s="120"/>
      <c r="B34" s="119"/>
      <c r="C34" s="258" t="s">
        <v>107</v>
      </c>
      <c r="E34" s="113">
        <v>56.611032196969695</v>
      </c>
      <c r="F34" s="114">
        <v>9565</v>
      </c>
      <c r="G34" s="114">
        <v>9764</v>
      </c>
      <c r="H34" s="114">
        <v>9632</v>
      </c>
      <c r="I34" s="114">
        <v>9563</v>
      </c>
      <c r="J34" s="140">
        <v>9491</v>
      </c>
      <c r="K34" s="114">
        <v>74</v>
      </c>
      <c r="L34" s="116">
        <v>0.77968601833315776</v>
      </c>
    </row>
    <row r="35" spans="1:12" s="110" customFormat="1" ht="24" customHeight="1" x14ac:dyDescent="0.2">
      <c r="A35" s="606" t="s">
        <v>192</v>
      </c>
      <c r="B35" s="607"/>
      <c r="C35" s="607"/>
      <c r="D35" s="608"/>
      <c r="E35" s="113">
        <v>21.282925480800873</v>
      </c>
      <c r="F35" s="114">
        <v>16168</v>
      </c>
      <c r="G35" s="114">
        <v>16849</v>
      </c>
      <c r="H35" s="114">
        <v>16629</v>
      </c>
      <c r="I35" s="114">
        <v>17009</v>
      </c>
      <c r="J35" s="114">
        <v>16536</v>
      </c>
      <c r="K35" s="318">
        <v>-368</v>
      </c>
      <c r="L35" s="319">
        <v>-2.2254475084663765</v>
      </c>
    </row>
    <row r="36" spans="1:12" s="110" customFormat="1" ht="15" customHeight="1" x14ac:dyDescent="0.2">
      <c r="A36" s="120"/>
      <c r="B36" s="119"/>
      <c r="C36" s="258" t="s">
        <v>106</v>
      </c>
      <c r="E36" s="113">
        <v>42.516081147946558</v>
      </c>
      <c r="F36" s="114">
        <v>6874</v>
      </c>
      <c r="G36" s="114">
        <v>7176</v>
      </c>
      <c r="H36" s="114">
        <v>7010</v>
      </c>
      <c r="I36" s="114">
        <v>7217</v>
      </c>
      <c r="J36" s="114">
        <v>6990</v>
      </c>
      <c r="K36" s="318">
        <v>-116</v>
      </c>
      <c r="L36" s="116">
        <v>-1.659513590844063</v>
      </c>
    </row>
    <row r="37" spans="1:12" s="110" customFormat="1" ht="15" customHeight="1" x14ac:dyDescent="0.2">
      <c r="A37" s="120"/>
      <c r="B37" s="119"/>
      <c r="C37" s="258" t="s">
        <v>107</v>
      </c>
      <c r="E37" s="113">
        <v>57.483918852053442</v>
      </c>
      <c r="F37" s="114">
        <v>9294</v>
      </c>
      <c r="G37" s="114">
        <v>9673</v>
      </c>
      <c r="H37" s="114">
        <v>9619</v>
      </c>
      <c r="I37" s="114">
        <v>9792</v>
      </c>
      <c r="J37" s="140">
        <v>9546</v>
      </c>
      <c r="K37" s="114">
        <v>-252</v>
      </c>
      <c r="L37" s="116">
        <v>-2.6398491514770583</v>
      </c>
    </row>
    <row r="38" spans="1:12" s="110" customFormat="1" ht="15" customHeight="1" x14ac:dyDescent="0.2">
      <c r="A38" s="120"/>
      <c r="B38" s="119" t="s">
        <v>329</v>
      </c>
      <c r="C38" s="258"/>
      <c r="E38" s="113">
        <v>50.129661563573656</v>
      </c>
      <c r="F38" s="114">
        <v>38082</v>
      </c>
      <c r="G38" s="114">
        <v>39104</v>
      </c>
      <c r="H38" s="114">
        <v>38823</v>
      </c>
      <c r="I38" s="114">
        <v>38999</v>
      </c>
      <c r="J38" s="140">
        <v>38689</v>
      </c>
      <c r="K38" s="114">
        <v>-607</v>
      </c>
      <c r="L38" s="116">
        <v>-1.5689213988472175</v>
      </c>
    </row>
    <row r="39" spans="1:12" s="110" customFormat="1" ht="15" customHeight="1" x14ac:dyDescent="0.2">
      <c r="A39" s="120"/>
      <c r="B39" s="119"/>
      <c r="C39" s="258" t="s">
        <v>106</v>
      </c>
      <c r="E39" s="113">
        <v>41.497295310120265</v>
      </c>
      <c r="F39" s="115">
        <v>15803</v>
      </c>
      <c r="G39" s="114">
        <v>16211</v>
      </c>
      <c r="H39" s="114">
        <v>16046</v>
      </c>
      <c r="I39" s="114">
        <v>16106</v>
      </c>
      <c r="J39" s="140">
        <v>15941</v>
      </c>
      <c r="K39" s="114">
        <v>-138</v>
      </c>
      <c r="L39" s="116">
        <v>-0.86569224013549961</v>
      </c>
    </row>
    <row r="40" spans="1:12" s="110" customFormat="1" ht="15" customHeight="1" x14ac:dyDescent="0.2">
      <c r="A40" s="120"/>
      <c r="B40" s="119"/>
      <c r="C40" s="258" t="s">
        <v>107</v>
      </c>
      <c r="E40" s="113">
        <v>58.502704689879735</v>
      </c>
      <c r="F40" s="115">
        <v>22279</v>
      </c>
      <c r="G40" s="114">
        <v>22893</v>
      </c>
      <c r="H40" s="114">
        <v>22777</v>
      </c>
      <c r="I40" s="114">
        <v>22893</v>
      </c>
      <c r="J40" s="140">
        <v>22748</v>
      </c>
      <c r="K40" s="114">
        <v>-469</v>
      </c>
      <c r="L40" s="116">
        <v>-2.0617197116229997</v>
      </c>
    </row>
    <row r="41" spans="1:12" s="110" customFormat="1" ht="15" customHeight="1" x14ac:dyDescent="0.2">
      <c r="A41" s="120"/>
      <c r="B41" s="320" t="s">
        <v>517</v>
      </c>
      <c r="C41" s="258"/>
      <c r="E41" s="113">
        <v>8.6405939421064417</v>
      </c>
      <c r="F41" s="115">
        <v>6564</v>
      </c>
      <c r="G41" s="114">
        <v>6750</v>
      </c>
      <c r="H41" s="114">
        <v>6473</v>
      </c>
      <c r="I41" s="114">
        <v>6587</v>
      </c>
      <c r="J41" s="140">
        <v>6352</v>
      </c>
      <c r="K41" s="114">
        <v>212</v>
      </c>
      <c r="L41" s="116">
        <v>3.3375314861460956</v>
      </c>
    </row>
    <row r="42" spans="1:12" s="110" customFormat="1" ht="15" customHeight="1" x14ac:dyDescent="0.2">
      <c r="A42" s="120"/>
      <c r="B42" s="119"/>
      <c r="C42" s="268" t="s">
        <v>106</v>
      </c>
      <c r="D42" s="182"/>
      <c r="E42" s="113">
        <v>42.474101157830589</v>
      </c>
      <c r="F42" s="115">
        <v>2788</v>
      </c>
      <c r="G42" s="114">
        <v>2809</v>
      </c>
      <c r="H42" s="114">
        <v>2705</v>
      </c>
      <c r="I42" s="114">
        <v>2715</v>
      </c>
      <c r="J42" s="140">
        <v>2625</v>
      </c>
      <c r="K42" s="114">
        <v>163</v>
      </c>
      <c r="L42" s="116">
        <v>6.2095238095238097</v>
      </c>
    </row>
    <row r="43" spans="1:12" s="110" customFormat="1" ht="15" customHeight="1" x14ac:dyDescent="0.2">
      <c r="A43" s="120"/>
      <c r="B43" s="119"/>
      <c r="C43" s="268" t="s">
        <v>107</v>
      </c>
      <c r="D43" s="182"/>
      <c r="E43" s="113">
        <v>57.525898842169411</v>
      </c>
      <c r="F43" s="115">
        <v>3776</v>
      </c>
      <c r="G43" s="114">
        <v>3941</v>
      </c>
      <c r="H43" s="114">
        <v>3768</v>
      </c>
      <c r="I43" s="114">
        <v>3872</v>
      </c>
      <c r="J43" s="140">
        <v>3727</v>
      </c>
      <c r="K43" s="114">
        <v>49</v>
      </c>
      <c r="L43" s="116">
        <v>1.314730346122887</v>
      </c>
    </row>
    <row r="44" spans="1:12" s="110" customFormat="1" ht="15" customHeight="1" x14ac:dyDescent="0.2">
      <c r="A44" s="120"/>
      <c r="B44" s="119" t="s">
        <v>205</v>
      </c>
      <c r="C44" s="268"/>
      <c r="D44" s="182"/>
      <c r="E44" s="113">
        <v>19.946819013519029</v>
      </c>
      <c r="F44" s="115">
        <v>15153</v>
      </c>
      <c r="G44" s="114">
        <v>15578</v>
      </c>
      <c r="H44" s="114">
        <v>15415</v>
      </c>
      <c r="I44" s="114">
        <v>15356</v>
      </c>
      <c r="J44" s="140">
        <v>15802</v>
      </c>
      <c r="K44" s="114">
        <v>-649</v>
      </c>
      <c r="L44" s="116">
        <v>-4.1070750537906591</v>
      </c>
    </row>
    <row r="45" spans="1:12" s="110" customFormat="1" ht="15" customHeight="1" x14ac:dyDescent="0.2">
      <c r="A45" s="120"/>
      <c r="B45" s="119"/>
      <c r="C45" s="268" t="s">
        <v>106</v>
      </c>
      <c r="D45" s="182"/>
      <c r="E45" s="113">
        <v>39.952484656503664</v>
      </c>
      <c r="F45" s="115">
        <v>6054</v>
      </c>
      <c r="G45" s="114">
        <v>6215</v>
      </c>
      <c r="H45" s="114">
        <v>6119</v>
      </c>
      <c r="I45" s="114">
        <v>6022</v>
      </c>
      <c r="J45" s="140">
        <v>6225</v>
      </c>
      <c r="K45" s="114">
        <v>-171</v>
      </c>
      <c r="L45" s="116">
        <v>-2.7469879518072289</v>
      </c>
    </row>
    <row r="46" spans="1:12" s="110" customFormat="1" ht="15" customHeight="1" x14ac:dyDescent="0.2">
      <c r="A46" s="123"/>
      <c r="B46" s="124"/>
      <c r="C46" s="260" t="s">
        <v>107</v>
      </c>
      <c r="D46" s="261"/>
      <c r="E46" s="125">
        <v>60.047515343496336</v>
      </c>
      <c r="F46" s="143">
        <v>9099</v>
      </c>
      <c r="G46" s="144">
        <v>9363</v>
      </c>
      <c r="H46" s="144">
        <v>9296</v>
      </c>
      <c r="I46" s="144">
        <v>9334</v>
      </c>
      <c r="J46" s="145">
        <v>9577</v>
      </c>
      <c r="K46" s="144">
        <v>-478</v>
      </c>
      <c r="L46" s="146">
        <v>-4.9911245692805677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75967</v>
      </c>
      <c r="E11" s="114">
        <v>78281</v>
      </c>
      <c r="F11" s="114">
        <v>77340</v>
      </c>
      <c r="G11" s="114">
        <v>77951</v>
      </c>
      <c r="H11" s="140">
        <v>77379</v>
      </c>
      <c r="I11" s="115">
        <v>-1412</v>
      </c>
      <c r="J11" s="116">
        <v>-1.8247845022551339</v>
      </c>
    </row>
    <row r="12" spans="1:15" s="110" customFormat="1" ht="24.95" customHeight="1" x14ac:dyDescent="0.2">
      <c r="A12" s="193" t="s">
        <v>132</v>
      </c>
      <c r="B12" s="194" t="s">
        <v>133</v>
      </c>
      <c r="C12" s="113">
        <v>0.45151184066765832</v>
      </c>
      <c r="D12" s="115">
        <v>343</v>
      </c>
      <c r="E12" s="114">
        <v>326</v>
      </c>
      <c r="F12" s="114">
        <v>357</v>
      </c>
      <c r="G12" s="114">
        <v>362</v>
      </c>
      <c r="H12" s="140">
        <v>328</v>
      </c>
      <c r="I12" s="115">
        <v>15</v>
      </c>
      <c r="J12" s="116">
        <v>4.5731707317073171</v>
      </c>
    </row>
    <row r="13" spans="1:15" s="110" customFormat="1" ht="24.95" customHeight="1" x14ac:dyDescent="0.2">
      <c r="A13" s="193" t="s">
        <v>134</v>
      </c>
      <c r="B13" s="199" t="s">
        <v>214</v>
      </c>
      <c r="C13" s="113">
        <v>0.25010859978674949</v>
      </c>
      <c r="D13" s="115">
        <v>190</v>
      </c>
      <c r="E13" s="114">
        <v>217</v>
      </c>
      <c r="F13" s="114">
        <v>201</v>
      </c>
      <c r="G13" s="114">
        <v>209</v>
      </c>
      <c r="H13" s="140">
        <v>205</v>
      </c>
      <c r="I13" s="115">
        <v>-15</v>
      </c>
      <c r="J13" s="116">
        <v>-7.3170731707317076</v>
      </c>
    </row>
    <row r="14" spans="1:15" s="287" customFormat="1" ht="24.95" customHeight="1" x14ac:dyDescent="0.2">
      <c r="A14" s="193" t="s">
        <v>215</v>
      </c>
      <c r="B14" s="199" t="s">
        <v>137</v>
      </c>
      <c r="C14" s="113">
        <v>4.5651401266339331</v>
      </c>
      <c r="D14" s="115">
        <v>3468</v>
      </c>
      <c r="E14" s="114">
        <v>3599</v>
      </c>
      <c r="F14" s="114">
        <v>3608</v>
      </c>
      <c r="G14" s="114">
        <v>3623</v>
      </c>
      <c r="H14" s="140">
        <v>3654</v>
      </c>
      <c r="I14" s="115">
        <v>-186</v>
      </c>
      <c r="J14" s="116">
        <v>-5.0903119868637106</v>
      </c>
      <c r="K14" s="110"/>
      <c r="L14" s="110"/>
      <c r="M14" s="110"/>
      <c r="N14" s="110"/>
      <c r="O14" s="110"/>
    </row>
    <row r="15" spans="1:15" s="110" customFormat="1" ht="24.95" customHeight="1" x14ac:dyDescent="0.2">
      <c r="A15" s="193" t="s">
        <v>216</v>
      </c>
      <c r="B15" s="199" t="s">
        <v>217</v>
      </c>
      <c r="C15" s="113">
        <v>1.8152618900311979</v>
      </c>
      <c r="D15" s="115">
        <v>1379</v>
      </c>
      <c r="E15" s="114">
        <v>1444</v>
      </c>
      <c r="F15" s="114">
        <v>1398</v>
      </c>
      <c r="G15" s="114">
        <v>1359</v>
      </c>
      <c r="H15" s="140">
        <v>1364</v>
      </c>
      <c r="I15" s="115">
        <v>15</v>
      </c>
      <c r="J15" s="116">
        <v>1.0997067448680351</v>
      </c>
    </row>
    <row r="16" spans="1:15" s="287" customFormat="1" ht="24.95" customHeight="1" x14ac:dyDescent="0.2">
      <c r="A16" s="193" t="s">
        <v>218</v>
      </c>
      <c r="B16" s="199" t="s">
        <v>141</v>
      </c>
      <c r="C16" s="113">
        <v>2.2154356496899972</v>
      </c>
      <c r="D16" s="115">
        <v>1683</v>
      </c>
      <c r="E16" s="114">
        <v>1733</v>
      </c>
      <c r="F16" s="114">
        <v>1777</v>
      </c>
      <c r="G16" s="114">
        <v>1825</v>
      </c>
      <c r="H16" s="140">
        <v>1861</v>
      </c>
      <c r="I16" s="115">
        <v>-178</v>
      </c>
      <c r="J16" s="116">
        <v>-9.5647501343363786</v>
      </c>
      <c r="K16" s="110"/>
      <c r="L16" s="110"/>
      <c r="M16" s="110"/>
      <c r="N16" s="110"/>
      <c r="O16" s="110"/>
    </row>
    <row r="17" spans="1:15" s="110" customFormat="1" ht="24.95" customHeight="1" x14ac:dyDescent="0.2">
      <c r="A17" s="193" t="s">
        <v>142</v>
      </c>
      <c r="B17" s="199" t="s">
        <v>220</v>
      </c>
      <c r="C17" s="113">
        <v>0.53444258691273838</v>
      </c>
      <c r="D17" s="115">
        <v>406</v>
      </c>
      <c r="E17" s="114">
        <v>422</v>
      </c>
      <c r="F17" s="114">
        <v>433</v>
      </c>
      <c r="G17" s="114">
        <v>439</v>
      </c>
      <c r="H17" s="140">
        <v>429</v>
      </c>
      <c r="I17" s="115">
        <v>-23</v>
      </c>
      <c r="J17" s="116">
        <v>-5.3613053613053614</v>
      </c>
    </row>
    <row r="18" spans="1:15" s="287" customFormat="1" ht="24.95" customHeight="1" x14ac:dyDescent="0.2">
      <c r="A18" s="201" t="s">
        <v>144</v>
      </c>
      <c r="B18" s="202" t="s">
        <v>145</v>
      </c>
      <c r="C18" s="113">
        <v>2.8012163176115945</v>
      </c>
      <c r="D18" s="115">
        <v>2128</v>
      </c>
      <c r="E18" s="114">
        <v>2121</v>
      </c>
      <c r="F18" s="114">
        <v>2141</v>
      </c>
      <c r="G18" s="114">
        <v>2096</v>
      </c>
      <c r="H18" s="140">
        <v>2171</v>
      </c>
      <c r="I18" s="115">
        <v>-43</v>
      </c>
      <c r="J18" s="116">
        <v>-1.9806540764624596</v>
      </c>
      <c r="K18" s="110"/>
      <c r="L18" s="110"/>
      <c r="M18" s="110"/>
      <c r="N18" s="110"/>
      <c r="O18" s="110"/>
    </row>
    <row r="19" spans="1:15" s="110" customFormat="1" ht="24.95" customHeight="1" x14ac:dyDescent="0.2">
      <c r="A19" s="193" t="s">
        <v>146</v>
      </c>
      <c r="B19" s="199" t="s">
        <v>147</v>
      </c>
      <c r="C19" s="113">
        <v>14.756407387418221</v>
      </c>
      <c r="D19" s="115">
        <v>11210</v>
      </c>
      <c r="E19" s="114">
        <v>11786</v>
      </c>
      <c r="F19" s="114">
        <v>11424</v>
      </c>
      <c r="G19" s="114">
        <v>11472</v>
      </c>
      <c r="H19" s="140">
        <v>11287</v>
      </c>
      <c r="I19" s="115">
        <v>-77</v>
      </c>
      <c r="J19" s="116">
        <v>-0.68220076193851331</v>
      </c>
    </row>
    <row r="20" spans="1:15" s="287" customFormat="1" ht="24.95" customHeight="1" x14ac:dyDescent="0.2">
      <c r="A20" s="193" t="s">
        <v>148</v>
      </c>
      <c r="B20" s="199" t="s">
        <v>149</v>
      </c>
      <c r="C20" s="113">
        <v>4.1583845617175879</v>
      </c>
      <c r="D20" s="115">
        <v>3159</v>
      </c>
      <c r="E20" s="114">
        <v>3148</v>
      </c>
      <c r="F20" s="114">
        <v>3169</v>
      </c>
      <c r="G20" s="114">
        <v>3140</v>
      </c>
      <c r="H20" s="140">
        <v>3132</v>
      </c>
      <c r="I20" s="115">
        <v>27</v>
      </c>
      <c r="J20" s="116">
        <v>0.86206896551724133</v>
      </c>
      <c r="K20" s="110"/>
      <c r="L20" s="110"/>
      <c r="M20" s="110"/>
      <c r="N20" s="110"/>
      <c r="O20" s="110"/>
    </row>
    <row r="21" spans="1:15" s="110" customFormat="1" ht="24.95" customHeight="1" x14ac:dyDescent="0.2">
      <c r="A21" s="201" t="s">
        <v>150</v>
      </c>
      <c r="B21" s="202" t="s">
        <v>151</v>
      </c>
      <c r="C21" s="113">
        <v>13.155712348783025</v>
      </c>
      <c r="D21" s="115">
        <v>9994</v>
      </c>
      <c r="E21" s="114">
        <v>11068</v>
      </c>
      <c r="F21" s="114">
        <v>11046</v>
      </c>
      <c r="G21" s="114">
        <v>11245</v>
      </c>
      <c r="H21" s="140">
        <v>10974</v>
      </c>
      <c r="I21" s="115">
        <v>-980</v>
      </c>
      <c r="J21" s="116">
        <v>-8.9301986513577543</v>
      </c>
    </row>
    <row r="22" spans="1:15" s="110" customFormat="1" ht="24.95" customHeight="1" x14ac:dyDescent="0.2">
      <c r="A22" s="201" t="s">
        <v>152</v>
      </c>
      <c r="B22" s="199" t="s">
        <v>153</v>
      </c>
      <c r="C22" s="113">
        <v>1.715218450116498</v>
      </c>
      <c r="D22" s="115">
        <v>1303</v>
      </c>
      <c r="E22" s="114">
        <v>1342</v>
      </c>
      <c r="F22" s="114">
        <v>1319</v>
      </c>
      <c r="G22" s="114">
        <v>1350</v>
      </c>
      <c r="H22" s="140">
        <v>1354</v>
      </c>
      <c r="I22" s="115">
        <v>-51</v>
      </c>
      <c r="J22" s="116">
        <v>-3.7666174298375186</v>
      </c>
    </row>
    <row r="23" spans="1:15" s="110" customFormat="1" ht="24.95" customHeight="1" x14ac:dyDescent="0.2">
      <c r="A23" s="193" t="s">
        <v>154</v>
      </c>
      <c r="B23" s="199" t="s">
        <v>155</v>
      </c>
      <c r="C23" s="113">
        <v>0.90302368133531663</v>
      </c>
      <c r="D23" s="115">
        <v>686</v>
      </c>
      <c r="E23" s="114">
        <v>679</v>
      </c>
      <c r="F23" s="114">
        <v>669</v>
      </c>
      <c r="G23" s="114">
        <v>684</v>
      </c>
      <c r="H23" s="140">
        <v>686</v>
      </c>
      <c r="I23" s="115">
        <v>0</v>
      </c>
      <c r="J23" s="116">
        <v>0</v>
      </c>
    </row>
    <row r="24" spans="1:15" s="110" customFormat="1" ht="24.95" customHeight="1" x14ac:dyDescent="0.2">
      <c r="A24" s="193" t="s">
        <v>156</v>
      </c>
      <c r="B24" s="199" t="s">
        <v>221</v>
      </c>
      <c r="C24" s="113">
        <v>12.485684573564837</v>
      </c>
      <c r="D24" s="115">
        <v>9485</v>
      </c>
      <c r="E24" s="114">
        <v>9377</v>
      </c>
      <c r="F24" s="114">
        <v>9344</v>
      </c>
      <c r="G24" s="114">
        <v>9447</v>
      </c>
      <c r="H24" s="140">
        <v>9315</v>
      </c>
      <c r="I24" s="115">
        <v>170</v>
      </c>
      <c r="J24" s="116">
        <v>1.8250134192163177</v>
      </c>
    </row>
    <row r="25" spans="1:15" s="110" customFormat="1" ht="24.95" customHeight="1" x14ac:dyDescent="0.2">
      <c r="A25" s="193" t="s">
        <v>222</v>
      </c>
      <c r="B25" s="204" t="s">
        <v>159</v>
      </c>
      <c r="C25" s="113">
        <v>19.453183619203074</v>
      </c>
      <c r="D25" s="115">
        <v>14778</v>
      </c>
      <c r="E25" s="114">
        <v>15024</v>
      </c>
      <c r="F25" s="114">
        <v>14649</v>
      </c>
      <c r="G25" s="114">
        <v>14460</v>
      </c>
      <c r="H25" s="140">
        <v>14905</v>
      </c>
      <c r="I25" s="115">
        <v>-127</v>
      </c>
      <c r="J25" s="116">
        <v>-0.85206306608520632</v>
      </c>
    </row>
    <row r="26" spans="1:15" s="110" customFormat="1" ht="24.95" customHeight="1" x14ac:dyDescent="0.2">
      <c r="A26" s="201">
        <v>782.78300000000002</v>
      </c>
      <c r="B26" s="203" t="s">
        <v>160</v>
      </c>
      <c r="C26" s="113">
        <v>1.2136848894914898</v>
      </c>
      <c r="D26" s="115">
        <v>922</v>
      </c>
      <c r="E26" s="114">
        <v>871</v>
      </c>
      <c r="F26" s="114">
        <v>937</v>
      </c>
      <c r="G26" s="114">
        <v>957</v>
      </c>
      <c r="H26" s="140">
        <v>1003</v>
      </c>
      <c r="I26" s="115">
        <v>-81</v>
      </c>
      <c r="J26" s="116">
        <v>-8.0757726819541382</v>
      </c>
    </row>
    <row r="27" spans="1:15" s="110" customFormat="1" ht="24.95" customHeight="1" x14ac:dyDescent="0.2">
      <c r="A27" s="193" t="s">
        <v>161</v>
      </c>
      <c r="B27" s="199" t="s">
        <v>162</v>
      </c>
      <c r="C27" s="113">
        <v>0.73452946674213804</v>
      </c>
      <c r="D27" s="115">
        <v>558</v>
      </c>
      <c r="E27" s="114">
        <v>584</v>
      </c>
      <c r="F27" s="114">
        <v>592</v>
      </c>
      <c r="G27" s="114">
        <v>603</v>
      </c>
      <c r="H27" s="140">
        <v>598</v>
      </c>
      <c r="I27" s="115">
        <v>-40</v>
      </c>
      <c r="J27" s="116">
        <v>-6.6889632107023411</v>
      </c>
    </row>
    <row r="28" spans="1:15" s="110" customFormat="1" ht="24.95" customHeight="1" x14ac:dyDescent="0.2">
      <c r="A28" s="193" t="s">
        <v>163</v>
      </c>
      <c r="B28" s="199" t="s">
        <v>164</v>
      </c>
      <c r="C28" s="113">
        <v>2.4076243632103411</v>
      </c>
      <c r="D28" s="115">
        <v>1829</v>
      </c>
      <c r="E28" s="114">
        <v>1966</v>
      </c>
      <c r="F28" s="114">
        <v>1780</v>
      </c>
      <c r="G28" s="114">
        <v>1965</v>
      </c>
      <c r="H28" s="140">
        <v>1824</v>
      </c>
      <c r="I28" s="115">
        <v>5</v>
      </c>
      <c r="J28" s="116">
        <v>0.27412280701754388</v>
      </c>
    </row>
    <row r="29" spans="1:15" s="110" customFormat="1" ht="24.95" customHeight="1" x14ac:dyDescent="0.2">
      <c r="A29" s="193">
        <v>86</v>
      </c>
      <c r="B29" s="199" t="s">
        <v>165</v>
      </c>
      <c r="C29" s="113">
        <v>5.3628549238485128</v>
      </c>
      <c r="D29" s="115">
        <v>4074</v>
      </c>
      <c r="E29" s="114">
        <v>4107</v>
      </c>
      <c r="F29" s="114">
        <v>4091</v>
      </c>
      <c r="G29" s="114">
        <v>4138</v>
      </c>
      <c r="H29" s="140">
        <v>4108</v>
      </c>
      <c r="I29" s="115">
        <v>-34</v>
      </c>
      <c r="J29" s="116">
        <v>-0.82765335929892891</v>
      </c>
    </row>
    <row r="30" spans="1:15" s="110" customFormat="1" ht="24.95" customHeight="1" x14ac:dyDescent="0.2">
      <c r="A30" s="193">
        <v>87.88</v>
      </c>
      <c r="B30" s="204" t="s">
        <v>166</v>
      </c>
      <c r="C30" s="113">
        <v>3.8582542419734884</v>
      </c>
      <c r="D30" s="115">
        <v>2931</v>
      </c>
      <c r="E30" s="114">
        <v>2915</v>
      </c>
      <c r="F30" s="114">
        <v>2896</v>
      </c>
      <c r="G30" s="114">
        <v>2935</v>
      </c>
      <c r="H30" s="140">
        <v>2803</v>
      </c>
      <c r="I30" s="115">
        <v>128</v>
      </c>
      <c r="J30" s="116">
        <v>4.5665358544416694</v>
      </c>
    </row>
    <row r="31" spans="1:15" s="110" customFormat="1" ht="24.95" customHeight="1" x14ac:dyDescent="0.2">
      <c r="A31" s="193" t="s">
        <v>167</v>
      </c>
      <c r="B31" s="199" t="s">
        <v>168</v>
      </c>
      <c r="C31" s="113">
        <v>11.727460607895534</v>
      </c>
      <c r="D31" s="115">
        <v>8909</v>
      </c>
      <c r="E31" s="114">
        <v>9151</v>
      </c>
      <c r="F31" s="114">
        <v>9117</v>
      </c>
      <c r="G31" s="114">
        <v>9265</v>
      </c>
      <c r="H31" s="140">
        <v>9032</v>
      </c>
      <c r="I31" s="115">
        <v>-123</v>
      </c>
      <c r="J31" s="116">
        <v>-1.3618246235606732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0.45151184066765832</v>
      </c>
      <c r="D34" s="115">
        <v>343</v>
      </c>
      <c r="E34" s="114">
        <v>326</v>
      </c>
      <c r="F34" s="114">
        <v>357</v>
      </c>
      <c r="G34" s="114">
        <v>362</v>
      </c>
      <c r="H34" s="140">
        <v>328</v>
      </c>
      <c r="I34" s="115">
        <v>15</v>
      </c>
      <c r="J34" s="116">
        <v>4.5731707317073171</v>
      </c>
    </row>
    <row r="35" spans="1:10" s="110" customFormat="1" ht="24.95" customHeight="1" x14ac:dyDescent="0.2">
      <c r="A35" s="292" t="s">
        <v>171</v>
      </c>
      <c r="B35" s="293" t="s">
        <v>172</v>
      </c>
      <c r="C35" s="113">
        <v>7.6164650440322772</v>
      </c>
      <c r="D35" s="115">
        <v>5786</v>
      </c>
      <c r="E35" s="114">
        <v>5937</v>
      </c>
      <c r="F35" s="114">
        <v>5950</v>
      </c>
      <c r="G35" s="114">
        <v>5928</v>
      </c>
      <c r="H35" s="140">
        <v>6030</v>
      </c>
      <c r="I35" s="115">
        <v>-244</v>
      </c>
      <c r="J35" s="116">
        <v>-4.0464344941956885</v>
      </c>
    </row>
    <row r="36" spans="1:10" s="110" customFormat="1" ht="24.95" customHeight="1" x14ac:dyDescent="0.2">
      <c r="A36" s="294" t="s">
        <v>173</v>
      </c>
      <c r="B36" s="295" t="s">
        <v>174</v>
      </c>
      <c r="C36" s="125">
        <v>91.932023115300069</v>
      </c>
      <c r="D36" s="143">
        <v>69838</v>
      </c>
      <c r="E36" s="144">
        <v>72018</v>
      </c>
      <c r="F36" s="144">
        <v>71033</v>
      </c>
      <c r="G36" s="144">
        <v>71661</v>
      </c>
      <c r="H36" s="145">
        <v>71021</v>
      </c>
      <c r="I36" s="143">
        <v>-1183</v>
      </c>
      <c r="J36" s="146">
        <v>-1.6657045099336816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75967</v>
      </c>
      <c r="F11" s="264">
        <v>78281</v>
      </c>
      <c r="G11" s="264">
        <v>77340</v>
      </c>
      <c r="H11" s="264">
        <v>77951</v>
      </c>
      <c r="I11" s="265">
        <v>77379</v>
      </c>
      <c r="J11" s="263">
        <v>-1412</v>
      </c>
      <c r="K11" s="266">
        <v>-1.8247845022551339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48.992325615069703</v>
      </c>
      <c r="E13" s="115">
        <v>37218</v>
      </c>
      <c r="F13" s="114">
        <v>37971</v>
      </c>
      <c r="G13" s="114">
        <v>37514</v>
      </c>
      <c r="H13" s="114">
        <v>37726</v>
      </c>
      <c r="I13" s="140">
        <v>37703</v>
      </c>
      <c r="J13" s="115">
        <v>-485</v>
      </c>
      <c r="K13" s="116">
        <v>-1.2863697848977536</v>
      </c>
    </row>
    <row r="14" spans="1:15" ht="15.95" customHeight="1" x14ac:dyDescent="0.2">
      <c r="A14" s="306" t="s">
        <v>230</v>
      </c>
      <c r="B14" s="307"/>
      <c r="C14" s="308"/>
      <c r="D14" s="113">
        <v>39.664591204075457</v>
      </c>
      <c r="E14" s="115">
        <v>30132</v>
      </c>
      <c r="F14" s="114">
        <v>31483</v>
      </c>
      <c r="G14" s="114">
        <v>31236</v>
      </c>
      <c r="H14" s="114">
        <v>31451</v>
      </c>
      <c r="I14" s="140">
        <v>31118</v>
      </c>
      <c r="J14" s="115">
        <v>-986</v>
      </c>
      <c r="K14" s="116">
        <v>-3.1685840992351695</v>
      </c>
    </row>
    <row r="15" spans="1:15" ht="15.95" customHeight="1" x14ac:dyDescent="0.2">
      <c r="A15" s="306" t="s">
        <v>231</v>
      </c>
      <c r="B15" s="307"/>
      <c r="C15" s="308"/>
      <c r="D15" s="113">
        <v>5.3602222017454944</v>
      </c>
      <c r="E15" s="115">
        <v>4072</v>
      </c>
      <c r="F15" s="114">
        <v>4103</v>
      </c>
      <c r="G15" s="114">
        <v>4054</v>
      </c>
      <c r="H15" s="114">
        <v>4019</v>
      </c>
      <c r="I15" s="140">
        <v>3967</v>
      </c>
      <c r="J15" s="115">
        <v>105</v>
      </c>
      <c r="K15" s="116">
        <v>2.6468364003024956</v>
      </c>
    </row>
    <row r="16" spans="1:15" ht="15.95" customHeight="1" x14ac:dyDescent="0.2">
      <c r="A16" s="306" t="s">
        <v>232</v>
      </c>
      <c r="B16" s="307"/>
      <c r="C16" s="308"/>
      <c r="D16" s="113">
        <v>2.8525543986204536</v>
      </c>
      <c r="E16" s="115">
        <v>2167</v>
      </c>
      <c r="F16" s="114">
        <v>2266</v>
      </c>
      <c r="G16" s="114">
        <v>2131</v>
      </c>
      <c r="H16" s="114">
        <v>2220</v>
      </c>
      <c r="I16" s="140">
        <v>2144</v>
      </c>
      <c r="J16" s="115">
        <v>23</v>
      </c>
      <c r="K16" s="116">
        <v>1.0727611940298507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0.43176642489502021</v>
      </c>
      <c r="E18" s="115">
        <v>328</v>
      </c>
      <c r="F18" s="114">
        <v>344</v>
      </c>
      <c r="G18" s="114">
        <v>327</v>
      </c>
      <c r="H18" s="114">
        <v>331</v>
      </c>
      <c r="I18" s="140">
        <v>327</v>
      </c>
      <c r="J18" s="115">
        <v>1</v>
      </c>
      <c r="K18" s="116">
        <v>0.3058103975535168</v>
      </c>
    </row>
    <row r="19" spans="1:11" ht="14.1" customHeight="1" x14ac:dyDescent="0.2">
      <c r="A19" s="306" t="s">
        <v>235</v>
      </c>
      <c r="B19" s="307" t="s">
        <v>236</v>
      </c>
      <c r="C19" s="308"/>
      <c r="D19" s="113">
        <v>0.24089407242618505</v>
      </c>
      <c r="E19" s="115">
        <v>183</v>
      </c>
      <c r="F19" s="114">
        <v>210</v>
      </c>
      <c r="G19" s="114">
        <v>185</v>
      </c>
      <c r="H19" s="114">
        <v>189</v>
      </c>
      <c r="I19" s="140">
        <v>199</v>
      </c>
      <c r="J19" s="115">
        <v>-16</v>
      </c>
      <c r="K19" s="116">
        <v>-8.0402010050251249</v>
      </c>
    </row>
    <row r="20" spans="1:11" ht="14.1" customHeight="1" x14ac:dyDescent="0.2">
      <c r="A20" s="306">
        <v>12</v>
      </c>
      <c r="B20" s="307" t="s">
        <v>237</v>
      </c>
      <c r="C20" s="308"/>
      <c r="D20" s="113">
        <v>0.63185330472441981</v>
      </c>
      <c r="E20" s="115">
        <v>480</v>
      </c>
      <c r="F20" s="114">
        <v>454</v>
      </c>
      <c r="G20" s="114">
        <v>484</v>
      </c>
      <c r="H20" s="114">
        <v>502</v>
      </c>
      <c r="I20" s="140">
        <v>471</v>
      </c>
      <c r="J20" s="115">
        <v>9</v>
      </c>
      <c r="K20" s="116">
        <v>1.910828025477707</v>
      </c>
    </row>
    <row r="21" spans="1:11" ht="14.1" customHeight="1" x14ac:dyDescent="0.2">
      <c r="A21" s="306">
        <v>21</v>
      </c>
      <c r="B21" s="307" t="s">
        <v>238</v>
      </c>
      <c r="C21" s="308"/>
      <c r="D21" s="113">
        <v>0.1000434399146998</v>
      </c>
      <c r="E21" s="115">
        <v>76</v>
      </c>
      <c r="F21" s="114">
        <v>71</v>
      </c>
      <c r="G21" s="114">
        <v>79</v>
      </c>
      <c r="H21" s="114">
        <v>85</v>
      </c>
      <c r="I21" s="140">
        <v>79</v>
      </c>
      <c r="J21" s="115">
        <v>-3</v>
      </c>
      <c r="K21" s="116">
        <v>-3.7974683544303796</v>
      </c>
    </row>
    <row r="22" spans="1:11" ht="14.1" customHeight="1" x14ac:dyDescent="0.2">
      <c r="A22" s="306">
        <v>22</v>
      </c>
      <c r="B22" s="307" t="s">
        <v>239</v>
      </c>
      <c r="C22" s="308"/>
      <c r="D22" s="113">
        <v>0.36068292811352298</v>
      </c>
      <c r="E22" s="115">
        <v>274</v>
      </c>
      <c r="F22" s="114">
        <v>297</v>
      </c>
      <c r="G22" s="114">
        <v>297</v>
      </c>
      <c r="H22" s="114">
        <v>295</v>
      </c>
      <c r="I22" s="140">
        <v>306</v>
      </c>
      <c r="J22" s="115">
        <v>-32</v>
      </c>
      <c r="K22" s="116">
        <v>-10.457516339869281</v>
      </c>
    </row>
    <row r="23" spans="1:11" ht="14.1" customHeight="1" x14ac:dyDescent="0.2">
      <c r="A23" s="306">
        <v>23</v>
      </c>
      <c r="B23" s="307" t="s">
        <v>240</v>
      </c>
      <c r="C23" s="308"/>
      <c r="D23" s="113">
        <v>0.50021719957349897</v>
      </c>
      <c r="E23" s="115">
        <v>380</v>
      </c>
      <c r="F23" s="114">
        <v>387</v>
      </c>
      <c r="G23" s="114">
        <v>383</v>
      </c>
      <c r="H23" s="114">
        <v>394</v>
      </c>
      <c r="I23" s="140">
        <v>401</v>
      </c>
      <c r="J23" s="115">
        <v>-21</v>
      </c>
      <c r="K23" s="116">
        <v>-5.2369077306733169</v>
      </c>
    </row>
    <row r="24" spans="1:11" ht="14.1" customHeight="1" x14ac:dyDescent="0.2">
      <c r="A24" s="306">
        <v>24</v>
      </c>
      <c r="B24" s="307" t="s">
        <v>241</v>
      </c>
      <c r="C24" s="308"/>
      <c r="D24" s="113">
        <v>0.46072636802822275</v>
      </c>
      <c r="E24" s="115">
        <v>350</v>
      </c>
      <c r="F24" s="114">
        <v>375</v>
      </c>
      <c r="G24" s="114">
        <v>397</v>
      </c>
      <c r="H24" s="114">
        <v>412</v>
      </c>
      <c r="I24" s="140">
        <v>421</v>
      </c>
      <c r="J24" s="115">
        <v>-71</v>
      </c>
      <c r="K24" s="116">
        <v>-16.8646080760095</v>
      </c>
    </row>
    <row r="25" spans="1:11" ht="14.1" customHeight="1" x14ac:dyDescent="0.2">
      <c r="A25" s="306">
        <v>25</v>
      </c>
      <c r="B25" s="307" t="s">
        <v>242</v>
      </c>
      <c r="C25" s="308"/>
      <c r="D25" s="113">
        <v>0.86484921084154964</v>
      </c>
      <c r="E25" s="115">
        <v>657</v>
      </c>
      <c r="F25" s="114">
        <v>666</v>
      </c>
      <c r="G25" s="114">
        <v>651</v>
      </c>
      <c r="H25" s="114">
        <v>642</v>
      </c>
      <c r="I25" s="140">
        <v>655</v>
      </c>
      <c r="J25" s="115">
        <v>2</v>
      </c>
      <c r="K25" s="116">
        <v>0.30534351145038169</v>
      </c>
    </row>
    <row r="26" spans="1:11" ht="14.1" customHeight="1" x14ac:dyDescent="0.2">
      <c r="A26" s="306">
        <v>26</v>
      </c>
      <c r="B26" s="307" t="s">
        <v>243</v>
      </c>
      <c r="C26" s="308"/>
      <c r="D26" s="113">
        <v>0.5397080311187753</v>
      </c>
      <c r="E26" s="115">
        <v>410</v>
      </c>
      <c r="F26" s="114">
        <v>422</v>
      </c>
      <c r="G26" s="114">
        <v>420</v>
      </c>
      <c r="H26" s="114">
        <v>421</v>
      </c>
      <c r="I26" s="140">
        <v>405</v>
      </c>
      <c r="J26" s="115">
        <v>5</v>
      </c>
      <c r="K26" s="116">
        <v>1.2345679012345678</v>
      </c>
    </row>
    <row r="27" spans="1:11" ht="14.1" customHeight="1" x14ac:dyDescent="0.2">
      <c r="A27" s="306">
        <v>27</v>
      </c>
      <c r="B27" s="307" t="s">
        <v>244</v>
      </c>
      <c r="C27" s="308"/>
      <c r="D27" s="113">
        <v>0.32119209656824677</v>
      </c>
      <c r="E27" s="115">
        <v>244</v>
      </c>
      <c r="F27" s="114">
        <v>234</v>
      </c>
      <c r="G27" s="114">
        <v>226</v>
      </c>
      <c r="H27" s="114">
        <v>214</v>
      </c>
      <c r="I27" s="140">
        <v>217</v>
      </c>
      <c r="J27" s="115">
        <v>27</v>
      </c>
      <c r="K27" s="116">
        <v>12.442396313364055</v>
      </c>
    </row>
    <row r="28" spans="1:11" ht="14.1" customHeight="1" x14ac:dyDescent="0.2">
      <c r="A28" s="306">
        <v>28</v>
      </c>
      <c r="B28" s="307" t="s">
        <v>245</v>
      </c>
      <c r="C28" s="308"/>
      <c r="D28" s="113">
        <v>0.26853765450787842</v>
      </c>
      <c r="E28" s="115">
        <v>204</v>
      </c>
      <c r="F28" s="114">
        <v>199</v>
      </c>
      <c r="G28" s="114">
        <v>200</v>
      </c>
      <c r="H28" s="114">
        <v>189</v>
      </c>
      <c r="I28" s="140">
        <v>194</v>
      </c>
      <c r="J28" s="115">
        <v>10</v>
      </c>
      <c r="K28" s="116">
        <v>5.1546391752577323</v>
      </c>
    </row>
    <row r="29" spans="1:11" ht="14.1" customHeight="1" x14ac:dyDescent="0.2">
      <c r="A29" s="306">
        <v>29</v>
      </c>
      <c r="B29" s="307" t="s">
        <v>246</v>
      </c>
      <c r="C29" s="308"/>
      <c r="D29" s="113">
        <v>2.9762923374623194</v>
      </c>
      <c r="E29" s="115">
        <v>2261</v>
      </c>
      <c r="F29" s="114">
        <v>2464</v>
      </c>
      <c r="G29" s="114">
        <v>2413</v>
      </c>
      <c r="H29" s="114">
        <v>2504</v>
      </c>
      <c r="I29" s="140">
        <v>2459</v>
      </c>
      <c r="J29" s="115">
        <v>-198</v>
      </c>
      <c r="K29" s="116">
        <v>-8.0520536803578686</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2.6050785209367224</v>
      </c>
      <c r="E31" s="115">
        <v>1979</v>
      </c>
      <c r="F31" s="114">
        <v>2169</v>
      </c>
      <c r="G31" s="114">
        <v>2131</v>
      </c>
      <c r="H31" s="114">
        <v>2227</v>
      </c>
      <c r="I31" s="140">
        <v>2187</v>
      </c>
      <c r="J31" s="115">
        <v>-208</v>
      </c>
      <c r="K31" s="116">
        <v>-9.5107453132144482</v>
      </c>
    </row>
    <row r="32" spans="1:11" ht="14.1" customHeight="1" x14ac:dyDescent="0.2">
      <c r="A32" s="306">
        <v>31</v>
      </c>
      <c r="B32" s="307" t="s">
        <v>251</v>
      </c>
      <c r="C32" s="308"/>
      <c r="D32" s="113">
        <v>0.1158397725328103</v>
      </c>
      <c r="E32" s="115">
        <v>88</v>
      </c>
      <c r="F32" s="114">
        <v>96</v>
      </c>
      <c r="G32" s="114">
        <v>96</v>
      </c>
      <c r="H32" s="114">
        <v>96</v>
      </c>
      <c r="I32" s="140">
        <v>92</v>
      </c>
      <c r="J32" s="115">
        <v>-4</v>
      </c>
      <c r="K32" s="116">
        <v>-4.3478260869565215</v>
      </c>
    </row>
    <row r="33" spans="1:11" ht="14.1" customHeight="1" x14ac:dyDescent="0.2">
      <c r="A33" s="306">
        <v>32</v>
      </c>
      <c r="B33" s="307" t="s">
        <v>252</v>
      </c>
      <c r="C33" s="308"/>
      <c r="D33" s="113">
        <v>0.48442086695538855</v>
      </c>
      <c r="E33" s="115">
        <v>368</v>
      </c>
      <c r="F33" s="114">
        <v>374</v>
      </c>
      <c r="G33" s="114">
        <v>377</v>
      </c>
      <c r="H33" s="114">
        <v>380</v>
      </c>
      <c r="I33" s="140">
        <v>416</v>
      </c>
      <c r="J33" s="115">
        <v>-48</v>
      </c>
      <c r="K33" s="116">
        <v>-11.538461538461538</v>
      </c>
    </row>
    <row r="34" spans="1:11" ht="14.1" customHeight="1" x14ac:dyDescent="0.2">
      <c r="A34" s="306">
        <v>33</v>
      </c>
      <c r="B34" s="307" t="s">
        <v>253</v>
      </c>
      <c r="C34" s="308"/>
      <c r="D34" s="113">
        <v>0.30539576395013623</v>
      </c>
      <c r="E34" s="115">
        <v>232</v>
      </c>
      <c r="F34" s="114">
        <v>256</v>
      </c>
      <c r="G34" s="114">
        <v>280</v>
      </c>
      <c r="H34" s="114">
        <v>261</v>
      </c>
      <c r="I34" s="140">
        <v>285</v>
      </c>
      <c r="J34" s="115">
        <v>-53</v>
      </c>
      <c r="K34" s="116">
        <v>-18.596491228070175</v>
      </c>
    </row>
    <row r="35" spans="1:11" ht="14.1" customHeight="1" x14ac:dyDescent="0.2">
      <c r="A35" s="306">
        <v>34</v>
      </c>
      <c r="B35" s="307" t="s">
        <v>254</v>
      </c>
      <c r="C35" s="308"/>
      <c r="D35" s="113">
        <v>3.4080587623573395</v>
      </c>
      <c r="E35" s="115">
        <v>2589</v>
      </c>
      <c r="F35" s="114">
        <v>2604</v>
      </c>
      <c r="G35" s="114">
        <v>2566</v>
      </c>
      <c r="H35" s="114">
        <v>2533</v>
      </c>
      <c r="I35" s="140">
        <v>2557</v>
      </c>
      <c r="J35" s="115">
        <v>32</v>
      </c>
      <c r="K35" s="116">
        <v>1.2514665623777865</v>
      </c>
    </row>
    <row r="36" spans="1:11" ht="14.1" customHeight="1" x14ac:dyDescent="0.2">
      <c r="A36" s="306">
        <v>41</v>
      </c>
      <c r="B36" s="307" t="s">
        <v>255</v>
      </c>
      <c r="C36" s="308"/>
      <c r="D36" s="113">
        <v>8.6879829399607728E-2</v>
      </c>
      <c r="E36" s="115">
        <v>66</v>
      </c>
      <c r="F36" s="114">
        <v>69</v>
      </c>
      <c r="G36" s="114">
        <v>67</v>
      </c>
      <c r="H36" s="114">
        <v>68</v>
      </c>
      <c r="I36" s="140">
        <v>71</v>
      </c>
      <c r="J36" s="115">
        <v>-5</v>
      </c>
      <c r="K36" s="116">
        <v>-7.042253521126761</v>
      </c>
    </row>
    <row r="37" spans="1:11" ht="14.1" customHeight="1" x14ac:dyDescent="0.2">
      <c r="A37" s="306">
        <v>42</v>
      </c>
      <c r="B37" s="307" t="s">
        <v>256</v>
      </c>
      <c r="C37" s="308"/>
      <c r="D37" s="113">
        <v>3.0276304184711784E-2</v>
      </c>
      <c r="E37" s="115">
        <v>23</v>
      </c>
      <c r="F37" s="114">
        <v>23</v>
      </c>
      <c r="G37" s="114">
        <v>23</v>
      </c>
      <c r="H37" s="114">
        <v>24</v>
      </c>
      <c r="I37" s="140">
        <v>22</v>
      </c>
      <c r="J37" s="115">
        <v>1</v>
      </c>
      <c r="K37" s="116">
        <v>4.5454545454545459</v>
      </c>
    </row>
    <row r="38" spans="1:11" ht="14.1" customHeight="1" x14ac:dyDescent="0.2">
      <c r="A38" s="306">
        <v>43</v>
      </c>
      <c r="B38" s="307" t="s">
        <v>257</v>
      </c>
      <c r="C38" s="308"/>
      <c r="D38" s="113">
        <v>0.5015335606250082</v>
      </c>
      <c r="E38" s="115">
        <v>381</v>
      </c>
      <c r="F38" s="114">
        <v>366</v>
      </c>
      <c r="G38" s="114">
        <v>363</v>
      </c>
      <c r="H38" s="114">
        <v>355</v>
      </c>
      <c r="I38" s="140">
        <v>356</v>
      </c>
      <c r="J38" s="115">
        <v>25</v>
      </c>
      <c r="K38" s="116">
        <v>7.0224719101123592</v>
      </c>
    </row>
    <row r="39" spans="1:11" ht="14.1" customHeight="1" x14ac:dyDescent="0.2">
      <c r="A39" s="306">
        <v>51</v>
      </c>
      <c r="B39" s="307" t="s">
        <v>258</v>
      </c>
      <c r="C39" s="308"/>
      <c r="D39" s="113">
        <v>10.150460068187503</v>
      </c>
      <c r="E39" s="115">
        <v>7711</v>
      </c>
      <c r="F39" s="114">
        <v>7750</v>
      </c>
      <c r="G39" s="114">
        <v>7767</v>
      </c>
      <c r="H39" s="114">
        <v>7835</v>
      </c>
      <c r="I39" s="140">
        <v>7784</v>
      </c>
      <c r="J39" s="115">
        <v>-73</v>
      </c>
      <c r="K39" s="116">
        <v>-0.93782117163412126</v>
      </c>
    </row>
    <row r="40" spans="1:11" ht="14.1" customHeight="1" x14ac:dyDescent="0.2">
      <c r="A40" s="306" t="s">
        <v>259</v>
      </c>
      <c r="B40" s="307" t="s">
        <v>260</v>
      </c>
      <c r="C40" s="308"/>
      <c r="D40" s="113">
        <v>9.7739808074558692</v>
      </c>
      <c r="E40" s="115">
        <v>7425</v>
      </c>
      <c r="F40" s="114">
        <v>7470</v>
      </c>
      <c r="G40" s="114">
        <v>7489</v>
      </c>
      <c r="H40" s="114">
        <v>7537</v>
      </c>
      <c r="I40" s="140">
        <v>7492</v>
      </c>
      <c r="J40" s="115">
        <v>-67</v>
      </c>
      <c r="K40" s="116">
        <v>-0.89428723972237056</v>
      </c>
    </row>
    <row r="41" spans="1:11" ht="14.1" customHeight="1" x14ac:dyDescent="0.2">
      <c r="A41" s="306"/>
      <c r="B41" s="307" t="s">
        <v>261</v>
      </c>
      <c r="C41" s="308"/>
      <c r="D41" s="113">
        <v>3.260626324588308</v>
      </c>
      <c r="E41" s="115">
        <v>2477</v>
      </c>
      <c r="F41" s="114">
        <v>2639</v>
      </c>
      <c r="G41" s="114">
        <v>2614</v>
      </c>
      <c r="H41" s="114">
        <v>2628</v>
      </c>
      <c r="I41" s="140">
        <v>2632</v>
      </c>
      <c r="J41" s="115">
        <v>-155</v>
      </c>
      <c r="K41" s="116">
        <v>-5.8890577507598785</v>
      </c>
    </row>
    <row r="42" spans="1:11" ht="14.1" customHeight="1" x14ac:dyDescent="0.2">
      <c r="A42" s="306">
        <v>52</v>
      </c>
      <c r="B42" s="307" t="s">
        <v>262</v>
      </c>
      <c r="C42" s="308"/>
      <c r="D42" s="113">
        <v>4.0306975397211948</v>
      </c>
      <c r="E42" s="115">
        <v>3062</v>
      </c>
      <c r="F42" s="114">
        <v>3152</v>
      </c>
      <c r="G42" s="114">
        <v>3145</v>
      </c>
      <c r="H42" s="114">
        <v>3059</v>
      </c>
      <c r="I42" s="140">
        <v>3055</v>
      </c>
      <c r="J42" s="115">
        <v>7</v>
      </c>
      <c r="K42" s="116">
        <v>0.22913256955810146</v>
      </c>
    </row>
    <row r="43" spans="1:11" ht="14.1" customHeight="1" x14ac:dyDescent="0.2">
      <c r="A43" s="306" t="s">
        <v>263</v>
      </c>
      <c r="B43" s="307" t="s">
        <v>264</v>
      </c>
      <c r="C43" s="308"/>
      <c r="D43" s="113">
        <v>3.8990614345702741</v>
      </c>
      <c r="E43" s="115">
        <v>2962</v>
      </c>
      <c r="F43" s="114">
        <v>3058</v>
      </c>
      <c r="G43" s="114">
        <v>3048</v>
      </c>
      <c r="H43" s="114">
        <v>2974</v>
      </c>
      <c r="I43" s="140">
        <v>2966</v>
      </c>
      <c r="J43" s="115">
        <v>-4</v>
      </c>
      <c r="K43" s="116">
        <v>-0.13486176668914363</v>
      </c>
    </row>
    <row r="44" spans="1:11" ht="14.1" customHeight="1" x14ac:dyDescent="0.2">
      <c r="A44" s="306">
        <v>53</v>
      </c>
      <c r="B44" s="307" t="s">
        <v>265</v>
      </c>
      <c r="C44" s="308"/>
      <c r="D44" s="113">
        <v>3.2895862677215106</v>
      </c>
      <c r="E44" s="115">
        <v>2499</v>
      </c>
      <c r="F44" s="114">
        <v>2615</v>
      </c>
      <c r="G44" s="114">
        <v>2611</v>
      </c>
      <c r="H44" s="114">
        <v>2632</v>
      </c>
      <c r="I44" s="140">
        <v>2580</v>
      </c>
      <c r="J44" s="115">
        <v>-81</v>
      </c>
      <c r="K44" s="116">
        <v>-3.13953488372093</v>
      </c>
    </row>
    <row r="45" spans="1:11" ht="14.1" customHeight="1" x14ac:dyDescent="0.2">
      <c r="A45" s="306" t="s">
        <v>266</v>
      </c>
      <c r="B45" s="307" t="s">
        <v>267</v>
      </c>
      <c r="C45" s="308"/>
      <c r="D45" s="113">
        <v>3.2672081298458542</v>
      </c>
      <c r="E45" s="115">
        <v>2482</v>
      </c>
      <c r="F45" s="114">
        <v>2599</v>
      </c>
      <c r="G45" s="114">
        <v>2595</v>
      </c>
      <c r="H45" s="114">
        <v>2614</v>
      </c>
      <c r="I45" s="140">
        <v>2563</v>
      </c>
      <c r="J45" s="115">
        <v>-81</v>
      </c>
      <c r="K45" s="116">
        <v>-3.1603589543503707</v>
      </c>
    </row>
    <row r="46" spans="1:11" ht="14.1" customHeight="1" x14ac:dyDescent="0.2">
      <c r="A46" s="306">
        <v>54</v>
      </c>
      <c r="B46" s="307" t="s">
        <v>268</v>
      </c>
      <c r="C46" s="308"/>
      <c r="D46" s="113">
        <v>21.50670685955744</v>
      </c>
      <c r="E46" s="115">
        <v>16338</v>
      </c>
      <c r="F46" s="114">
        <v>16469</v>
      </c>
      <c r="G46" s="114">
        <v>16360</v>
      </c>
      <c r="H46" s="114">
        <v>16073</v>
      </c>
      <c r="I46" s="140">
        <v>16584</v>
      </c>
      <c r="J46" s="115">
        <v>-246</v>
      </c>
      <c r="K46" s="116">
        <v>-1.4833574529667148</v>
      </c>
    </row>
    <row r="47" spans="1:11" ht="14.1" customHeight="1" x14ac:dyDescent="0.2">
      <c r="A47" s="306">
        <v>61</v>
      </c>
      <c r="B47" s="307" t="s">
        <v>269</v>
      </c>
      <c r="C47" s="308"/>
      <c r="D47" s="113">
        <v>0.72004949517553674</v>
      </c>
      <c r="E47" s="115">
        <v>547</v>
      </c>
      <c r="F47" s="114">
        <v>564</v>
      </c>
      <c r="G47" s="114">
        <v>540</v>
      </c>
      <c r="H47" s="114">
        <v>561</v>
      </c>
      <c r="I47" s="140">
        <v>563</v>
      </c>
      <c r="J47" s="115">
        <v>-16</v>
      </c>
      <c r="K47" s="116">
        <v>-2.8419182948490231</v>
      </c>
    </row>
    <row r="48" spans="1:11" ht="14.1" customHeight="1" x14ac:dyDescent="0.2">
      <c r="A48" s="306">
        <v>62</v>
      </c>
      <c r="B48" s="307" t="s">
        <v>270</v>
      </c>
      <c r="C48" s="308"/>
      <c r="D48" s="113">
        <v>8.8775389313780977</v>
      </c>
      <c r="E48" s="115">
        <v>6744</v>
      </c>
      <c r="F48" s="114">
        <v>7183</v>
      </c>
      <c r="G48" s="114">
        <v>6851</v>
      </c>
      <c r="H48" s="114">
        <v>6996</v>
      </c>
      <c r="I48" s="140">
        <v>6801</v>
      </c>
      <c r="J48" s="115">
        <v>-57</v>
      </c>
      <c r="K48" s="116">
        <v>-0.83811204234671377</v>
      </c>
    </row>
    <row r="49" spans="1:11" ht="14.1" customHeight="1" x14ac:dyDescent="0.2">
      <c r="A49" s="306">
        <v>63</v>
      </c>
      <c r="B49" s="307" t="s">
        <v>271</v>
      </c>
      <c r="C49" s="308"/>
      <c r="D49" s="113">
        <v>11.169323522055629</v>
      </c>
      <c r="E49" s="115">
        <v>8485</v>
      </c>
      <c r="F49" s="114">
        <v>9362</v>
      </c>
      <c r="G49" s="114">
        <v>9306</v>
      </c>
      <c r="H49" s="114">
        <v>9501</v>
      </c>
      <c r="I49" s="140">
        <v>9128</v>
      </c>
      <c r="J49" s="115">
        <v>-643</v>
      </c>
      <c r="K49" s="116">
        <v>-7.0442594215600352</v>
      </c>
    </row>
    <row r="50" spans="1:11" ht="14.1" customHeight="1" x14ac:dyDescent="0.2">
      <c r="A50" s="306" t="s">
        <v>272</v>
      </c>
      <c r="B50" s="307" t="s">
        <v>273</v>
      </c>
      <c r="C50" s="308"/>
      <c r="D50" s="113">
        <v>0.71478405096949993</v>
      </c>
      <c r="E50" s="115">
        <v>543</v>
      </c>
      <c r="F50" s="114">
        <v>585</v>
      </c>
      <c r="G50" s="114">
        <v>579</v>
      </c>
      <c r="H50" s="114">
        <v>571</v>
      </c>
      <c r="I50" s="140">
        <v>574</v>
      </c>
      <c r="J50" s="115">
        <v>-31</v>
      </c>
      <c r="K50" s="116">
        <v>-5.4006968641114979</v>
      </c>
    </row>
    <row r="51" spans="1:11" ht="14.1" customHeight="1" x14ac:dyDescent="0.2">
      <c r="A51" s="306" t="s">
        <v>274</v>
      </c>
      <c r="B51" s="307" t="s">
        <v>275</v>
      </c>
      <c r="C51" s="308"/>
      <c r="D51" s="113">
        <v>9.8305843326707656</v>
      </c>
      <c r="E51" s="115">
        <v>7468</v>
      </c>
      <c r="F51" s="114">
        <v>8293</v>
      </c>
      <c r="G51" s="114">
        <v>8267</v>
      </c>
      <c r="H51" s="114">
        <v>8440</v>
      </c>
      <c r="I51" s="140">
        <v>8119</v>
      </c>
      <c r="J51" s="115">
        <v>-651</v>
      </c>
      <c r="K51" s="116">
        <v>-8.018228845916985</v>
      </c>
    </row>
    <row r="52" spans="1:11" ht="14.1" customHeight="1" x14ac:dyDescent="0.2">
      <c r="A52" s="306">
        <v>71</v>
      </c>
      <c r="B52" s="307" t="s">
        <v>276</v>
      </c>
      <c r="C52" s="308"/>
      <c r="D52" s="113">
        <v>11.897271183540221</v>
      </c>
      <c r="E52" s="115">
        <v>9038</v>
      </c>
      <c r="F52" s="114">
        <v>9161</v>
      </c>
      <c r="G52" s="114">
        <v>9039</v>
      </c>
      <c r="H52" s="114">
        <v>9185</v>
      </c>
      <c r="I52" s="140">
        <v>9077</v>
      </c>
      <c r="J52" s="115">
        <v>-39</v>
      </c>
      <c r="K52" s="116">
        <v>-0.429657375784951</v>
      </c>
    </row>
    <row r="53" spans="1:11" ht="14.1" customHeight="1" x14ac:dyDescent="0.2">
      <c r="A53" s="306" t="s">
        <v>277</v>
      </c>
      <c r="B53" s="307" t="s">
        <v>278</v>
      </c>
      <c r="C53" s="308"/>
      <c r="D53" s="113">
        <v>1.0715178959284952</v>
      </c>
      <c r="E53" s="115">
        <v>814</v>
      </c>
      <c r="F53" s="114">
        <v>813</v>
      </c>
      <c r="G53" s="114">
        <v>806</v>
      </c>
      <c r="H53" s="114">
        <v>792</v>
      </c>
      <c r="I53" s="140">
        <v>800</v>
      </c>
      <c r="J53" s="115">
        <v>14</v>
      </c>
      <c r="K53" s="116">
        <v>1.75</v>
      </c>
    </row>
    <row r="54" spans="1:11" ht="14.1" customHeight="1" x14ac:dyDescent="0.2">
      <c r="A54" s="306" t="s">
        <v>279</v>
      </c>
      <c r="B54" s="307" t="s">
        <v>280</v>
      </c>
      <c r="C54" s="308"/>
      <c r="D54" s="113">
        <v>10.296576144905025</v>
      </c>
      <c r="E54" s="115">
        <v>7822</v>
      </c>
      <c r="F54" s="114">
        <v>7931</v>
      </c>
      <c r="G54" s="114">
        <v>7830</v>
      </c>
      <c r="H54" s="114">
        <v>7991</v>
      </c>
      <c r="I54" s="140">
        <v>7869</v>
      </c>
      <c r="J54" s="115">
        <v>-47</v>
      </c>
      <c r="K54" s="116">
        <v>-0.59728046765789811</v>
      </c>
    </row>
    <row r="55" spans="1:11" ht="14.1" customHeight="1" x14ac:dyDescent="0.2">
      <c r="A55" s="306">
        <v>72</v>
      </c>
      <c r="B55" s="307" t="s">
        <v>281</v>
      </c>
      <c r="C55" s="308"/>
      <c r="D55" s="113">
        <v>1.2215830558005449</v>
      </c>
      <c r="E55" s="115">
        <v>928</v>
      </c>
      <c r="F55" s="114">
        <v>926</v>
      </c>
      <c r="G55" s="114">
        <v>907</v>
      </c>
      <c r="H55" s="114">
        <v>930</v>
      </c>
      <c r="I55" s="140">
        <v>922</v>
      </c>
      <c r="J55" s="115">
        <v>6</v>
      </c>
      <c r="K55" s="116">
        <v>0.65075921908893708</v>
      </c>
    </row>
    <row r="56" spans="1:11" ht="14.1" customHeight="1" x14ac:dyDescent="0.2">
      <c r="A56" s="306" t="s">
        <v>282</v>
      </c>
      <c r="B56" s="307" t="s">
        <v>283</v>
      </c>
      <c r="C56" s="308"/>
      <c r="D56" s="113">
        <v>0.15269788197506812</v>
      </c>
      <c r="E56" s="115">
        <v>116</v>
      </c>
      <c r="F56" s="114">
        <v>121</v>
      </c>
      <c r="G56" s="114">
        <v>115</v>
      </c>
      <c r="H56" s="114">
        <v>127</v>
      </c>
      <c r="I56" s="140">
        <v>120</v>
      </c>
      <c r="J56" s="115">
        <v>-4</v>
      </c>
      <c r="K56" s="116">
        <v>-3.3333333333333335</v>
      </c>
    </row>
    <row r="57" spans="1:11" ht="14.1" customHeight="1" x14ac:dyDescent="0.2">
      <c r="A57" s="306" t="s">
        <v>284</v>
      </c>
      <c r="B57" s="307" t="s">
        <v>285</v>
      </c>
      <c r="C57" s="308"/>
      <c r="D57" s="113">
        <v>0.82667474034778254</v>
      </c>
      <c r="E57" s="115">
        <v>628</v>
      </c>
      <c r="F57" s="114">
        <v>621</v>
      </c>
      <c r="G57" s="114">
        <v>610</v>
      </c>
      <c r="H57" s="114">
        <v>616</v>
      </c>
      <c r="I57" s="140">
        <v>612</v>
      </c>
      <c r="J57" s="115">
        <v>16</v>
      </c>
      <c r="K57" s="116">
        <v>2.6143790849673203</v>
      </c>
    </row>
    <row r="58" spans="1:11" ht="14.1" customHeight="1" x14ac:dyDescent="0.2">
      <c r="A58" s="306">
        <v>73</v>
      </c>
      <c r="B58" s="307" t="s">
        <v>286</v>
      </c>
      <c r="C58" s="308"/>
      <c r="D58" s="113">
        <v>0.94119815182908373</v>
      </c>
      <c r="E58" s="115">
        <v>715</v>
      </c>
      <c r="F58" s="114">
        <v>712</v>
      </c>
      <c r="G58" s="114">
        <v>728</v>
      </c>
      <c r="H58" s="114">
        <v>734</v>
      </c>
      <c r="I58" s="140">
        <v>732</v>
      </c>
      <c r="J58" s="115">
        <v>-17</v>
      </c>
      <c r="K58" s="116">
        <v>-2.3224043715846996</v>
      </c>
    </row>
    <row r="59" spans="1:11" ht="14.1" customHeight="1" x14ac:dyDescent="0.2">
      <c r="A59" s="306" t="s">
        <v>287</v>
      </c>
      <c r="B59" s="307" t="s">
        <v>288</v>
      </c>
      <c r="C59" s="308"/>
      <c r="D59" s="113">
        <v>0.63053694367291058</v>
      </c>
      <c r="E59" s="115">
        <v>479</v>
      </c>
      <c r="F59" s="114">
        <v>485</v>
      </c>
      <c r="G59" s="114">
        <v>488</v>
      </c>
      <c r="H59" s="114">
        <v>491</v>
      </c>
      <c r="I59" s="140">
        <v>486</v>
      </c>
      <c r="J59" s="115">
        <v>-7</v>
      </c>
      <c r="K59" s="116">
        <v>-1.440329218106996</v>
      </c>
    </row>
    <row r="60" spans="1:11" ht="14.1" customHeight="1" x14ac:dyDescent="0.2">
      <c r="A60" s="306">
        <v>81</v>
      </c>
      <c r="B60" s="307" t="s">
        <v>289</v>
      </c>
      <c r="C60" s="308"/>
      <c r="D60" s="113">
        <v>3.3725170139665908</v>
      </c>
      <c r="E60" s="115">
        <v>2562</v>
      </c>
      <c r="F60" s="114">
        <v>2554</v>
      </c>
      <c r="G60" s="114">
        <v>2529</v>
      </c>
      <c r="H60" s="114">
        <v>2571</v>
      </c>
      <c r="I60" s="140">
        <v>2462</v>
      </c>
      <c r="J60" s="115">
        <v>100</v>
      </c>
      <c r="K60" s="116">
        <v>4.0617384240454912</v>
      </c>
    </row>
    <row r="61" spans="1:11" ht="14.1" customHeight="1" x14ac:dyDescent="0.2">
      <c r="A61" s="306" t="s">
        <v>290</v>
      </c>
      <c r="B61" s="307" t="s">
        <v>291</v>
      </c>
      <c r="C61" s="308"/>
      <c r="D61" s="113">
        <v>1.2307975831611093</v>
      </c>
      <c r="E61" s="115">
        <v>935</v>
      </c>
      <c r="F61" s="114">
        <v>939</v>
      </c>
      <c r="G61" s="114">
        <v>923</v>
      </c>
      <c r="H61" s="114">
        <v>961</v>
      </c>
      <c r="I61" s="140">
        <v>967</v>
      </c>
      <c r="J61" s="115">
        <v>-32</v>
      </c>
      <c r="K61" s="116">
        <v>-3.3092037228541882</v>
      </c>
    </row>
    <row r="62" spans="1:11" ht="14.1" customHeight="1" x14ac:dyDescent="0.2">
      <c r="A62" s="306" t="s">
        <v>292</v>
      </c>
      <c r="B62" s="307" t="s">
        <v>293</v>
      </c>
      <c r="C62" s="308"/>
      <c r="D62" s="113">
        <v>1.2268485000065819</v>
      </c>
      <c r="E62" s="115">
        <v>932</v>
      </c>
      <c r="F62" s="114">
        <v>894</v>
      </c>
      <c r="G62" s="114">
        <v>895</v>
      </c>
      <c r="H62" s="114">
        <v>893</v>
      </c>
      <c r="I62" s="140">
        <v>795</v>
      </c>
      <c r="J62" s="115">
        <v>137</v>
      </c>
      <c r="K62" s="116">
        <v>17.232704402515722</v>
      </c>
    </row>
    <row r="63" spans="1:11" ht="14.1" customHeight="1" x14ac:dyDescent="0.2">
      <c r="A63" s="306"/>
      <c r="B63" s="307" t="s">
        <v>294</v>
      </c>
      <c r="C63" s="308"/>
      <c r="D63" s="113">
        <v>1.0346597864862375</v>
      </c>
      <c r="E63" s="115">
        <v>786</v>
      </c>
      <c r="F63" s="114">
        <v>751</v>
      </c>
      <c r="G63" s="114">
        <v>751</v>
      </c>
      <c r="H63" s="114">
        <v>749</v>
      </c>
      <c r="I63" s="140">
        <v>652</v>
      </c>
      <c r="J63" s="115">
        <v>134</v>
      </c>
      <c r="K63" s="116">
        <v>20.552147239263803</v>
      </c>
    </row>
    <row r="64" spans="1:11" ht="14.1" customHeight="1" x14ac:dyDescent="0.2">
      <c r="A64" s="306" t="s">
        <v>295</v>
      </c>
      <c r="B64" s="307" t="s">
        <v>296</v>
      </c>
      <c r="C64" s="308"/>
      <c r="D64" s="113">
        <v>0.10399252306922743</v>
      </c>
      <c r="E64" s="115">
        <v>79</v>
      </c>
      <c r="F64" s="114">
        <v>76</v>
      </c>
      <c r="G64" s="114">
        <v>74</v>
      </c>
      <c r="H64" s="114">
        <v>80</v>
      </c>
      <c r="I64" s="140">
        <v>82</v>
      </c>
      <c r="J64" s="115">
        <v>-3</v>
      </c>
      <c r="K64" s="116">
        <v>-3.6585365853658538</v>
      </c>
    </row>
    <row r="65" spans="1:11" ht="14.1" customHeight="1" x14ac:dyDescent="0.2">
      <c r="A65" s="306" t="s">
        <v>297</v>
      </c>
      <c r="B65" s="307" t="s">
        <v>298</v>
      </c>
      <c r="C65" s="308"/>
      <c r="D65" s="113">
        <v>0.46335909013124121</v>
      </c>
      <c r="E65" s="115">
        <v>352</v>
      </c>
      <c r="F65" s="114">
        <v>361</v>
      </c>
      <c r="G65" s="114">
        <v>344</v>
      </c>
      <c r="H65" s="114">
        <v>351</v>
      </c>
      <c r="I65" s="140">
        <v>332</v>
      </c>
      <c r="J65" s="115">
        <v>20</v>
      </c>
      <c r="K65" s="116">
        <v>6.024096385542169</v>
      </c>
    </row>
    <row r="66" spans="1:11" ht="14.1" customHeight="1" x14ac:dyDescent="0.2">
      <c r="A66" s="306">
        <v>82</v>
      </c>
      <c r="B66" s="307" t="s">
        <v>299</v>
      </c>
      <c r="C66" s="308"/>
      <c r="D66" s="113">
        <v>1.8323745837008174</v>
      </c>
      <c r="E66" s="115">
        <v>1392</v>
      </c>
      <c r="F66" s="114">
        <v>1419</v>
      </c>
      <c r="G66" s="114">
        <v>1422</v>
      </c>
      <c r="H66" s="114">
        <v>1446</v>
      </c>
      <c r="I66" s="140">
        <v>1448</v>
      </c>
      <c r="J66" s="115">
        <v>-56</v>
      </c>
      <c r="K66" s="116">
        <v>-3.867403314917127</v>
      </c>
    </row>
    <row r="67" spans="1:11" ht="14.1" customHeight="1" x14ac:dyDescent="0.2">
      <c r="A67" s="306" t="s">
        <v>300</v>
      </c>
      <c r="B67" s="307" t="s">
        <v>301</v>
      </c>
      <c r="C67" s="308"/>
      <c r="D67" s="113">
        <v>0.86090012768702195</v>
      </c>
      <c r="E67" s="115">
        <v>654</v>
      </c>
      <c r="F67" s="114">
        <v>659</v>
      </c>
      <c r="G67" s="114">
        <v>664</v>
      </c>
      <c r="H67" s="114">
        <v>681</v>
      </c>
      <c r="I67" s="140">
        <v>673</v>
      </c>
      <c r="J67" s="115">
        <v>-19</v>
      </c>
      <c r="K67" s="116">
        <v>-2.823179791976226</v>
      </c>
    </row>
    <row r="68" spans="1:11" ht="14.1" customHeight="1" x14ac:dyDescent="0.2">
      <c r="A68" s="306" t="s">
        <v>302</v>
      </c>
      <c r="B68" s="307" t="s">
        <v>303</v>
      </c>
      <c r="C68" s="308"/>
      <c r="D68" s="113">
        <v>0.64633327629102111</v>
      </c>
      <c r="E68" s="115">
        <v>491</v>
      </c>
      <c r="F68" s="114">
        <v>500</v>
      </c>
      <c r="G68" s="114">
        <v>509</v>
      </c>
      <c r="H68" s="114">
        <v>520</v>
      </c>
      <c r="I68" s="140">
        <v>532</v>
      </c>
      <c r="J68" s="115">
        <v>-41</v>
      </c>
      <c r="K68" s="116">
        <v>-7.7067669172932334</v>
      </c>
    </row>
    <row r="69" spans="1:11" ht="14.1" customHeight="1" x14ac:dyDescent="0.2">
      <c r="A69" s="306">
        <v>83</v>
      </c>
      <c r="B69" s="307" t="s">
        <v>304</v>
      </c>
      <c r="C69" s="308"/>
      <c r="D69" s="113">
        <v>1.7270656995800808</v>
      </c>
      <c r="E69" s="115">
        <v>1312</v>
      </c>
      <c r="F69" s="114">
        <v>1318</v>
      </c>
      <c r="G69" s="114">
        <v>1303</v>
      </c>
      <c r="H69" s="114">
        <v>1402</v>
      </c>
      <c r="I69" s="140">
        <v>1358</v>
      </c>
      <c r="J69" s="115">
        <v>-46</v>
      </c>
      <c r="K69" s="116">
        <v>-3.3873343151693667</v>
      </c>
    </row>
    <row r="70" spans="1:11" ht="14.1" customHeight="1" x14ac:dyDescent="0.2">
      <c r="A70" s="306" t="s">
        <v>305</v>
      </c>
      <c r="B70" s="307" t="s">
        <v>306</v>
      </c>
      <c r="C70" s="308"/>
      <c r="D70" s="113">
        <v>1.1031105611647163</v>
      </c>
      <c r="E70" s="115">
        <v>838</v>
      </c>
      <c r="F70" s="114">
        <v>830</v>
      </c>
      <c r="G70" s="114">
        <v>813</v>
      </c>
      <c r="H70" s="114">
        <v>895</v>
      </c>
      <c r="I70" s="140">
        <v>868</v>
      </c>
      <c r="J70" s="115">
        <v>-30</v>
      </c>
      <c r="K70" s="116">
        <v>-3.4562211981566819</v>
      </c>
    </row>
    <row r="71" spans="1:11" ht="14.1" customHeight="1" x14ac:dyDescent="0.2">
      <c r="A71" s="306"/>
      <c r="B71" s="307" t="s">
        <v>307</v>
      </c>
      <c r="C71" s="308"/>
      <c r="D71" s="113">
        <v>0.62132241631234619</v>
      </c>
      <c r="E71" s="115">
        <v>472</v>
      </c>
      <c r="F71" s="114">
        <v>491</v>
      </c>
      <c r="G71" s="114">
        <v>481</v>
      </c>
      <c r="H71" s="114">
        <v>550</v>
      </c>
      <c r="I71" s="140">
        <v>532</v>
      </c>
      <c r="J71" s="115">
        <v>-60</v>
      </c>
      <c r="K71" s="116">
        <v>-11.278195488721805</v>
      </c>
    </row>
    <row r="72" spans="1:11" ht="14.1" customHeight="1" x14ac:dyDescent="0.2">
      <c r="A72" s="306">
        <v>84</v>
      </c>
      <c r="B72" s="307" t="s">
        <v>308</v>
      </c>
      <c r="C72" s="308"/>
      <c r="D72" s="113">
        <v>1.5664696512959575</v>
      </c>
      <c r="E72" s="115">
        <v>1190</v>
      </c>
      <c r="F72" s="114">
        <v>1259</v>
      </c>
      <c r="G72" s="114">
        <v>1128</v>
      </c>
      <c r="H72" s="114">
        <v>1214</v>
      </c>
      <c r="I72" s="140">
        <v>1105</v>
      </c>
      <c r="J72" s="115">
        <v>85</v>
      </c>
      <c r="K72" s="116">
        <v>7.6923076923076925</v>
      </c>
    </row>
    <row r="73" spans="1:11" ht="14.1" customHeight="1" x14ac:dyDescent="0.2">
      <c r="A73" s="306" t="s">
        <v>309</v>
      </c>
      <c r="B73" s="307" t="s">
        <v>310</v>
      </c>
      <c r="C73" s="308"/>
      <c r="D73" s="113">
        <v>0.14085063251148525</v>
      </c>
      <c r="E73" s="115">
        <v>107</v>
      </c>
      <c r="F73" s="114">
        <v>98</v>
      </c>
      <c r="G73" s="114">
        <v>87</v>
      </c>
      <c r="H73" s="114">
        <v>119</v>
      </c>
      <c r="I73" s="140">
        <v>114</v>
      </c>
      <c r="J73" s="115">
        <v>-7</v>
      </c>
      <c r="K73" s="116">
        <v>-6.1403508771929829</v>
      </c>
    </row>
    <row r="74" spans="1:11" ht="14.1" customHeight="1" x14ac:dyDescent="0.2">
      <c r="A74" s="306" t="s">
        <v>311</v>
      </c>
      <c r="B74" s="307" t="s">
        <v>312</v>
      </c>
      <c r="C74" s="308"/>
      <c r="D74" s="113">
        <v>0.11452341148130109</v>
      </c>
      <c r="E74" s="115">
        <v>87</v>
      </c>
      <c r="F74" s="114">
        <v>88</v>
      </c>
      <c r="G74" s="114">
        <v>81</v>
      </c>
      <c r="H74" s="114">
        <v>82</v>
      </c>
      <c r="I74" s="140">
        <v>90</v>
      </c>
      <c r="J74" s="115">
        <v>-3</v>
      </c>
      <c r="K74" s="116">
        <v>-3.3333333333333335</v>
      </c>
    </row>
    <row r="75" spans="1:11" ht="14.1" customHeight="1" x14ac:dyDescent="0.2">
      <c r="A75" s="306" t="s">
        <v>313</v>
      </c>
      <c r="B75" s="307" t="s">
        <v>314</v>
      </c>
      <c r="C75" s="308"/>
      <c r="D75" s="113">
        <v>0.30276304184711783</v>
      </c>
      <c r="E75" s="115">
        <v>230</v>
      </c>
      <c r="F75" s="114">
        <v>301</v>
      </c>
      <c r="G75" s="114">
        <v>222</v>
      </c>
      <c r="H75" s="114">
        <v>283</v>
      </c>
      <c r="I75" s="140">
        <v>218</v>
      </c>
      <c r="J75" s="115">
        <v>12</v>
      </c>
      <c r="K75" s="116">
        <v>5.5045871559633026</v>
      </c>
    </row>
    <row r="76" spans="1:11" ht="14.1" customHeight="1" x14ac:dyDescent="0.2">
      <c r="A76" s="306">
        <v>91</v>
      </c>
      <c r="B76" s="307" t="s">
        <v>315</v>
      </c>
      <c r="C76" s="308"/>
      <c r="D76" s="113">
        <v>0.32514117972277434</v>
      </c>
      <c r="E76" s="115">
        <v>247</v>
      </c>
      <c r="F76" s="114">
        <v>252</v>
      </c>
      <c r="G76" s="114">
        <v>247</v>
      </c>
      <c r="H76" s="114">
        <v>249</v>
      </c>
      <c r="I76" s="140">
        <v>249</v>
      </c>
      <c r="J76" s="115">
        <v>-2</v>
      </c>
      <c r="K76" s="116">
        <v>-0.80321285140562249</v>
      </c>
    </row>
    <row r="77" spans="1:11" ht="14.1" customHeight="1" x14ac:dyDescent="0.2">
      <c r="A77" s="306">
        <v>92</v>
      </c>
      <c r="B77" s="307" t="s">
        <v>316</v>
      </c>
      <c r="C77" s="308"/>
      <c r="D77" s="113">
        <v>1.19657219582187</v>
      </c>
      <c r="E77" s="115">
        <v>909</v>
      </c>
      <c r="F77" s="114">
        <v>913</v>
      </c>
      <c r="G77" s="114">
        <v>910</v>
      </c>
      <c r="H77" s="114">
        <v>884</v>
      </c>
      <c r="I77" s="140">
        <v>920</v>
      </c>
      <c r="J77" s="115">
        <v>-11</v>
      </c>
      <c r="K77" s="116">
        <v>-1.1956521739130435</v>
      </c>
    </row>
    <row r="78" spans="1:11" ht="14.1" customHeight="1" x14ac:dyDescent="0.2">
      <c r="A78" s="306">
        <v>93</v>
      </c>
      <c r="B78" s="307" t="s">
        <v>317</v>
      </c>
      <c r="C78" s="308"/>
      <c r="D78" s="113">
        <v>0.10267616201771822</v>
      </c>
      <c r="E78" s="115">
        <v>78</v>
      </c>
      <c r="F78" s="114">
        <v>74</v>
      </c>
      <c r="G78" s="114">
        <v>73</v>
      </c>
      <c r="H78" s="114">
        <v>68</v>
      </c>
      <c r="I78" s="140">
        <v>70</v>
      </c>
      <c r="J78" s="115">
        <v>8</v>
      </c>
      <c r="K78" s="116">
        <v>11.428571428571429</v>
      </c>
    </row>
    <row r="79" spans="1:11" ht="14.1" customHeight="1" x14ac:dyDescent="0.2">
      <c r="A79" s="306">
        <v>94</v>
      </c>
      <c r="B79" s="307" t="s">
        <v>318</v>
      </c>
      <c r="C79" s="308"/>
      <c r="D79" s="113">
        <v>0.54892255847933968</v>
      </c>
      <c r="E79" s="115">
        <v>417</v>
      </c>
      <c r="F79" s="114">
        <v>436</v>
      </c>
      <c r="G79" s="114">
        <v>417</v>
      </c>
      <c r="H79" s="114">
        <v>366</v>
      </c>
      <c r="I79" s="140">
        <v>353</v>
      </c>
      <c r="J79" s="115">
        <v>64</v>
      </c>
      <c r="K79" s="116">
        <v>18.130311614730878</v>
      </c>
    </row>
    <row r="80" spans="1:11" ht="14.1" customHeight="1" x14ac:dyDescent="0.2">
      <c r="A80" s="306" t="s">
        <v>319</v>
      </c>
      <c r="B80" s="307" t="s">
        <v>320</v>
      </c>
      <c r="C80" s="308"/>
      <c r="D80" s="113">
        <v>5.2654442060368319E-3</v>
      </c>
      <c r="E80" s="115">
        <v>4</v>
      </c>
      <c r="F80" s="114">
        <v>3</v>
      </c>
      <c r="G80" s="114">
        <v>3</v>
      </c>
      <c r="H80" s="114">
        <v>4</v>
      </c>
      <c r="I80" s="140">
        <v>7</v>
      </c>
      <c r="J80" s="115">
        <v>-3</v>
      </c>
      <c r="K80" s="116">
        <v>-42.857142857142854</v>
      </c>
    </row>
    <row r="81" spans="1:11" ht="14.1" customHeight="1" x14ac:dyDescent="0.2">
      <c r="A81" s="310" t="s">
        <v>321</v>
      </c>
      <c r="B81" s="311" t="s">
        <v>334</v>
      </c>
      <c r="C81" s="312"/>
      <c r="D81" s="125">
        <v>3.1303065804888965</v>
      </c>
      <c r="E81" s="143">
        <v>2378</v>
      </c>
      <c r="F81" s="144">
        <v>2458</v>
      </c>
      <c r="G81" s="144">
        <v>2405</v>
      </c>
      <c r="H81" s="144">
        <v>2535</v>
      </c>
      <c r="I81" s="145">
        <v>2447</v>
      </c>
      <c r="J81" s="143">
        <v>-69</v>
      </c>
      <c r="K81" s="146">
        <v>-2.819779321618308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34205</v>
      </c>
      <c r="G12" s="535">
        <v>27939</v>
      </c>
      <c r="H12" s="535">
        <v>39593</v>
      </c>
      <c r="I12" s="535">
        <v>28088</v>
      </c>
      <c r="J12" s="536">
        <v>39526</v>
      </c>
      <c r="K12" s="537">
        <v>-5321</v>
      </c>
      <c r="L12" s="348">
        <v>-13.462024996205029</v>
      </c>
    </row>
    <row r="13" spans="1:17" s="110" customFormat="1" ht="15" customHeight="1" x14ac:dyDescent="0.2">
      <c r="A13" s="349" t="s">
        <v>345</v>
      </c>
      <c r="B13" s="350" t="s">
        <v>346</v>
      </c>
      <c r="C13" s="346"/>
      <c r="D13" s="346"/>
      <c r="E13" s="347"/>
      <c r="F13" s="535">
        <v>20205</v>
      </c>
      <c r="G13" s="535">
        <v>15171</v>
      </c>
      <c r="H13" s="535">
        <v>22321</v>
      </c>
      <c r="I13" s="535">
        <v>16347</v>
      </c>
      <c r="J13" s="536">
        <v>22822</v>
      </c>
      <c r="K13" s="537">
        <v>-2617</v>
      </c>
      <c r="L13" s="348">
        <v>-11.46700552098852</v>
      </c>
    </row>
    <row r="14" spans="1:17" s="110" customFormat="1" ht="22.5" customHeight="1" x14ac:dyDescent="0.2">
      <c r="A14" s="349"/>
      <c r="B14" s="350" t="s">
        <v>347</v>
      </c>
      <c r="C14" s="346"/>
      <c r="D14" s="346"/>
      <c r="E14" s="347"/>
      <c r="F14" s="535">
        <v>14000</v>
      </c>
      <c r="G14" s="535">
        <v>12768</v>
      </c>
      <c r="H14" s="535">
        <v>17272</v>
      </c>
      <c r="I14" s="535">
        <v>11741</v>
      </c>
      <c r="J14" s="536">
        <v>16704</v>
      </c>
      <c r="K14" s="537">
        <v>-2704</v>
      </c>
      <c r="L14" s="348">
        <v>-16.187739463601531</v>
      </c>
    </row>
    <row r="15" spans="1:17" s="110" customFormat="1" ht="15" customHeight="1" x14ac:dyDescent="0.2">
      <c r="A15" s="349" t="s">
        <v>348</v>
      </c>
      <c r="B15" s="350" t="s">
        <v>108</v>
      </c>
      <c r="C15" s="346"/>
      <c r="D15" s="346"/>
      <c r="E15" s="347"/>
      <c r="F15" s="535">
        <v>7532</v>
      </c>
      <c r="G15" s="535">
        <v>7139</v>
      </c>
      <c r="H15" s="535">
        <v>15669</v>
      </c>
      <c r="I15" s="535">
        <v>6319</v>
      </c>
      <c r="J15" s="536">
        <v>7914</v>
      </c>
      <c r="K15" s="537">
        <v>-382</v>
      </c>
      <c r="L15" s="348">
        <v>-4.8268890573666923</v>
      </c>
    </row>
    <row r="16" spans="1:17" s="110" customFormat="1" ht="15" customHeight="1" x14ac:dyDescent="0.2">
      <c r="A16" s="349"/>
      <c r="B16" s="350" t="s">
        <v>109</v>
      </c>
      <c r="C16" s="346"/>
      <c r="D16" s="346"/>
      <c r="E16" s="347"/>
      <c r="F16" s="535">
        <v>23376</v>
      </c>
      <c r="G16" s="535">
        <v>18837</v>
      </c>
      <c r="H16" s="535">
        <v>21625</v>
      </c>
      <c r="I16" s="535">
        <v>19509</v>
      </c>
      <c r="J16" s="536">
        <v>27385</v>
      </c>
      <c r="K16" s="537">
        <v>-4009</v>
      </c>
      <c r="L16" s="348">
        <v>-14.639401132006572</v>
      </c>
    </row>
    <row r="17" spans="1:12" s="110" customFormat="1" ht="15" customHeight="1" x14ac:dyDescent="0.2">
      <c r="A17" s="349"/>
      <c r="B17" s="350" t="s">
        <v>110</v>
      </c>
      <c r="C17" s="346"/>
      <c r="D17" s="346"/>
      <c r="E17" s="347"/>
      <c r="F17" s="535">
        <v>3056</v>
      </c>
      <c r="G17" s="535">
        <v>1764</v>
      </c>
      <c r="H17" s="535">
        <v>2045</v>
      </c>
      <c r="I17" s="535">
        <v>2056</v>
      </c>
      <c r="J17" s="536">
        <v>3947</v>
      </c>
      <c r="K17" s="537">
        <v>-891</v>
      </c>
      <c r="L17" s="348">
        <v>-22.574106916645555</v>
      </c>
    </row>
    <row r="18" spans="1:12" s="110" customFormat="1" ht="15" customHeight="1" x14ac:dyDescent="0.2">
      <c r="A18" s="349"/>
      <c r="B18" s="350" t="s">
        <v>111</v>
      </c>
      <c r="C18" s="346"/>
      <c r="D18" s="346"/>
      <c r="E18" s="347"/>
      <c r="F18" s="535">
        <v>241</v>
      </c>
      <c r="G18" s="535">
        <v>199</v>
      </c>
      <c r="H18" s="535">
        <v>254</v>
      </c>
      <c r="I18" s="535">
        <v>204</v>
      </c>
      <c r="J18" s="536">
        <v>280</v>
      </c>
      <c r="K18" s="537">
        <v>-39</v>
      </c>
      <c r="L18" s="348">
        <v>-13.928571428571429</v>
      </c>
    </row>
    <row r="19" spans="1:12" s="110" customFormat="1" ht="15" customHeight="1" x14ac:dyDescent="0.2">
      <c r="A19" s="118" t="s">
        <v>113</v>
      </c>
      <c r="B19" s="119" t="s">
        <v>181</v>
      </c>
      <c r="C19" s="346"/>
      <c r="D19" s="346"/>
      <c r="E19" s="347"/>
      <c r="F19" s="535">
        <v>23913</v>
      </c>
      <c r="G19" s="535">
        <v>17335</v>
      </c>
      <c r="H19" s="535">
        <v>28403</v>
      </c>
      <c r="I19" s="535">
        <v>18395</v>
      </c>
      <c r="J19" s="536">
        <v>27196</v>
      </c>
      <c r="K19" s="537">
        <v>-3283</v>
      </c>
      <c r="L19" s="348">
        <v>-12.071628180614796</v>
      </c>
    </row>
    <row r="20" spans="1:12" s="110" customFormat="1" ht="15" customHeight="1" x14ac:dyDescent="0.2">
      <c r="A20" s="118"/>
      <c r="B20" s="119" t="s">
        <v>182</v>
      </c>
      <c r="C20" s="346"/>
      <c r="D20" s="346"/>
      <c r="E20" s="347"/>
      <c r="F20" s="535">
        <v>10292</v>
      </c>
      <c r="G20" s="535">
        <v>10604</v>
      </c>
      <c r="H20" s="535">
        <v>11190</v>
      </c>
      <c r="I20" s="535">
        <v>9693</v>
      </c>
      <c r="J20" s="536">
        <v>12330</v>
      </c>
      <c r="K20" s="537">
        <v>-2038</v>
      </c>
      <c r="L20" s="348">
        <v>-16.528791565287914</v>
      </c>
    </row>
    <row r="21" spans="1:12" s="110" customFormat="1" ht="15" customHeight="1" x14ac:dyDescent="0.2">
      <c r="A21" s="118" t="s">
        <v>113</v>
      </c>
      <c r="B21" s="119" t="s">
        <v>116</v>
      </c>
      <c r="C21" s="346"/>
      <c r="D21" s="346"/>
      <c r="E21" s="347"/>
      <c r="F21" s="535">
        <v>22929</v>
      </c>
      <c r="G21" s="535">
        <v>18009</v>
      </c>
      <c r="H21" s="535">
        <v>26730</v>
      </c>
      <c r="I21" s="535">
        <v>16913</v>
      </c>
      <c r="J21" s="536">
        <v>27899</v>
      </c>
      <c r="K21" s="537">
        <v>-4970</v>
      </c>
      <c r="L21" s="348">
        <v>-17.814258575576186</v>
      </c>
    </row>
    <row r="22" spans="1:12" s="110" customFormat="1" ht="15" customHeight="1" x14ac:dyDescent="0.2">
      <c r="A22" s="118"/>
      <c r="B22" s="119" t="s">
        <v>117</v>
      </c>
      <c r="C22" s="346"/>
      <c r="D22" s="346"/>
      <c r="E22" s="347"/>
      <c r="F22" s="535">
        <v>11256</v>
      </c>
      <c r="G22" s="535">
        <v>9907</v>
      </c>
      <c r="H22" s="535">
        <v>12836</v>
      </c>
      <c r="I22" s="535">
        <v>11145</v>
      </c>
      <c r="J22" s="536">
        <v>11602</v>
      </c>
      <c r="K22" s="537">
        <v>-346</v>
      </c>
      <c r="L22" s="348">
        <v>-2.9822444406136874</v>
      </c>
    </row>
    <row r="23" spans="1:12" s="110" customFormat="1" ht="15" customHeight="1" x14ac:dyDescent="0.2">
      <c r="A23" s="351" t="s">
        <v>348</v>
      </c>
      <c r="B23" s="352" t="s">
        <v>193</v>
      </c>
      <c r="C23" s="353"/>
      <c r="D23" s="353"/>
      <c r="E23" s="354"/>
      <c r="F23" s="538">
        <v>731</v>
      </c>
      <c r="G23" s="538">
        <v>1152</v>
      </c>
      <c r="H23" s="538">
        <v>6486</v>
      </c>
      <c r="I23" s="538">
        <v>404</v>
      </c>
      <c r="J23" s="539">
        <v>842</v>
      </c>
      <c r="K23" s="540">
        <v>-111</v>
      </c>
      <c r="L23" s="355">
        <v>-13.18289786223278</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32.299999999999997</v>
      </c>
      <c r="G25" s="541">
        <v>38.9</v>
      </c>
      <c r="H25" s="541">
        <v>39.4</v>
      </c>
      <c r="I25" s="541">
        <v>39</v>
      </c>
      <c r="J25" s="541">
        <v>31.6</v>
      </c>
      <c r="K25" s="542" t="s">
        <v>350</v>
      </c>
      <c r="L25" s="363">
        <v>0.69999999999999574</v>
      </c>
    </row>
    <row r="26" spans="1:12" s="110" customFormat="1" ht="15" customHeight="1" x14ac:dyDescent="0.2">
      <c r="A26" s="364" t="s">
        <v>105</v>
      </c>
      <c r="B26" s="365" t="s">
        <v>346</v>
      </c>
      <c r="C26" s="361"/>
      <c r="D26" s="361"/>
      <c r="E26" s="362"/>
      <c r="F26" s="541">
        <v>29.7</v>
      </c>
      <c r="G26" s="541">
        <v>36.200000000000003</v>
      </c>
      <c r="H26" s="541">
        <v>36.1</v>
      </c>
      <c r="I26" s="541">
        <v>35.6</v>
      </c>
      <c r="J26" s="543">
        <v>28.1</v>
      </c>
      <c r="K26" s="542" t="s">
        <v>350</v>
      </c>
      <c r="L26" s="363">
        <v>1.5999999999999979</v>
      </c>
    </row>
    <row r="27" spans="1:12" s="110" customFormat="1" ht="15" customHeight="1" x14ac:dyDescent="0.2">
      <c r="A27" s="364"/>
      <c r="B27" s="365" t="s">
        <v>347</v>
      </c>
      <c r="C27" s="361"/>
      <c r="D27" s="361"/>
      <c r="E27" s="362"/>
      <c r="F27" s="541">
        <v>36.1</v>
      </c>
      <c r="G27" s="541">
        <v>42.1</v>
      </c>
      <c r="H27" s="541">
        <v>43.8</v>
      </c>
      <c r="I27" s="541">
        <v>43.9</v>
      </c>
      <c r="J27" s="541">
        <v>36.299999999999997</v>
      </c>
      <c r="K27" s="542" t="s">
        <v>350</v>
      </c>
      <c r="L27" s="363">
        <v>-0.19999999999999574</v>
      </c>
    </row>
    <row r="28" spans="1:12" s="110" customFormat="1" ht="15" customHeight="1" x14ac:dyDescent="0.2">
      <c r="A28" s="364" t="s">
        <v>113</v>
      </c>
      <c r="B28" s="365" t="s">
        <v>108</v>
      </c>
      <c r="C28" s="361"/>
      <c r="D28" s="361"/>
      <c r="E28" s="362"/>
      <c r="F28" s="541">
        <v>49.1</v>
      </c>
      <c r="G28" s="541">
        <v>54.1</v>
      </c>
      <c r="H28" s="541">
        <v>50.1</v>
      </c>
      <c r="I28" s="541">
        <v>53.3</v>
      </c>
      <c r="J28" s="541">
        <v>48.7</v>
      </c>
      <c r="K28" s="542" t="s">
        <v>350</v>
      </c>
      <c r="L28" s="363">
        <v>0.39999999999999858</v>
      </c>
    </row>
    <row r="29" spans="1:12" s="110" customFormat="1" ht="11.25" x14ac:dyDescent="0.2">
      <c r="A29" s="364"/>
      <c r="B29" s="365" t="s">
        <v>109</v>
      </c>
      <c r="C29" s="361"/>
      <c r="D29" s="361"/>
      <c r="E29" s="362"/>
      <c r="F29" s="541">
        <v>29.1</v>
      </c>
      <c r="G29" s="541">
        <v>34.6</v>
      </c>
      <c r="H29" s="541">
        <v>35.5</v>
      </c>
      <c r="I29" s="541">
        <v>35.4</v>
      </c>
      <c r="J29" s="543">
        <v>28.7</v>
      </c>
      <c r="K29" s="542" t="s">
        <v>350</v>
      </c>
      <c r="L29" s="363">
        <v>0.40000000000000213</v>
      </c>
    </row>
    <row r="30" spans="1:12" s="110" customFormat="1" ht="15" customHeight="1" x14ac:dyDescent="0.2">
      <c r="A30" s="364"/>
      <c r="B30" s="365" t="s">
        <v>110</v>
      </c>
      <c r="C30" s="361"/>
      <c r="D30" s="361"/>
      <c r="E30" s="362"/>
      <c r="F30" s="541">
        <v>19.5</v>
      </c>
      <c r="G30" s="541">
        <v>32</v>
      </c>
      <c r="H30" s="541">
        <v>33.5</v>
      </c>
      <c r="I30" s="541">
        <v>32.6</v>
      </c>
      <c r="J30" s="541">
        <v>20.3</v>
      </c>
      <c r="K30" s="542" t="s">
        <v>350</v>
      </c>
      <c r="L30" s="363">
        <v>-0.80000000000000071</v>
      </c>
    </row>
    <row r="31" spans="1:12" s="110" customFormat="1" ht="15" customHeight="1" x14ac:dyDescent="0.2">
      <c r="A31" s="364"/>
      <c r="B31" s="365" t="s">
        <v>111</v>
      </c>
      <c r="C31" s="361"/>
      <c r="D31" s="361"/>
      <c r="E31" s="362"/>
      <c r="F31" s="541">
        <v>35.700000000000003</v>
      </c>
      <c r="G31" s="541">
        <v>42.7</v>
      </c>
      <c r="H31" s="541">
        <v>45.3</v>
      </c>
      <c r="I31" s="541">
        <v>34.799999999999997</v>
      </c>
      <c r="J31" s="541">
        <v>33.6</v>
      </c>
      <c r="K31" s="542" t="s">
        <v>350</v>
      </c>
      <c r="L31" s="363">
        <v>2.1000000000000014</v>
      </c>
    </row>
    <row r="32" spans="1:12" s="110" customFormat="1" ht="15" customHeight="1" x14ac:dyDescent="0.2">
      <c r="A32" s="366" t="s">
        <v>113</v>
      </c>
      <c r="B32" s="367" t="s">
        <v>181</v>
      </c>
      <c r="C32" s="361"/>
      <c r="D32" s="361"/>
      <c r="E32" s="362"/>
      <c r="F32" s="541">
        <v>27.8</v>
      </c>
      <c r="G32" s="541">
        <v>32.299999999999997</v>
      </c>
      <c r="H32" s="541">
        <v>33.6</v>
      </c>
      <c r="I32" s="541">
        <v>34</v>
      </c>
      <c r="J32" s="543">
        <v>26</v>
      </c>
      <c r="K32" s="542" t="s">
        <v>350</v>
      </c>
      <c r="L32" s="363">
        <v>1.8000000000000007</v>
      </c>
    </row>
    <row r="33" spans="1:12" s="110" customFormat="1" ht="15" customHeight="1" x14ac:dyDescent="0.2">
      <c r="A33" s="366"/>
      <c r="B33" s="367" t="s">
        <v>182</v>
      </c>
      <c r="C33" s="361"/>
      <c r="D33" s="361"/>
      <c r="E33" s="362"/>
      <c r="F33" s="541">
        <v>42.6</v>
      </c>
      <c r="G33" s="541">
        <v>48.8</v>
      </c>
      <c r="H33" s="541">
        <v>50.2</v>
      </c>
      <c r="I33" s="541">
        <v>48.3</v>
      </c>
      <c r="J33" s="541">
        <v>43.4</v>
      </c>
      <c r="K33" s="542" t="s">
        <v>350</v>
      </c>
      <c r="L33" s="363">
        <v>-0.79999999999999716</v>
      </c>
    </row>
    <row r="34" spans="1:12" s="368" customFormat="1" ht="15" customHeight="1" x14ac:dyDescent="0.2">
      <c r="A34" s="366" t="s">
        <v>113</v>
      </c>
      <c r="B34" s="367" t="s">
        <v>116</v>
      </c>
      <c r="C34" s="361"/>
      <c r="D34" s="361"/>
      <c r="E34" s="362"/>
      <c r="F34" s="541">
        <v>28.4</v>
      </c>
      <c r="G34" s="541">
        <v>35.200000000000003</v>
      </c>
      <c r="H34" s="541">
        <v>36.700000000000003</v>
      </c>
      <c r="I34" s="541">
        <v>35.9</v>
      </c>
      <c r="J34" s="541">
        <v>28.1</v>
      </c>
      <c r="K34" s="542" t="s">
        <v>350</v>
      </c>
      <c r="L34" s="363">
        <v>0.29999999999999716</v>
      </c>
    </row>
    <row r="35" spans="1:12" s="368" customFormat="1" ht="11.25" x14ac:dyDescent="0.2">
      <c r="A35" s="369"/>
      <c r="B35" s="370" t="s">
        <v>117</v>
      </c>
      <c r="C35" s="371"/>
      <c r="D35" s="371"/>
      <c r="E35" s="372"/>
      <c r="F35" s="544">
        <v>40.200000000000003</v>
      </c>
      <c r="G35" s="544">
        <v>45.3</v>
      </c>
      <c r="H35" s="544">
        <v>44</v>
      </c>
      <c r="I35" s="544">
        <v>43.7</v>
      </c>
      <c r="J35" s="545">
        <v>39.799999999999997</v>
      </c>
      <c r="K35" s="546" t="s">
        <v>350</v>
      </c>
      <c r="L35" s="373">
        <v>0.40000000000000568</v>
      </c>
    </row>
    <row r="36" spans="1:12" s="368" customFormat="1" ht="15.95" customHeight="1" x14ac:dyDescent="0.2">
      <c r="A36" s="374" t="s">
        <v>351</v>
      </c>
      <c r="B36" s="375"/>
      <c r="C36" s="376"/>
      <c r="D36" s="375"/>
      <c r="E36" s="377"/>
      <c r="F36" s="547">
        <v>33261</v>
      </c>
      <c r="G36" s="547">
        <v>26495</v>
      </c>
      <c r="H36" s="547">
        <v>31506</v>
      </c>
      <c r="I36" s="547">
        <v>27497</v>
      </c>
      <c r="J36" s="547">
        <v>38472</v>
      </c>
      <c r="K36" s="548">
        <v>-5211</v>
      </c>
      <c r="L36" s="379">
        <v>-13.544915782907049</v>
      </c>
    </row>
    <row r="37" spans="1:12" s="368" customFormat="1" ht="15.95" customHeight="1" x14ac:dyDescent="0.2">
      <c r="A37" s="380"/>
      <c r="B37" s="381" t="s">
        <v>113</v>
      </c>
      <c r="C37" s="381" t="s">
        <v>352</v>
      </c>
      <c r="D37" s="381"/>
      <c r="E37" s="382"/>
      <c r="F37" s="547">
        <v>10755</v>
      </c>
      <c r="G37" s="547">
        <v>10295</v>
      </c>
      <c r="H37" s="547">
        <v>12404</v>
      </c>
      <c r="I37" s="547">
        <v>10728</v>
      </c>
      <c r="J37" s="547">
        <v>12139</v>
      </c>
      <c r="K37" s="548">
        <v>-1384</v>
      </c>
      <c r="L37" s="379">
        <v>-11.401268638273335</v>
      </c>
    </row>
    <row r="38" spans="1:12" s="368" customFormat="1" ht="15.95" customHeight="1" x14ac:dyDescent="0.2">
      <c r="A38" s="380"/>
      <c r="B38" s="383" t="s">
        <v>105</v>
      </c>
      <c r="C38" s="383" t="s">
        <v>106</v>
      </c>
      <c r="D38" s="384"/>
      <c r="E38" s="382"/>
      <c r="F38" s="547">
        <v>19696</v>
      </c>
      <c r="G38" s="547">
        <v>14532</v>
      </c>
      <c r="H38" s="547">
        <v>17934</v>
      </c>
      <c r="I38" s="547">
        <v>16067</v>
      </c>
      <c r="J38" s="549">
        <v>22298</v>
      </c>
      <c r="K38" s="548">
        <v>-2602</v>
      </c>
      <c r="L38" s="379">
        <v>-11.669208000717553</v>
      </c>
    </row>
    <row r="39" spans="1:12" s="368" customFormat="1" ht="15.95" customHeight="1" x14ac:dyDescent="0.2">
      <c r="A39" s="380"/>
      <c r="B39" s="384"/>
      <c r="C39" s="381" t="s">
        <v>353</v>
      </c>
      <c r="D39" s="384"/>
      <c r="E39" s="382"/>
      <c r="F39" s="547">
        <v>5859</v>
      </c>
      <c r="G39" s="547">
        <v>5258</v>
      </c>
      <c r="H39" s="547">
        <v>6466</v>
      </c>
      <c r="I39" s="547">
        <v>5714</v>
      </c>
      <c r="J39" s="547">
        <v>6264</v>
      </c>
      <c r="K39" s="548">
        <v>-405</v>
      </c>
      <c r="L39" s="379">
        <v>-6.4655172413793105</v>
      </c>
    </row>
    <row r="40" spans="1:12" s="368" customFormat="1" ht="15.95" customHeight="1" x14ac:dyDescent="0.2">
      <c r="A40" s="380"/>
      <c r="B40" s="383"/>
      <c r="C40" s="383" t="s">
        <v>107</v>
      </c>
      <c r="D40" s="384"/>
      <c r="E40" s="382"/>
      <c r="F40" s="547">
        <v>13565</v>
      </c>
      <c r="G40" s="547">
        <v>11963</v>
      </c>
      <c r="H40" s="547">
        <v>13572</v>
      </c>
      <c r="I40" s="547">
        <v>11430</v>
      </c>
      <c r="J40" s="547">
        <v>16174</v>
      </c>
      <c r="K40" s="548">
        <v>-2609</v>
      </c>
      <c r="L40" s="379">
        <v>-16.130827253616918</v>
      </c>
    </row>
    <row r="41" spans="1:12" s="368" customFormat="1" ht="24" customHeight="1" x14ac:dyDescent="0.2">
      <c r="A41" s="380"/>
      <c r="B41" s="384"/>
      <c r="C41" s="381" t="s">
        <v>353</v>
      </c>
      <c r="D41" s="384"/>
      <c r="E41" s="382"/>
      <c r="F41" s="547">
        <v>4896</v>
      </c>
      <c r="G41" s="547">
        <v>5037</v>
      </c>
      <c r="H41" s="547">
        <v>5938</v>
      </c>
      <c r="I41" s="547">
        <v>5014</v>
      </c>
      <c r="J41" s="549">
        <v>5875</v>
      </c>
      <c r="K41" s="548">
        <v>-979</v>
      </c>
      <c r="L41" s="379">
        <v>-16.663829787234043</v>
      </c>
    </row>
    <row r="42" spans="1:12" s="110" customFormat="1" ht="15" customHeight="1" x14ac:dyDescent="0.2">
      <c r="A42" s="380"/>
      <c r="B42" s="383" t="s">
        <v>113</v>
      </c>
      <c r="C42" s="383" t="s">
        <v>354</v>
      </c>
      <c r="D42" s="384"/>
      <c r="E42" s="382"/>
      <c r="F42" s="547">
        <v>6771</v>
      </c>
      <c r="G42" s="547">
        <v>5911</v>
      </c>
      <c r="H42" s="547">
        <v>8468</v>
      </c>
      <c r="I42" s="547">
        <v>5901</v>
      </c>
      <c r="J42" s="547">
        <v>7074</v>
      </c>
      <c r="K42" s="548">
        <v>-303</v>
      </c>
      <c r="L42" s="379">
        <v>-4.2832909245122988</v>
      </c>
    </row>
    <row r="43" spans="1:12" s="110" customFormat="1" ht="15" customHeight="1" x14ac:dyDescent="0.2">
      <c r="A43" s="380"/>
      <c r="B43" s="384"/>
      <c r="C43" s="381" t="s">
        <v>353</v>
      </c>
      <c r="D43" s="384"/>
      <c r="E43" s="382"/>
      <c r="F43" s="547">
        <v>3327</v>
      </c>
      <c r="G43" s="547">
        <v>3199</v>
      </c>
      <c r="H43" s="547">
        <v>4245</v>
      </c>
      <c r="I43" s="547">
        <v>3144</v>
      </c>
      <c r="J43" s="547">
        <v>3444</v>
      </c>
      <c r="K43" s="548">
        <v>-117</v>
      </c>
      <c r="L43" s="379">
        <v>-3.3972125435540068</v>
      </c>
    </row>
    <row r="44" spans="1:12" s="110" customFormat="1" ht="15" customHeight="1" x14ac:dyDescent="0.2">
      <c r="A44" s="380"/>
      <c r="B44" s="383"/>
      <c r="C44" s="365" t="s">
        <v>109</v>
      </c>
      <c r="D44" s="384"/>
      <c r="E44" s="382"/>
      <c r="F44" s="547">
        <v>23193</v>
      </c>
      <c r="G44" s="547">
        <v>18624</v>
      </c>
      <c r="H44" s="547">
        <v>20744</v>
      </c>
      <c r="I44" s="547">
        <v>19343</v>
      </c>
      <c r="J44" s="549">
        <v>27173</v>
      </c>
      <c r="K44" s="548">
        <v>-3980</v>
      </c>
      <c r="L44" s="379">
        <v>-14.646892135575756</v>
      </c>
    </row>
    <row r="45" spans="1:12" s="110" customFormat="1" ht="15" customHeight="1" x14ac:dyDescent="0.2">
      <c r="A45" s="380"/>
      <c r="B45" s="384"/>
      <c r="C45" s="381" t="s">
        <v>353</v>
      </c>
      <c r="D45" s="384"/>
      <c r="E45" s="382"/>
      <c r="F45" s="547">
        <v>6747</v>
      </c>
      <c r="G45" s="547">
        <v>6448</v>
      </c>
      <c r="H45" s="547">
        <v>7361</v>
      </c>
      <c r="I45" s="547">
        <v>6845</v>
      </c>
      <c r="J45" s="547">
        <v>7800</v>
      </c>
      <c r="K45" s="548">
        <v>-1053</v>
      </c>
      <c r="L45" s="379">
        <v>-13.5</v>
      </c>
    </row>
    <row r="46" spans="1:12" s="110" customFormat="1" ht="15" customHeight="1" x14ac:dyDescent="0.2">
      <c r="A46" s="380"/>
      <c r="B46" s="383"/>
      <c r="C46" s="365" t="s">
        <v>110</v>
      </c>
      <c r="D46" s="384"/>
      <c r="E46" s="382"/>
      <c r="F46" s="547">
        <v>3056</v>
      </c>
      <c r="G46" s="547">
        <v>1761</v>
      </c>
      <c r="H46" s="547">
        <v>2040</v>
      </c>
      <c r="I46" s="547">
        <v>2049</v>
      </c>
      <c r="J46" s="547">
        <v>3945</v>
      </c>
      <c r="K46" s="548">
        <v>-889</v>
      </c>
      <c r="L46" s="379">
        <v>-22.534854245880862</v>
      </c>
    </row>
    <row r="47" spans="1:12" s="110" customFormat="1" ht="15" customHeight="1" x14ac:dyDescent="0.2">
      <c r="A47" s="380"/>
      <c r="B47" s="384"/>
      <c r="C47" s="381" t="s">
        <v>353</v>
      </c>
      <c r="D47" s="384"/>
      <c r="E47" s="382"/>
      <c r="F47" s="547">
        <v>595</v>
      </c>
      <c r="G47" s="547">
        <v>563</v>
      </c>
      <c r="H47" s="547">
        <v>683</v>
      </c>
      <c r="I47" s="547">
        <v>668</v>
      </c>
      <c r="J47" s="549">
        <v>801</v>
      </c>
      <c r="K47" s="548">
        <v>-206</v>
      </c>
      <c r="L47" s="379">
        <v>-25.71785268414482</v>
      </c>
    </row>
    <row r="48" spans="1:12" s="110" customFormat="1" ht="15" customHeight="1" x14ac:dyDescent="0.2">
      <c r="A48" s="380"/>
      <c r="B48" s="384"/>
      <c r="C48" s="365" t="s">
        <v>111</v>
      </c>
      <c r="D48" s="385"/>
      <c r="E48" s="386"/>
      <c r="F48" s="547">
        <v>241</v>
      </c>
      <c r="G48" s="547">
        <v>199</v>
      </c>
      <c r="H48" s="547">
        <v>254</v>
      </c>
      <c r="I48" s="547">
        <v>204</v>
      </c>
      <c r="J48" s="547">
        <v>280</v>
      </c>
      <c r="K48" s="548">
        <v>-39</v>
      </c>
      <c r="L48" s="379">
        <v>-13.928571428571429</v>
      </c>
    </row>
    <row r="49" spans="1:12" s="110" customFormat="1" ht="15" customHeight="1" x14ac:dyDescent="0.2">
      <c r="A49" s="380"/>
      <c r="B49" s="384"/>
      <c r="C49" s="381" t="s">
        <v>353</v>
      </c>
      <c r="D49" s="384"/>
      <c r="E49" s="382"/>
      <c r="F49" s="547">
        <v>86</v>
      </c>
      <c r="G49" s="547">
        <v>85</v>
      </c>
      <c r="H49" s="547">
        <v>115</v>
      </c>
      <c r="I49" s="547">
        <v>71</v>
      </c>
      <c r="J49" s="547">
        <v>94</v>
      </c>
      <c r="K49" s="548">
        <v>-8</v>
      </c>
      <c r="L49" s="379">
        <v>-8.5106382978723403</v>
      </c>
    </row>
    <row r="50" spans="1:12" s="110" customFormat="1" ht="15" customHeight="1" x14ac:dyDescent="0.2">
      <c r="A50" s="380"/>
      <c r="B50" s="383" t="s">
        <v>113</v>
      </c>
      <c r="C50" s="381" t="s">
        <v>181</v>
      </c>
      <c r="D50" s="384"/>
      <c r="E50" s="382"/>
      <c r="F50" s="547">
        <v>23014</v>
      </c>
      <c r="G50" s="547">
        <v>15987</v>
      </c>
      <c r="H50" s="547">
        <v>20536</v>
      </c>
      <c r="I50" s="547">
        <v>17846</v>
      </c>
      <c r="J50" s="549">
        <v>26194</v>
      </c>
      <c r="K50" s="548">
        <v>-3180</v>
      </c>
      <c r="L50" s="379">
        <v>-12.140184775139344</v>
      </c>
    </row>
    <row r="51" spans="1:12" s="110" customFormat="1" ht="15" customHeight="1" x14ac:dyDescent="0.2">
      <c r="A51" s="380"/>
      <c r="B51" s="384"/>
      <c r="C51" s="381" t="s">
        <v>353</v>
      </c>
      <c r="D51" s="384"/>
      <c r="E51" s="382"/>
      <c r="F51" s="547">
        <v>6390</v>
      </c>
      <c r="G51" s="547">
        <v>5163</v>
      </c>
      <c r="H51" s="547">
        <v>6899</v>
      </c>
      <c r="I51" s="547">
        <v>6064</v>
      </c>
      <c r="J51" s="547">
        <v>6807</v>
      </c>
      <c r="K51" s="548">
        <v>-417</v>
      </c>
      <c r="L51" s="379">
        <v>-6.1260467166152486</v>
      </c>
    </row>
    <row r="52" spans="1:12" s="110" customFormat="1" ht="15" customHeight="1" x14ac:dyDescent="0.2">
      <c r="A52" s="380"/>
      <c r="B52" s="383"/>
      <c r="C52" s="381" t="s">
        <v>182</v>
      </c>
      <c r="D52" s="384"/>
      <c r="E52" s="382"/>
      <c r="F52" s="547">
        <v>10247</v>
      </c>
      <c r="G52" s="547">
        <v>10508</v>
      </c>
      <c r="H52" s="547">
        <v>10970</v>
      </c>
      <c r="I52" s="547">
        <v>9651</v>
      </c>
      <c r="J52" s="547">
        <v>12278</v>
      </c>
      <c r="K52" s="548">
        <v>-2031</v>
      </c>
      <c r="L52" s="379">
        <v>-16.541782049193678</v>
      </c>
    </row>
    <row r="53" spans="1:12" s="269" customFormat="1" ht="11.25" customHeight="1" x14ac:dyDescent="0.2">
      <c r="A53" s="380"/>
      <c r="B53" s="384"/>
      <c r="C53" s="381" t="s">
        <v>353</v>
      </c>
      <c r="D53" s="384"/>
      <c r="E53" s="382"/>
      <c r="F53" s="547">
        <v>4365</v>
      </c>
      <c r="G53" s="547">
        <v>5132</v>
      </c>
      <c r="H53" s="547">
        <v>5505</v>
      </c>
      <c r="I53" s="547">
        <v>4664</v>
      </c>
      <c r="J53" s="549">
        <v>5332</v>
      </c>
      <c r="K53" s="548">
        <v>-967</v>
      </c>
      <c r="L53" s="379">
        <v>-18.135783945986496</v>
      </c>
    </row>
    <row r="54" spans="1:12" s="151" customFormat="1" ht="12.75" customHeight="1" x14ac:dyDescent="0.2">
      <c r="A54" s="380"/>
      <c r="B54" s="383" t="s">
        <v>113</v>
      </c>
      <c r="C54" s="383" t="s">
        <v>116</v>
      </c>
      <c r="D54" s="384"/>
      <c r="E54" s="382"/>
      <c r="F54" s="547">
        <v>22171</v>
      </c>
      <c r="G54" s="547">
        <v>16846</v>
      </c>
      <c r="H54" s="547">
        <v>19964</v>
      </c>
      <c r="I54" s="547">
        <v>16465</v>
      </c>
      <c r="J54" s="547">
        <v>27043</v>
      </c>
      <c r="K54" s="548">
        <v>-4872</v>
      </c>
      <c r="L54" s="379">
        <v>-18.015752690160117</v>
      </c>
    </row>
    <row r="55" spans="1:12" ht="11.25" x14ac:dyDescent="0.2">
      <c r="A55" s="380"/>
      <c r="B55" s="384"/>
      <c r="C55" s="381" t="s">
        <v>353</v>
      </c>
      <c r="D55" s="384"/>
      <c r="E55" s="382"/>
      <c r="F55" s="547">
        <v>6294</v>
      </c>
      <c r="G55" s="547">
        <v>5930</v>
      </c>
      <c r="H55" s="547">
        <v>7331</v>
      </c>
      <c r="I55" s="547">
        <v>5908</v>
      </c>
      <c r="J55" s="547">
        <v>7599</v>
      </c>
      <c r="K55" s="548">
        <v>-1305</v>
      </c>
      <c r="L55" s="379">
        <v>-17.173312277931306</v>
      </c>
    </row>
    <row r="56" spans="1:12" ht="14.25" customHeight="1" x14ac:dyDescent="0.2">
      <c r="A56" s="380"/>
      <c r="B56" s="384"/>
      <c r="C56" s="383" t="s">
        <v>117</v>
      </c>
      <c r="D56" s="384"/>
      <c r="E56" s="382"/>
      <c r="F56" s="547">
        <v>11071</v>
      </c>
      <c r="G56" s="547">
        <v>9627</v>
      </c>
      <c r="H56" s="547">
        <v>11519</v>
      </c>
      <c r="I56" s="547">
        <v>11003</v>
      </c>
      <c r="J56" s="547">
        <v>11404</v>
      </c>
      <c r="K56" s="548">
        <v>-333</v>
      </c>
      <c r="L56" s="379">
        <v>-2.9200280603297091</v>
      </c>
    </row>
    <row r="57" spans="1:12" ht="18.75" customHeight="1" x14ac:dyDescent="0.2">
      <c r="A57" s="387"/>
      <c r="B57" s="388"/>
      <c r="C57" s="389" t="s">
        <v>353</v>
      </c>
      <c r="D57" s="388"/>
      <c r="E57" s="390"/>
      <c r="F57" s="550">
        <v>4455</v>
      </c>
      <c r="G57" s="551">
        <v>4360</v>
      </c>
      <c r="H57" s="551">
        <v>5063</v>
      </c>
      <c r="I57" s="551">
        <v>4812</v>
      </c>
      <c r="J57" s="551">
        <v>4534</v>
      </c>
      <c r="K57" s="552">
        <f t="shared" ref="K57" si="0">IF(OR(F57=".",J57=".")=TRUE,".",IF(OR(F57="*",J57="*")=TRUE,"*",IF(AND(F57="-",J57="-")=TRUE,"-",IF(AND(ISNUMBER(J57),ISNUMBER(F57))=TRUE,IF(F57-J57=0,0,F57-J57),IF(ISNUMBER(F57)=TRUE,F57,-J57)))))</f>
        <v>-79</v>
      </c>
      <c r="L57" s="391">
        <f t="shared" ref="L57" si="1">IF(K57 =".",".",IF(K57 ="*","*",IF(K57="-","-",IF(K57=0,0,IF(OR(J57="-",J57=".",F57="-",F57=".")=TRUE,"X",IF(J57=0,"0,0",IF(ABS(K57*100/J57)&gt;250,".X",(K57*100/J57))))))))</f>
        <v>-1.7423908248786943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34205</v>
      </c>
      <c r="E11" s="114">
        <v>27939</v>
      </c>
      <c r="F11" s="114">
        <v>39593</v>
      </c>
      <c r="G11" s="114">
        <v>28088</v>
      </c>
      <c r="H11" s="140">
        <v>39526</v>
      </c>
      <c r="I11" s="115">
        <v>-5321</v>
      </c>
      <c r="J11" s="116">
        <v>-13.462024996205029</v>
      </c>
    </row>
    <row r="12" spans="1:15" s="110" customFormat="1" ht="24.95" customHeight="1" x14ac:dyDescent="0.2">
      <c r="A12" s="193" t="s">
        <v>132</v>
      </c>
      <c r="B12" s="194" t="s">
        <v>133</v>
      </c>
      <c r="C12" s="113">
        <v>2.04063733372314</v>
      </c>
      <c r="D12" s="115">
        <v>698</v>
      </c>
      <c r="E12" s="114">
        <v>281</v>
      </c>
      <c r="F12" s="114">
        <v>615</v>
      </c>
      <c r="G12" s="114">
        <v>733</v>
      </c>
      <c r="H12" s="140">
        <v>570</v>
      </c>
      <c r="I12" s="115">
        <v>128</v>
      </c>
      <c r="J12" s="116">
        <v>22.456140350877192</v>
      </c>
    </row>
    <row r="13" spans="1:15" s="110" customFormat="1" ht="24.95" customHeight="1" x14ac:dyDescent="0.2">
      <c r="A13" s="193" t="s">
        <v>134</v>
      </c>
      <c r="B13" s="199" t="s">
        <v>214</v>
      </c>
      <c r="C13" s="113">
        <v>6.6013740681186963</v>
      </c>
      <c r="D13" s="115">
        <v>2258</v>
      </c>
      <c r="E13" s="114">
        <v>83</v>
      </c>
      <c r="F13" s="114">
        <v>216</v>
      </c>
      <c r="G13" s="114">
        <v>113</v>
      </c>
      <c r="H13" s="140">
        <v>603</v>
      </c>
      <c r="I13" s="115">
        <v>1655</v>
      </c>
      <c r="J13" s="116" t="s">
        <v>515</v>
      </c>
    </row>
    <row r="14" spans="1:15" s="287" customFormat="1" ht="24.95" customHeight="1" x14ac:dyDescent="0.2">
      <c r="A14" s="193" t="s">
        <v>215</v>
      </c>
      <c r="B14" s="199" t="s">
        <v>137</v>
      </c>
      <c r="C14" s="113">
        <v>10.416605759391901</v>
      </c>
      <c r="D14" s="115">
        <v>3563</v>
      </c>
      <c r="E14" s="114">
        <v>1899</v>
      </c>
      <c r="F14" s="114">
        <v>3332</v>
      </c>
      <c r="G14" s="114">
        <v>2160</v>
      </c>
      <c r="H14" s="140">
        <v>5399</v>
      </c>
      <c r="I14" s="115">
        <v>-1836</v>
      </c>
      <c r="J14" s="116">
        <v>-34.006297462493052</v>
      </c>
      <c r="K14" s="110"/>
      <c r="L14" s="110"/>
      <c r="M14" s="110"/>
      <c r="N14" s="110"/>
      <c r="O14" s="110"/>
    </row>
    <row r="15" spans="1:15" s="110" customFormat="1" ht="24.95" customHeight="1" x14ac:dyDescent="0.2">
      <c r="A15" s="193" t="s">
        <v>216</v>
      </c>
      <c r="B15" s="199" t="s">
        <v>217</v>
      </c>
      <c r="C15" s="113">
        <v>1.8301417921356526</v>
      </c>
      <c r="D15" s="115">
        <v>626</v>
      </c>
      <c r="E15" s="114">
        <v>491</v>
      </c>
      <c r="F15" s="114">
        <v>678</v>
      </c>
      <c r="G15" s="114">
        <v>524</v>
      </c>
      <c r="H15" s="140">
        <v>671</v>
      </c>
      <c r="I15" s="115">
        <v>-45</v>
      </c>
      <c r="J15" s="116">
        <v>-6.7064083457526085</v>
      </c>
    </row>
    <row r="16" spans="1:15" s="287" customFormat="1" ht="24.95" customHeight="1" x14ac:dyDescent="0.2">
      <c r="A16" s="193" t="s">
        <v>218</v>
      </c>
      <c r="B16" s="199" t="s">
        <v>141</v>
      </c>
      <c r="C16" s="113">
        <v>7.8409589241338988</v>
      </c>
      <c r="D16" s="115">
        <v>2682</v>
      </c>
      <c r="E16" s="114">
        <v>1222</v>
      </c>
      <c r="F16" s="114">
        <v>2339</v>
      </c>
      <c r="G16" s="114">
        <v>1449</v>
      </c>
      <c r="H16" s="140">
        <v>4363</v>
      </c>
      <c r="I16" s="115">
        <v>-1681</v>
      </c>
      <c r="J16" s="116">
        <v>-38.528535411414161</v>
      </c>
      <c r="K16" s="110"/>
      <c r="L16" s="110"/>
      <c r="M16" s="110"/>
      <c r="N16" s="110"/>
      <c r="O16" s="110"/>
    </row>
    <row r="17" spans="1:15" s="110" customFormat="1" ht="24.95" customHeight="1" x14ac:dyDescent="0.2">
      <c r="A17" s="193" t="s">
        <v>142</v>
      </c>
      <c r="B17" s="199" t="s">
        <v>220</v>
      </c>
      <c r="C17" s="113">
        <v>0.74550504312235055</v>
      </c>
      <c r="D17" s="115">
        <v>255</v>
      </c>
      <c r="E17" s="114">
        <v>186</v>
      </c>
      <c r="F17" s="114">
        <v>315</v>
      </c>
      <c r="G17" s="114">
        <v>187</v>
      </c>
      <c r="H17" s="140">
        <v>365</v>
      </c>
      <c r="I17" s="115">
        <v>-110</v>
      </c>
      <c r="J17" s="116">
        <v>-30.136986301369863</v>
      </c>
    </row>
    <row r="18" spans="1:15" s="287" customFormat="1" ht="24.95" customHeight="1" x14ac:dyDescent="0.2">
      <c r="A18" s="201" t="s">
        <v>144</v>
      </c>
      <c r="B18" s="202" t="s">
        <v>145</v>
      </c>
      <c r="C18" s="113">
        <v>5.3237830726501976</v>
      </c>
      <c r="D18" s="115">
        <v>1821</v>
      </c>
      <c r="E18" s="114">
        <v>959</v>
      </c>
      <c r="F18" s="114">
        <v>1991</v>
      </c>
      <c r="G18" s="114">
        <v>1755</v>
      </c>
      <c r="H18" s="140">
        <v>1820</v>
      </c>
      <c r="I18" s="115">
        <v>1</v>
      </c>
      <c r="J18" s="116">
        <v>5.4945054945054944E-2</v>
      </c>
      <c r="K18" s="110"/>
      <c r="L18" s="110"/>
      <c r="M18" s="110"/>
      <c r="N18" s="110"/>
      <c r="O18" s="110"/>
    </row>
    <row r="19" spans="1:15" s="110" customFormat="1" ht="24.95" customHeight="1" x14ac:dyDescent="0.2">
      <c r="A19" s="193" t="s">
        <v>146</v>
      </c>
      <c r="B19" s="199" t="s">
        <v>147</v>
      </c>
      <c r="C19" s="113">
        <v>9.5717000438532374</v>
      </c>
      <c r="D19" s="115">
        <v>3274</v>
      </c>
      <c r="E19" s="114">
        <v>3444</v>
      </c>
      <c r="F19" s="114">
        <v>4837</v>
      </c>
      <c r="G19" s="114">
        <v>2928</v>
      </c>
      <c r="H19" s="140">
        <v>4300</v>
      </c>
      <c r="I19" s="115">
        <v>-1026</v>
      </c>
      <c r="J19" s="116">
        <v>-23.86046511627907</v>
      </c>
    </row>
    <row r="20" spans="1:15" s="287" customFormat="1" ht="24.95" customHeight="1" x14ac:dyDescent="0.2">
      <c r="A20" s="193" t="s">
        <v>148</v>
      </c>
      <c r="B20" s="199" t="s">
        <v>149</v>
      </c>
      <c r="C20" s="113">
        <v>8.3935097208010525</v>
      </c>
      <c r="D20" s="115">
        <v>2871</v>
      </c>
      <c r="E20" s="114">
        <v>2260</v>
      </c>
      <c r="F20" s="114">
        <v>3240</v>
      </c>
      <c r="G20" s="114">
        <v>1916</v>
      </c>
      <c r="H20" s="140">
        <v>2329</v>
      </c>
      <c r="I20" s="115">
        <v>542</v>
      </c>
      <c r="J20" s="116">
        <v>23.271790468012021</v>
      </c>
      <c r="K20" s="110"/>
      <c r="L20" s="110"/>
      <c r="M20" s="110"/>
      <c r="N20" s="110"/>
      <c r="O20" s="110"/>
    </row>
    <row r="21" spans="1:15" s="110" customFormat="1" ht="24.95" customHeight="1" x14ac:dyDescent="0.2">
      <c r="A21" s="201" t="s">
        <v>150</v>
      </c>
      <c r="B21" s="202" t="s">
        <v>151</v>
      </c>
      <c r="C21" s="113">
        <v>5.4845782780295282</v>
      </c>
      <c r="D21" s="115">
        <v>1876</v>
      </c>
      <c r="E21" s="114">
        <v>1869</v>
      </c>
      <c r="F21" s="114">
        <v>2222</v>
      </c>
      <c r="G21" s="114">
        <v>2064</v>
      </c>
      <c r="H21" s="140">
        <v>1971</v>
      </c>
      <c r="I21" s="115">
        <v>-95</v>
      </c>
      <c r="J21" s="116">
        <v>-4.8198883815322171</v>
      </c>
    </row>
    <row r="22" spans="1:15" s="110" customFormat="1" ht="24.95" customHeight="1" x14ac:dyDescent="0.2">
      <c r="A22" s="201" t="s">
        <v>152</v>
      </c>
      <c r="B22" s="199" t="s">
        <v>153</v>
      </c>
      <c r="C22" s="113">
        <v>4.280076012278907</v>
      </c>
      <c r="D22" s="115">
        <v>1464</v>
      </c>
      <c r="E22" s="114">
        <v>1267</v>
      </c>
      <c r="F22" s="114">
        <v>1651</v>
      </c>
      <c r="G22" s="114">
        <v>1193</v>
      </c>
      <c r="H22" s="140">
        <v>1580</v>
      </c>
      <c r="I22" s="115">
        <v>-116</v>
      </c>
      <c r="J22" s="116">
        <v>-7.3417721518987342</v>
      </c>
    </row>
    <row r="23" spans="1:15" s="110" customFormat="1" ht="24.95" customHeight="1" x14ac:dyDescent="0.2">
      <c r="A23" s="193" t="s">
        <v>154</v>
      </c>
      <c r="B23" s="199" t="s">
        <v>155</v>
      </c>
      <c r="C23" s="113">
        <v>1.7336646689080544</v>
      </c>
      <c r="D23" s="115">
        <v>593</v>
      </c>
      <c r="E23" s="114">
        <v>453</v>
      </c>
      <c r="F23" s="114">
        <v>844</v>
      </c>
      <c r="G23" s="114">
        <v>407</v>
      </c>
      <c r="H23" s="140">
        <v>2198</v>
      </c>
      <c r="I23" s="115">
        <v>-1605</v>
      </c>
      <c r="J23" s="116">
        <v>-73.02092811646952</v>
      </c>
    </row>
    <row r="24" spans="1:15" s="110" customFormat="1" ht="24.95" customHeight="1" x14ac:dyDescent="0.2">
      <c r="A24" s="193" t="s">
        <v>156</v>
      </c>
      <c r="B24" s="199" t="s">
        <v>221</v>
      </c>
      <c r="C24" s="113">
        <v>7.7181698582078644</v>
      </c>
      <c r="D24" s="115">
        <v>2640</v>
      </c>
      <c r="E24" s="114">
        <v>2741</v>
      </c>
      <c r="F24" s="114">
        <v>3194</v>
      </c>
      <c r="G24" s="114">
        <v>2041</v>
      </c>
      <c r="H24" s="140">
        <v>3183</v>
      </c>
      <c r="I24" s="115">
        <v>-543</v>
      </c>
      <c r="J24" s="116">
        <v>-17.059377945334589</v>
      </c>
    </row>
    <row r="25" spans="1:15" s="110" customFormat="1" ht="24.95" customHeight="1" x14ac:dyDescent="0.2">
      <c r="A25" s="193" t="s">
        <v>222</v>
      </c>
      <c r="B25" s="204" t="s">
        <v>159</v>
      </c>
      <c r="C25" s="113">
        <v>9.5103055108902215</v>
      </c>
      <c r="D25" s="115">
        <v>3253</v>
      </c>
      <c r="E25" s="114">
        <v>2973</v>
      </c>
      <c r="F25" s="114">
        <v>3621</v>
      </c>
      <c r="G25" s="114">
        <v>3332</v>
      </c>
      <c r="H25" s="140">
        <v>4524</v>
      </c>
      <c r="I25" s="115">
        <v>-1271</v>
      </c>
      <c r="J25" s="116">
        <v>-28.094606542882406</v>
      </c>
    </row>
    <row r="26" spans="1:15" s="110" customFormat="1" ht="24.95" customHeight="1" x14ac:dyDescent="0.2">
      <c r="A26" s="201">
        <v>782.78300000000002</v>
      </c>
      <c r="B26" s="203" t="s">
        <v>160</v>
      </c>
      <c r="C26" s="113">
        <v>13.205671685426108</v>
      </c>
      <c r="D26" s="115">
        <v>4517</v>
      </c>
      <c r="E26" s="114">
        <v>4299</v>
      </c>
      <c r="F26" s="114">
        <v>5266</v>
      </c>
      <c r="G26" s="114">
        <v>5036</v>
      </c>
      <c r="H26" s="140">
        <v>4780</v>
      </c>
      <c r="I26" s="115">
        <v>-263</v>
      </c>
      <c r="J26" s="116">
        <v>-5.502092050209205</v>
      </c>
    </row>
    <row r="27" spans="1:15" s="110" customFormat="1" ht="24.95" customHeight="1" x14ac:dyDescent="0.2">
      <c r="A27" s="193" t="s">
        <v>161</v>
      </c>
      <c r="B27" s="199" t="s">
        <v>162</v>
      </c>
      <c r="C27" s="113">
        <v>2.0932612191200115</v>
      </c>
      <c r="D27" s="115">
        <v>716</v>
      </c>
      <c r="E27" s="114">
        <v>702</v>
      </c>
      <c r="F27" s="114">
        <v>1137</v>
      </c>
      <c r="G27" s="114">
        <v>678</v>
      </c>
      <c r="H27" s="140">
        <v>894</v>
      </c>
      <c r="I27" s="115">
        <v>-178</v>
      </c>
      <c r="J27" s="116">
        <v>-19.910514541387023</v>
      </c>
    </row>
    <row r="28" spans="1:15" s="110" customFormat="1" ht="24.95" customHeight="1" x14ac:dyDescent="0.2">
      <c r="A28" s="193" t="s">
        <v>163</v>
      </c>
      <c r="B28" s="199" t="s">
        <v>164</v>
      </c>
      <c r="C28" s="113">
        <v>1.8652243824002339</v>
      </c>
      <c r="D28" s="115">
        <v>638</v>
      </c>
      <c r="E28" s="114">
        <v>661</v>
      </c>
      <c r="F28" s="114">
        <v>1210</v>
      </c>
      <c r="G28" s="114">
        <v>470</v>
      </c>
      <c r="H28" s="140">
        <v>664</v>
      </c>
      <c r="I28" s="115">
        <v>-26</v>
      </c>
      <c r="J28" s="116">
        <v>-3.9156626506024095</v>
      </c>
    </row>
    <row r="29" spans="1:15" s="110" customFormat="1" ht="24.95" customHeight="1" x14ac:dyDescent="0.2">
      <c r="A29" s="193">
        <v>86</v>
      </c>
      <c r="B29" s="199" t="s">
        <v>165</v>
      </c>
      <c r="C29" s="113">
        <v>4.6045899722262824</v>
      </c>
      <c r="D29" s="115">
        <v>1575</v>
      </c>
      <c r="E29" s="114">
        <v>1601</v>
      </c>
      <c r="F29" s="114">
        <v>1980</v>
      </c>
      <c r="G29" s="114">
        <v>1115</v>
      </c>
      <c r="H29" s="140">
        <v>1357</v>
      </c>
      <c r="I29" s="115">
        <v>218</v>
      </c>
      <c r="J29" s="116">
        <v>16.064848931466472</v>
      </c>
    </row>
    <row r="30" spans="1:15" s="110" customFormat="1" ht="24.95" customHeight="1" x14ac:dyDescent="0.2">
      <c r="A30" s="193">
        <v>87.88</v>
      </c>
      <c r="B30" s="204" t="s">
        <v>166</v>
      </c>
      <c r="C30" s="113">
        <v>4.0695804706914194</v>
      </c>
      <c r="D30" s="115">
        <v>1392</v>
      </c>
      <c r="E30" s="114">
        <v>1334</v>
      </c>
      <c r="F30" s="114">
        <v>2629</v>
      </c>
      <c r="G30" s="114">
        <v>1126</v>
      </c>
      <c r="H30" s="140">
        <v>2107</v>
      </c>
      <c r="I30" s="115">
        <v>-715</v>
      </c>
      <c r="J30" s="116">
        <v>-33.934504034171809</v>
      </c>
    </row>
    <row r="31" spans="1:15" s="110" customFormat="1" ht="24.95" customHeight="1" x14ac:dyDescent="0.2">
      <c r="A31" s="193" t="s">
        <v>167</v>
      </c>
      <c r="B31" s="199" t="s">
        <v>168</v>
      </c>
      <c r="C31" s="113">
        <v>3.0872679432831456</v>
      </c>
      <c r="D31" s="115">
        <v>1056</v>
      </c>
      <c r="E31" s="114">
        <v>1113</v>
      </c>
      <c r="F31" s="114">
        <v>1608</v>
      </c>
      <c r="G31" s="114">
        <v>1021</v>
      </c>
      <c r="H31" s="140">
        <v>1247</v>
      </c>
      <c r="I31" s="115">
        <v>-191</v>
      </c>
      <c r="J31" s="116">
        <v>-15.316760224538893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2.04063733372314</v>
      </c>
      <c r="D34" s="115">
        <v>698</v>
      </c>
      <c r="E34" s="114">
        <v>281</v>
      </c>
      <c r="F34" s="114">
        <v>615</v>
      </c>
      <c r="G34" s="114">
        <v>733</v>
      </c>
      <c r="H34" s="140">
        <v>570</v>
      </c>
      <c r="I34" s="115">
        <v>128</v>
      </c>
      <c r="J34" s="116">
        <v>22.456140350877192</v>
      </c>
    </row>
    <row r="35" spans="1:10" s="110" customFormat="1" ht="24.95" customHeight="1" x14ac:dyDescent="0.2">
      <c r="A35" s="292" t="s">
        <v>171</v>
      </c>
      <c r="B35" s="293" t="s">
        <v>172</v>
      </c>
      <c r="C35" s="113">
        <v>22.341762900160795</v>
      </c>
      <c r="D35" s="115">
        <v>7642</v>
      </c>
      <c r="E35" s="114">
        <v>2941</v>
      </c>
      <c r="F35" s="114">
        <v>5539</v>
      </c>
      <c r="G35" s="114">
        <v>4028</v>
      </c>
      <c r="H35" s="140">
        <v>7822</v>
      </c>
      <c r="I35" s="115">
        <v>-180</v>
      </c>
      <c r="J35" s="116">
        <v>-2.3012017386857582</v>
      </c>
    </row>
    <row r="36" spans="1:10" s="110" customFormat="1" ht="24.95" customHeight="1" x14ac:dyDescent="0.2">
      <c r="A36" s="294" t="s">
        <v>173</v>
      </c>
      <c r="B36" s="295" t="s">
        <v>174</v>
      </c>
      <c r="C36" s="125">
        <v>75.617599766116058</v>
      </c>
      <c r="D36" s="143">
        <v>25865</v>
      </c>
      <c r="E36" s="144">
        <v>24717</v>
      </c>
      <c r="F36" s="144">
        <v>33439</v>
      </c>
      <c r="G36" s="144">
        <v>23327</v>
      </c>
      <c r="H36" s="145">
        <v>31134</v>
      </c>
      <c r="I36" s="143">
        <v>-5269</v>
      </c>
      <c r="J36" s="146">
        <v>-16.923620479218862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34205</v>
      </c>
      <c r="F11" s="264">
        <v>27939</v>
      </c>
      <c r="G11" s="264">
        <v>39593</v>
      </c>
      <c r="H11" s="264">
        <v>28088</v>
      </c>
      <c r="I11" s="265">
        <v>39526</v>
      </c>
      <c r="J11" s="263">
        <v>-5321</v>
      </c>
      <c r="K11" s="266">
        <v>-13.462024996205029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27.908200555474345</v>
      </c>
      <c r="E13" s="115">
        <v>9546</v>
      </c>
      <c r="F13" s="114">
        <v>8645</v>
      </c>
      <c r="G13" s="114">
        <v>10745</v>
      </c>
      <c r="H13" s="114">
        <v>9967</v>
      </c>
      <c r="I13" s="140">
        <v>11048</v>
      </c>
      <c r="J13" s="115">
        <v>-1502</v>
      </c>
      <c r="K13" s="116">
        <v>-13.595220854453295</v>
      </c>
    </row>
    <row r="14" spans="1:15" ht="15.95" customHeight="1" x14ac:dyDescent="0.2">
      <c r="A14" s="306" t="s">
        <v>230</v>
      </c>
      <c r="B14" s="307"/>
      <c r="C14" s="308"/>
      <c r="D14" s="113">
        <v>49.872825610290896</v>
      </c>
      <c r="E14" s="115">
        <v>17059</v>
      </c>
      <c r="F14" s="114">
        <v>13219</v>
      </c>
      <c r="G14" s="114">
        <v>22371</v>
      </c>
      <c r="H14" s="114">
        <v>13004</v>
      </c>
      <c r="I14" s="140">
        <v>18832</v>
      </c>
      <c r="J14" s="115">
        <v>-1773</v>
      </c>
      <c r="K14" s="116">
        <v>-9.4148258283772304</v>
      </c>
    </row>
    <row r="15" spans="1:15" ht="15.95" customHeight="1" x14ac:dyDescent="0.2">
      <c r="A15" s="306" t="s">
        <v>231</v>
      </c>
      <c r="B15" s="307"/>
      <c r="C15" s="308"/>
      <c r="D15" s="113">
        <v>10.521853530185645</v>
      </c>
      <c r="E15" s="115">
        <v>3599</v>
      </c>
      <c r="F15" s="114">
        <v>2808</v>
      </c>
      <c r="G15" s="114">
        <v>3044</v>
      </c>
      <c r="H15" s="114">
        <v>2457</v>
      </c>
      <c r="I15" s="140">
        <v>4783</v>
      </c>
      <c r="J15" s="115">
        <v>-1184</v>
      </c>
      <c r="K15" s="116">
        <v>-24.754338281413339</v>
      </c>
    </row>
    <row r="16" spans="1:15" ht="15.95" customHeight="1" x14ac:dyDescent="0.2">
      <c r="A16" s="306" t="s">
        <v>232</v>
      </c>
      <c r="B16" s="307"/>
      <c r="C16" s="308"/>
      <c r="D16" s="113">
        <v>11.504166057593919</v>
      </c>
      <c r="E16" s="115">
        <v>3935</v>
      </c>
      <c r="F16" s="114">
        <v>3191</v>
      </c>
      <c r="G16" s="114">
        <v>3057</v>
      </c>
      <c r="H16" s="114">
        <v>2610</v>
      </c>
      <c r="I16" s="140">
        <v>4787</v>
      </c>
      <c r="J16" s="115">
        <v>-852</v>
      </c>
      <c r="K16" s="116">
        <v>-17.798203467725088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1.7365882180967696</v>
      </c>
      <c r="E18" s="115">
        <v>594</v>
      </c>
      <c r="F18" s="114">
        <v>274</v>
      </c>
      <c r="G18" s="114">
        <v>564</v>
      </c>
      <c r="H18" s="114">
        <v>683</v>
      </c>
      <c r="I18" s="140">
        <v>468</v>
      </c>
      <c r="J18" s="115">
        <v>126</v>
      </c>
      <c r="K18" s="116">
        <v>26.923076923076923</v>
      </c>
    </row>
    <row r="19" spans="1:11" ht="14.1" customHeight="1" x14ac:dyDescent="0.2">
      <c r="A19" s="306" t="s">
        <v>235</v>
      </c>
      <c r="B19" s="307" t="s">
        <v>236</v>
      </c>
      <c r="C19" s="308"/>
      <c r="D19" s="113">
        <v>1.6021049554158748</v>
      </c>
      <c r="E19" s="115">
        <v>548</v>
      </c>
      <c r="F19" s="114">
        <v>242</v>
      </c>
      <c r="G19" s="114">
        <v>520</v>
      </c>
      <c r="H19" s="114">
        <v>656</v>
      </c>
      <c r="I19" s="140">
        <v>398</v>
      </c>
      <c r="J19" s="115">
        <v>150</v>
      </c>
      <c r="K19" s="116">
        <v>37.688442211055275</v>
      </c>
    </row>
    <row r="20" spans="1:11" ht="14.1" customHeight="1" x14ac:dyDescent="0.2">
      <c r="A20" s="306">
        <v>12</v>
      </c>
      <c r="B20" s="307" t="s">
        <v>237</v>
      </c>
      <c r="C20" s="308"/>
      <c r="D20" s="113">
        <v>1.3185206841105102</v>
      </c>
      <c r="E20" s="115">
        <v>451</v>
      </c>
      <c r="F20" s="114">
        <v>133</v>
      </c>
      <c r="G20" s="114">
        <v>327</v>
      </c>
      <c r="H20" s="114">
        <v>379</v>
      </c>
      <c r="I20" s="140">
        <v>632</v>
      </c>
      <c r="J20" s="115">
        <v>-181</v>
      </c>
      <c r="K20" s="116">
        <v>-28.639240506329113</v>
      </c>
    </row>
    <row r="21" spans="1:11" ht="14.1" customHeight="1" x14ac:dyDescent="0.2">
      <c r="A21" s="306">
        <v>21</v>
      </c>
      <c r="B21" s="307" t="s">
        <v>238</v>
      </c>
      <c r="C21" s="308"/>
      <c r="D21" s="113">
        <v>0.21926618915363252</v>
      </c>
      <c r="E21" s="115">
        <v>75</v>
      </c>
      <c r="F21" s="114">
        <v>58</v>
      </c>
      <c r="G21" s="114">
        <v>74</v>
      </c>
      <c r="H21" s="114">
        <v>64</v>
      </c>
      <c r="I21" s="140">
        <v>115</v>
      </c>
      <c r="J21" s="115">
        <v>-40</v>
      </c>
      <c r="K21" s="116">
        <v>-34.782608695652172</v>
      </c>
    </row>
    <row r="22" spans="1:11" ht="14.1" customHeight="1" x14ac:dyDescent="0.2">
      <c r="A22" s="306">
        <v>22</v>
      </c>
      <c r="B22" s="307" t="s">
        <v>239</v>
      </c>
      <c r="C22" s="308"/>
      <c r="D22" s="113">
        <v>1.5699459143400087</v>
      </c>
      <c r="E22" s="115">
        <v>537</v>
      </c>
      <c r="F22" s="114">
        <v>392</v>
      </c>
      <c r="G22" s="114">
        <v>677</v>
      </c>
      <c r="H22" s="114">
        <v>563</v>
      </c>
      <c r="I22" s="140">
        <v>551</v>
      </c>
      <c r="J22" s="115">
        <v>-14</v>
      </c>
      <c r="K22" s="116">
        <v>-2.5408348457350272</v>
      </c>
    </row>
    <row r="23" spans="1:11" ht="14.1" customHeight="1" x14ac:dyDescent="0.2">
      <c r="A23" s="306">
        <v>23</v>
      </c>
      <c r="B23" s="307" t="s">
        <v>240</v>
      </c>
      <c r="C23" s="308"/>
      <c r="D23" s="113">
        <v>0.89752960093553569</v>
      </c>
      <c r="E23" s="115">
        <v>307</v>
      </c>
      <c r="F23" s="114">
        <v>331</v>
      </c>
      <c r="G23" s="114">
        <v>428</v>
      </c>
      <c r="H23" s="114">
        <v>243</v>
      </c>
      <c r="I23" s="140">
        <v>404</v>
      </c>
      <c r="J23" s="115">
        <v>-97</v>
      </c>
      <c r="K23" s="116">
        <v>-24.009900990099009</v>
      </c>
    </row>
    <row r="24" spans="1:11" ht="14.1" customHeight="1" x14ac:dyDescent="0.2">
      <c r="A24" s="306">
        <v>24</v>
      </c>
      <c r="B24" s="307" t="s">
        <v>241</v>
      </c>
      <c r="C24" s="308"/>
      <c r="D24" s="113">
        <v>2.1108025142523021</v>
      </c>
      <c r="E24" s="115">
        <v>722</v>
      </c>
      <c r="F24" s="114">
        <v>491</v>
      </c>
      <c r="G24" s="114">
        <v>889</v>
      </c>
      <c r="H24" s="114">
        <v>755</v>
      </c>
      <c r="I24" s="140">
        <v>882</v>
      </c>
      <c r="J24" s="115">
        <v>-160</v>
      </c>
      <c r="K24" s="116">
        <v>-18.140589569160998</v>
      </c>
    </row>
    <row r="25" spans="1:11" ht="14.1" customHeight="1" x14ac:dyDescent="0.2">
      <c r="A25" s="306">
        <v>25</v>
      </c>
      <c r="B25" s="307" t="s">
        <v>242</v>
      </c>
      <c r="C25" s="308"/>
      <c r="D25" s="113">
        <v>6.13360619792428</v>
      </c>
      <c r="E25" s="115">
        <v>2098</v>
      </c>
      <c r="F25" s="114">
        <v>885</v>
      </c>
      <c r="G25" s="114">
        <v>1687</v>
      </c>
      <c r="H25" s="114">
        <v>1058</v>
      </c>
      <c r="I25" s="140">
        <v>1834</v>
      </c>
      <c r="J25" s="115">
        <v>264</v>
      </c>
      <c r="K25" s="116">
        <v>14.394765539803707</v>
      </c>
    </row>
    <row r="26" spans="1:11" ht="14.1" customHeight="1" x14ac:dyDescent="0.2">
      <c r="A26" s="306">
        <v>26</v>
      </c>
      <c r="B26" s="307" t="s">
        <v>243</v>
      </c>
      <c r="C26" s="308"/>
      <c r="D26" s="113">
        <v>3.2422160502850459</v>
      </c>
      <c r="E26" s="115">
        <v>1109</v>
      </c>
      <c r="F26" s="114">
        <v>497</v>
      </c>
      <c r="G26" s="114">
        <v>1302</v>
      </c>
      <c r="H26" s="114">
        <v>641</v>
      </c>
      <c r="I26" s="140">
        <v>1246</v>
      </c>
      <c r="J26" s="115">
        <v>-137</v>
      </c>
      <c r="K26" s="116">
        <v>-10.995184590690208</v>
      </c>
    </row>
    <row r="27" spans="1:11" ht="14.1" customHeight="1" x14ac:dyDescent="0.2">
      <c r="A27" s="306">
        <v>27</v>
      </c>
      <c r="B27" s="307" t="s">
        <v>244</v>
      </c>
      <c r="C27" s="308"/>
      <c r="D27" s="113">
        <v>2.9147785411489546</v>
      </c>
      <c r="E27" s="115">
        <v>997</v>
      </c>
      <c r="F27" s="114">
        <v>360</v>
      </c>
      <c r="G27" s="114">
        <v>508</v>
      </c>
      <c r="H27" s="114">
        <v>484</v>
      </c>
      <c r="I27" s="140">
        <v>2042</v>
      </c>
      <c r="J27" s="115">
        <v>-1045</v>
      </c>
      <c r="K27" s="116">
        <v>-51.175318315377083</v>
      </c>
    </row>
    <row r="28" spans="1:11" ht="14.1" customHeight="1" x14ac:dyDescent="0.2">
      <c r="A28" s="306">
        <v>28</v>
      </c>
      <c r="B28" s="307" t="s">
        <v>245</v>
      </c>
      <c r="C28" s="308"/>
      <c r="D28" s="113">
        <v>0.13155971349217951</v>
      </c>
      <c r="E28" s="115">
        <v>45</v>
      </c>
      <c r="F28" s="114">
        <v>44</v>
      </c>
      <c r="G28" s="114" t="s">
        <v>514</v>
      </c>
      <c r="H28" s="114">
        <v>43</v>
      </c>
      <c r="I28" s="140">
        <v>66</v>
      </c>
      <c r="J28" s="115">
        <v>-21</v>
      </c>
      <c r="K28" s="116">
        <v>-31.818181818181817</v>
      </c>
    </row>
    <row r="29" spans="1:11" ht="14.1" customHeight="1" x14ac:dyDescent="0.2">
      <c r="A29" s="306">
        <v>29</v>
      </c>
      <c r="B29" s="307" t="s">
        <v>246</v>
      </c>
      <c r="C29" s="308"/>
      <c r="D29" s="113">
        <v>3.7859961993860547</v>
      </c>
      <c r="E29" s="115">
        <v>1295</v>
      </c>
      <c r="F29" s="114">
        <v>1111</v>
      </c>
      <c r="G29" s="114">
        <v>1307</v>
      </c>
      <c r="H29" s="114">
        <v>1230</v>
      </c>
      <c r="I29" s="140">
        <v>1336</v>
      </c>
      <c r="J29" s="115">
        <v>-41</v>
      </c>
      <c r="K29" s="116">
        <v>-3.068862275449102</v>
      </c>
    </row>
    <row r="30" spans="1:11" ht="14.1" customHeight="1" x14ac:dyDescent="0.2">
      <c r="A30" s="306" t="s">
        <v>247</v>
      </c>
      <c r="B30" s="307" t="s">
        <v>248</v>
      </c>
      <c r="C30" s="308"/>
      <c r="D30" s="113">
        <v>1.8798421283438094</v>
      </c>
      <c r="E30" s="115">
        <v>643</v>
      </c>
      <c r="F30" s="114" t="s">
        <v>514</v>
      </c>
      <c r="G30" s="114">
        <v>537</v>
      </c>
      <c r="H30" s="114">
        <v>518</v>
      </c>
      <c r="I30" s="140">
        <v>574</v>
      </c>
      <c r="J30" s="115">
        <v>69</v>
      </c>
      <c r="K30" s="116">
        <v>12.020905923344948</v>
      </c>
    </row>
    <row r="31" spans="1:11" ht="14.1" customHeight="1" x14ac:dyDescent="0.2">
      <c r="A31" s="306" t="s">
        <v>249</v>
      </c>
      <c r="B31" s="307" t="s">
        <v>250</v>
      </c>
      <c r="C31" s="308"/>
      <c r="D31" s="113">
        <v>1.8973834234761</v>
      </c>
      <c r="E31" s="115">
        <v>649</v>
      </c>
      <c r="F31" s="114">
        <v>668</v>
      </c>
      <c r="G31" s="114">
        <v>762</v>
      </c>
      <c r="H31" s="114">
        <v>707</v>
      </c>
      <c r="I31" s="140">
        <v>759</v>
      </c>
      <c r="J31" s="115">
        <v>-110</v>
      </c>
      <c r="K31" s="116">
        <v>-14.492753623188406</v>
      </c>
    </row>
    <row r="32" spans="1:11" ht="14.1" customHeight="1" x14ac:dyDescent="0.2">
      <c r="A32" s="306">
        <v>31</v>
      </c>
      <c r="B32" s="307" t="s">
        <v>251</v>
      </c>
      <c r="C32" s="308"/>
      <c r="D32" s="113">
        <v>0.7191931004239146</v>
      </c>
      <c r="E32" s="115">
        <v>246</v>
      </c>
      <c r="F32" s="114">
        <v>164</v>
      </c>
      <c r="G32" s="114">
        <v>192</v>
      </c>
      <c r="H32" s="114">
        <v>186</v>
      </c>
      <c r="I32" s="140">
        <v>371</v>
      </c>
      <c r="J32" s="115">
        <v>-125</v>
      </c>
      <c r="K32" s="116">
        <v>-33.692722371967655</v>
      </c>
    </row>
    <row r="33" spans="1:11" ht="14.1" customHeight="1" x14ac:dyDescent="0.2">
      <c r="A33" s="306">
        <v>32</v>
      </c>
      <c r="B33" s="307" t="s">
        <v>252</v>
      </c>
      <c r="C33" s="308"/>
      <c r="D33" s="113">
        <v>1.8856892267212395</v>
      </c>
      <c r="E33" s="115">
        <v>645</v>
      </c>
      <c r="F33" s="114">
        <v>452</v>
      </c>
      <c r="G33" s="114">
        <v>752</v>
      </c>
      <c r="H33" s="114">
        <v>763</v>
      </c>
      <c r="I33" s="140">
        <v>847</v>
      </c>
      <c r="J33" s="115">
        <v>-202</v>
      </c>
      <c r="K33" s="116">
        <v>-23.848878394332939</v>
      </c>
    </row>
    <row r="34" spans="1:11" ht="14.1" customHeight="1" x14ac:dyDescent="0.2">
      <c r="A34" s="306">
        <v>33</v>
      </c>
      <c r="B34" s="307" t="s">
        <v>253</v>
      </c>
      <c r="C34" s="308"/>
      <c r="D34" s="113">
        <v>1.3916094138283877</v>
      </c>
      <c r="E34" s="115">
        <v>476</v>
      </c>
      <c r="F34" s="114">
        <v>201</v>
      </c>
      <c r="G34" s="114">
        <v>487</v>
      </c>
      <c r="H34" s="114">
        <v>410</v>
      </c>
      <c r="I34" s="140">
        <v>520</v>
      </c>
      <c r="J34" s="115">
        <v>-44</v>
      </c>
      <c r="K34" s="116">
        <v>-8.4615384615384617</v>
      </c>
    </row>
    <row r="35" spans="1:11" ht="14.1" customHeight="1" x14ac:dyDescent="0.2">
      <c r="A35" s="306">
        <v>34</v>
      </c>
      <c r="B35" s="307" t="s">
        <v>254</v>
      </c>
      <c r="C35" s="308"/>
      <c r="D35" s="113">
        <v>1.6722701359450374</v>
      </c>
      <c r="E35" s="115">
        <v>572</v>
      </c>
      <c r="F35" s="114">
        <v>320</v>
      </c>
      <c r="G35" s="114">
        <v>685</v>
      </c>
      <c r="H35" s="114">
        <v>574</v>
      </c>
      <c r="I35" s="140">
        <v>1074</v>
      </c>
      <c r="J35" s="115">
        <v>-502</v>
      </c>
      <c r="K35" s="116">
        <v>-46.741154562383613</v>
      </c>
    </row>
    <row r="36" spans="1:11" ht="14.1" customHeight="1" x14ac:dyDescent="0.2">
      <c r="A36" s="306">
        <v>41</v>
      </c>
      <c r="B36" s="307" t="s">
        <v>255</v>
      </c>
      <c r="C36" s="308"/>
      <c r="D36" s="113">
        <v>0.43853237830726505</v>
      </c>
      <c r="E36" s="115">
        <v>150</v>
      </c>
      <c r="F36" s="114">
        <v>85</v>
      </c>
      <c r="G36" s="114">
        <v>124</v>
      </c>
      <c r="H36" s="114">
        <v>122</v>
      </c>
      <c r="I36" s="140">
        <v>182</v>
      </c>
      <c r="J36" s="115">
        <v>-32</v>
      </c>
      <c r="K36" s="116">
        <v>-17.582417582417584</v>
      </c>
    </row>
    <row r="37" spans="1:11" ht="14.1" customHeight="1" x14ac:dyDescent="0.2">
      <c r="A37" s="306">
        <v>42</v>
      </c>
      <c r="B37" s="307" t="s">
        <v>256</v>
      </c>
      <c r="C37" s="308"/>
      <c r="D37" s="113">
        <v>0.12863616430346442</v>
      </c>
      <c r="E37" s="115">
        <v>44</v>
      </c>
      <c r="F37" s="114">
        <v>46</v>
      </c>
      <c r="G37" s="114">
        <v>107</v>
      </c>
      <c r="H37" s="114">
        <v>35</v>
      </c>
      <c r="I37" s="140" t="s">
        <v>514</v>
      </c>
      <c r="J37" s="115" t="s">
        <v>514</v>
      </c>
      <c r="K37" s="116" t="s">
        <v>514</v>
      </c>
    </row>
    <row r="38" spans="1:11" ht="14.1" customHeight="1" x14ac:dyDescent="0.2">
      <c r="A38" s="306">
        <v>43</v>
      </c>
      <c r="B38" s="307" t="s">
        <v>257</v>
      </c>
      <c r="C38" s="308"/>
      <c r="D38" s="113">
        <v>3.3796228621546556</v>
      </c>
      <c r="E38" s="115">
        <v>1156</v>
      </c>
      <c r="F38" s="114">
        <v>874</v>
      </c>
      <c r="G38" s="114">
        <v>1274</v>
      </c>
      <c r="H38" s="114">
        <v>759</v>
      </c>
      <c r="I38" s="140">
        <v>1259</v>
      </c>
      <c r="J38" s="115">
        <v>-103</v>
      </c>
      <c r="K38" s="116">
        <v>-8.1810961080222402</v>
      </c>
    </row>
    <row r="39" spans="1:11" ht="14.1" customHeight="1" x14ac:dyDescent="0.2">
      <c r="A39" s="306">
        <v>51</v>
      </c>
      <c r="B39" s="307" t="s">
        <v>258</v>
      </c>
      <c r="C39" s="308"/>
      <c r="D39" s="113">
        <v>10.103785996199386</v>
      </c>
      <c r="E39" s="115">
        <v>3456</v>
      </c>
      <c r="F39" s="114">
        <v>3142</v>
      </c>
      <c r="G39" s="114">
        <v>3914</v>
      </c>
      <c r="H39" s="114">
        <v>2947</v>
      </c>
      <c r="I39" s="140">
        <v>3361</v>
      </c>
      <c r="J39" s="115">
        <v>95</v>
      </c>
      <c r="K39" s="116">
        <v>2.8265397203213327</v>
      </c>
    </row>
    <row r="40" spans="1:11" ht="14.1" customHeight="1" x14ac:dyDescent="0.2">
      <c r="A40" s="306" t="s">
        <v>259</v>
      </c>
      <c r="B40" s="307" t="s">
        <v>260</v>
      </c>
      <c r="C40" s="308"/>
      <c r="D40" s="113">
        <v>8.3935097208010525</v>
      </c>
      <c r="E40" s="115">
        <v>2871</v>
      </c>
      <c r="F40" s="114">
        <v>2890</v>
      </c>
      <c r="G40" s="114">
        <v>3448</v>
      </c>
      <c r="H40" s="114">
        <v>2626</v>
      </c>
      <c r="I40" s="140">
        <v>2917</v>
      </c>
      <c r="J40" s="115">
        <v>-46</v>
      </c>
      <c r="K40" s="116">
        <v>-1.5769626328419608</v>
      </c>
    </row>
    <row r="41" spans="1:11" ht="14.1" customHeight="1" x14ac:dyDescent="0.2">
      <c r="A41" s="306"/>
      <c r="B41" s="307" t="s">
        <v>261</v>
      </c>
      <c r="C41" s="308"/>
      <c r="D41" s="113">
        <v>7.2620961847683088</v>
      </c>
      <c r="E41" s="115">
        <v>2484</v>
      </c>
      <c r="F41" s="114">
        <v>2388</v>
      </c>
      <c r="G41" s="114">
        <v>2790</v>
      </c>
      <c r="H41" s="114">
        <v>2317</v>
      </c>
      <c r="I41" s="140">
        <v>2570</v>
      </c>
      <c r="J41" s="115">
        <v>-86</v>
      </c>
      <c r="K41" s="116">
        <v>-3.3463035019455254</v>
      </c>
    </row>
    <row r="42" spans="1:11" ht="14.1" customHeight="1" x14ac:dyDescent="0.2">
      <c r="A42" s="306">
        <v>52</v>
      </c>
      <c r="B42" s="307" t="s">
        <v>262</v>
      </c>
      <c r="C42" s="308"/>
      <c r="D42" s="113">
        <v>5.2916240315743313</v>
      </c>
      <c r="E42" s="115">
        <v>1810</v>
      </c>
      <c r="F42" s="114">
        <v>1539</v>
      </c>
      <c r="G42" s="114">
        <v>1929</v>
      </c>
      <c r="H42" s="114">
        <v>1462</v>
      </c>
      <c r="I42" s="140">
        <v>1966</v>
      </c>
      <c r="J42" s="115">
        <v>-156</v>
      </c>
      <c r="K42" s="116">
        <v>-7.9348931841302139</v>
      </c>
    </row>
    <row r="43" spans="1:11" ht="14.1" customHeight="1" x14ac:dyDescent="0.2">
      <c r="A43" s="306" t="s">
        <v>263</v>
      </c>
      <c r="B43" s="307" t="s">
        <v>264</v>
      </c>
      <c r="C43" s="308"/>
      <c r="D43" s="113">
        <v>4.23037567607075</v>
      </c>
      <c r="E43" s="115">
        <v>1447</v>
      </c>
      <c r="F43" s="114">
        <v>1287</v>
      </c>
      <c r="G43" s="114">
        <v>1630</v>
      </c>
      <c r="H43" s="114">
        <v>1192</v>
      </c>
      <c r="I43" s="140">
        <v>1665</v>
      </c>
      <c r="J43" s="115">
        <v>-218</v>
      </c>
      <c r="K43" s="116">
        <v>-13.093093093093094</v>
      </c>
    </row>
    <row r="44" spans="1:11" ht="14.1" customHeight="1" x14ac:dyDescent="0.2">
      <c r="A44" s="306">
        <v>53</v>
      </c>
      <c r="B44" s="307" t="s">
        <v>265</v>
      </c>
      <c r="C44" s="308"/>
      <c r="D44" s="113">
        <v>1.4763923403011256</v>
      </c>
      <c r="E44" s="115">
        <v>505</v>
      </c>
      <c r="F44" s="114">
        <v>374</v>
      </c>
      <c r="G44" s="114">
        <v>512</v>
      </c>
      <c r="H44" s="114">
        <v>471</v>
      </c>
      <c r="I44" s="140">
        <v>651</v>
      </c>
      <c r="J44" s="115">
        <v>-146</v>
      </c>
      <c r="K44" s="116">
        <v>-22.427035330261138</v>
      </c>
    </row>
    <row r="45" spans="1:11" ht="14.1" customHeight="1" x14ac:dyDescent="0.2">
      <c r="A45" s="306" t="s">
        <v>266</v>
      </c>
      <c r="B45" s="307" t="s">
        <v>267</v>
      </c>
      <c r="C45" s="308"/>
      <c r="D45" s="113">
        <v>1.4179213565268236</v>
      </c>
      <c r="E45" s="115">
        <v>485</v>
      </c>
      <c r="F45" s="114">
        <v>351</v>
      </c>
      <c r="G45" s="114">
        <v>487</v>
      </c>
      <c r="H45" s="114">
        <v>453</v>
      </c>
      <c r="I45" s="140">
        <v>627</v>
      </c>
      <c r="J45" s="115">
        <v>-142</v>
      </c>
      <c r="K45" s="116">
        <v>-22.647527910685806</v>
      </c>
    </row>
    <row r="46" spans="1:11" ht="14.1" customHeight="1" x14ac:dyDescent="0.2">
      <c r="A46" s="306">
        <v>54</v>
      </c>
      <c r="B46" s="307" t="s">
        <v>268</v>
      </c>
      <c r="C46" s="308"/>
      <c r="D46" s="113">
        <v>4.2040637333723136</v>
      </c>
      <c r="E46" s="115">
        <v>1438</v>
      </c>
      <c r="F46" s="114">
        <v>1350</v>
      </c>
      <c r="G46" s="114">
        <v>1716</v>
      </c>
      <c r="H46" s="114">
        <v>1632</v>
      </c>
      <c r="I46" s="140">
        <v>1669</v>
      </c>
      <c r="J46" s="115">
        <v>-231</v>
      </c>
      <c r="K46" s="116">
        <v>-13.840623127621329</v>
      </c>
    </row>
    <row r="47" spans="1:11" ht="14.1" customHeight="1" x14ac:dyDescent="0.2">
      <c r="A47" s="306">
        <v>61</v>
      </c>
      <c r="B47" s="307" t="s">
        <v>269</v>
      </c>
      <c r="C47" s="308"/>
      <c r="D47" s="113">
        <v>2.7656775325244847</v>
      </c>
      <c r="E47" s="115">
        <v>946</v>
      </c>
      <c r="F47" s="114">
        <v>635</v>
      </c>
      <c r="G47" s="114">
        <v>911</v>
      </c>
      <c r="H47" s="114">
        <v>626</v>
      </c>
      <c r="I47" s="140">
        <v>1141</v>
      </c>
      <c r="J47" s="115">
        <v>-195</v>
      </c>
      <c r="K47" s="116">
        <v>-17.090271691498685</v>
      </c>
    </row>
    <row r="48" spans="1:11" ht="14.1" customHeight="1" x14ac:dyDescent="0.2">
      <c r="A48" s="306">
        <v>62</v>
      </c>
      <c r="B48" s="307" t="s">
        <v>270</v>
      </c>
      <c r="C48" s="308"/>
      <c r="D48" s="113">
        <v>5.5079666715392488</v>
      </c>
      <c r="E48" s="115">
        <v>1884</v>
      </c>
      <c r="F48" s="114">
        <v>2092</v>
      </c>
      <c r="G48" s="114">
        <v>3010</v>
      </c>
      <c r="H48" s="114">
        <v>1792</v>
      </c>
      <c r="I48" s="140">
        <v>1984</v>
      </c>
      <c r="J48" s="115">
        <v>-100</v>
      </c>
      <c r="K48" s="116">
        <v>-5.040322580645161</v>
      </c>
    </row>
    <row r="49" spans="1:11" ht="14.1" customHeight="1" x14ac:dyDescent="0.2">
      <c r="A49" s="306">
        <v>63</v>
      </c>
      <c r="B49" s="307" t="s">
        <v>271</v>
      </c>
      <c r="C49" s="308"/>
      <c r="D49" s="113">
        <v>4.4145592749598013</v>
      </c>
      <c r="E49" s="115">
        <v>1510</v>
      </c>
      <c r="F49" s="114">
        <v>1749</v>
      </c>
      <c r="G49" s="114">
        <v>1975</v>
      </c>
      <c r="H49" s="114">
        <v>1800</v>
      </c>
      <c r="I49" s="140">
        <v>1790</v>
      </c>
      <c r="J49" s="115">
        <v>-280</v>
      </c>
      <c r="K49" s="116">
        <v>-15.64245810055866</v>
      </c>
    </row>
    <row r="50" spans="1:11" ht="14.1" customHeight="1" x14ac:dyDescent="0.2">
      <c r="A50" s="306" t="s">
        <v>272</v>
      </c>
      <c r="B50" s="307" t="s">
        <v>273</v>
      </c>
      <c r="C50" s="308"/>
      <c r="D50" s="113">
        <v>1.1489548311650344</v>
      </c>
      <c r="E50" s="115">
        <v>393</v>
      </c>
      <c r="F50" s="114">
        <v>563</v>
      </c>
      <c r="G50" s="114">
        <v>683</v>
      </c>
      <c r="H50" s="114">
        <v>487</v>
      </c>
      <c r="I50" s="140">
        <v>548</v>
      </c>
      <c r="J50" s="115">
        <v>-155</v>
      </c>
      <c r="K50" s="116">
        <v>-28.284671532846716</v>
      </c>
    </row>
    <row r="51" spans="1:11" ht="14.1" customHeight="1" x14ac:dyDescent="0.2">
      <c r="A51" s="306" t="s">
        <v>274</v>
      </c>
      <c r="B51" s="307" t="s">
        <v>275</v>
      </c>
      <c r="C51" s="308"/>
      <c r="D51" s="113">
        <v>2.8475369098085075</v>
      </c>
      <c r="E51" s="115">
        <v>974</v>
      </c>
      <c r="F51" s="114">
        <v>1059</v>
      </c>
      <c r="G51" s="114">
        <v>1136</v>
      </c>
      <c r="H51" s="114">
        <v>1226</v>
      </c>
      <c r="I51" s="140">
        <v>1025</v>
      </c>
      <c r="J51" s="115">
        <v>-51</v>
      </c>
      <c r="K51" s="116">
        <v>-4.975609756097561</v>
      </c>
    </row>
    <row r="52" spans="1:11" ht="14.1" customHeight="1" x14ac:dyDescent="0.2">
      <c r="A52" s="306">
        <v>71</v>
      </c>
      <c r="B52" s="307" t="s">
        <v>276</v>
      </c>
      <c r="C52" s="308"/>
      <c r="D52" s="113">
        <v>11.916386493202749</v>
      </c>
      <c r="E52" s="115">
        <v>4076</v>
      </c>
      <c r="F52" s="114">
        <v>3225</v>
      </c>
      <c r="G52" s="114">
        <v>3889</v>
      </c>
      <c r="H52" s="114">
        <v>2948</v>
      </c>
      <c r="I52" s="140">
        <v>4460</v>
      </c>
      <c r="J52" s="115">
        <v>-384</v>
      </c>
      <c r="K52" s="116">
        <v>-8.6098654708520179</v>
      </c>
    </row>
    <row r="53" spans="1:11" ht="14.1" customHeight="1" x14ac:dyDescent="0.2">
      <c r="A53" s="306" t="s">
        <v>277</v>
      </c>
      <c r="B53" s="307" t="s">
        <v>278</v>
      </c>
      <c r="C53" s="308"/>
      <c r="D53" s="113">
        <v>4.2625347171466164</v>
      </c>
      <c r="E53" s="115">
        <v>1458</v>
      </c>
      <c r="F53" s="114">
        <v>1017</v>
      </c>
      <c r="G53" s="114">
        <v>1272</v>
      </c>
      <c r="H53" s="114">
        <v>944</v>
      </c>
      <c r="I53" s="140">
        <v>1552</v>
      </c>
      <c r="J53" s="115">
        <v>-94</v>
      </c>
      <c r="K53" s="116">
        <v>-6.0567010309278349</v>
      </c>
    </row>
    <row r="54" spans="1:11" ht="14.1" customHeight="1" x14ac:dyDescent="0.2">
      <c r="A54" s="306" t="s">
        <v>279</v>
      </c>
      <c r="B54" s="307" t="s">
        <v>280</v>
      </c>
      <c r="C54" s="308"/>
      <c r="D54" s="113">
        <v>6.4054962724747844</v>
      </c>
      <c r="E54" s="115">
        <v>2191</v>
      </c>
      <c r="F54" s="114">
        <v>1871</v>
      </c>
      <c r="G54" s="114">
        <v>2268</v>
      </c>
      <c r="H54" s="114">
        <v>1702</v>
      </c>
      <c r="I54" s="140">
        <v>2409</v>
      </c>
      <c r="J54" s="115">
        <v>-218</v>
      </c>
      <c r="K54" s="116">
        <v>-9.0493980904939804</v>
      </c>
    </row>
    <row r="55" spans="1:11" ht="14.1" customHeight="1" x14ac:dyDescent="0.2">
      <c r="A55" s="306">
        <v>72</v>
      </c>
      <c r="B55" s="307" t="s">
        <v>281</v>
      </c>
      <c r="C55" s="308"/>
      <c r="D55" s="113">
        <v>2.8709253033182285</v>
      </c>
      <c r="E55" s="115">
        <v>982</v>
      </c>
      <c r="F55" s="114">
        <v>1073</v>
      </c>
      <c r="G55" s="114">
        <v>1145</v>
      </c>
      <c r="H55" s="114">
        <v>685</v>
      </c>
      <c r="I55" s="140">
        <v>1440</v>
      </c>
      <c r="J55" s="115">
        <v>-458</v>
      </c>
      <c r="K55" s="116">
        <v>-31.805555555555557</v>
      </c>
    </row>
    <row r="56" spans="1:11" ht="14.1" customHeight="1" x14ac:dyDescent="0.2">
      <c r="A56" s="306" t="s">
        <v>282</v>
      </c>
      <c r="B56" s="307" t="s">
        <v>283</v>
      </c>
      <c r="C56" s="308"/>
      <c r="D56" s="113">
        <v>1.2980558397895046</v>
      </c>
      <c r="E56" s="115">
        <v>444</v>
      </c>
      <c r="F56" s="114">
        <v>317</v>
      </c>
      <c r="G56" s="114">
        <v>657</v>
      </c>
      <c r="H56" s="114">
        <v>306</v>
      </c>
      <c r="I56" s="140">
        <v>868</v>
      </c>
      <c r="J56" s="115">
        <v>-424</v>
      </c>
      <c r="K56" s="116">
        <v>-48.847926267281103</v>
      </c>
    </row>
    <row r="57" spans="1:11" ht="14.1" customHeight="1" x14ac:dyDescent="0.2">
      <c r="A57" s="306" t="s">
        <v>284</v>
      </c>
      <c r="B57" s="307" t="s">
        <v>285</v>
      </c>
      <c r="C57" s="308"/>
      <c r="D57" s="113">
        <v>1.1548019295424645</v>
      </c>
      <c r="E57" s="115">
        <v>395</v>
      </c>
      <c r="F57" s="114">
        <v>535</v>
      </c>
      <c r="G57" s="114">
        <v>272</v>
      </c>
      <c r="H57" s="114">
        <v>258</v>
      </c>
      <c r="I57" s="140">
        <v>432</v>
      </c>
      <c r="J57" s="115">
        <v>-37</v>
      </c>
      <c r="K57" s="116">
        <v>-8.5648148148148149</v>
      </c>
    </row>
    <row r="58" spans="1:11" ht="14.1" customHeight="1" x14ac:dyDescent="0.2">
      <c r="A58" s="306">
        <v>73</v>
      </c>
      <c r="B58" s="307" t="s">
        <v>286</v>
      </c>
      <c r="C58" s="308"/>
      <c r="D58" s="113">
        <v>1.4354626516591142</v>
      </c>
      <c r="E58" s="115">
        <v>491</v>
      </c>
      <c r="F58" s="114">
        <v>598</v>
      </c>
      <c r="G58" s="114">
        <v>765</v>
      </c>
      <c r="H58" s="114">
        <v>509</v>
      </c>
      <c r="I58" s="140">
        <v>581</v>
      </c>
      <c r="J58" s="115">
        <v>-90</v>
      </c>
      <c r="K58" s="116">
        <v>-15.490533562822719</v>
      </c>
    </row>
    <row r="59" spans="1:11" ht="14.1" customHeight="1" x14ac:dyDescent="0.2">
      <c r="A59" s="306" t="s">
        <v>287</v>
      </c>
      <c r="B59" s="307" t="s">
        <v>288</v>
      </c>
      <c r="C59" s="308"/>
      <c r="D59" s="113">
        <v>0.86244701067095453</v>
      </c>
      <c r="E59" s="115">
        <v>295</v>
      </c>
      <c r="F59" s="114">
        <v>231</v>
      </c>
      <c r="G59" s="114">
        <v>461</v>
      </c>
      <c r="H59" s="114">
        <v>232</v>
      </c>
      <c r="I59" s="140">
        <v>386</v>
      </c>
      <c r="J59" s="115">
        <v>-91</v>
      </c>
      <c r="K59" s="116">
        <v>-23.575129533678755</v>
      </c>
    </row>
    <row r="60" spans="1:11" ht="14.1" customHeight="1" x14ac:dyDescent="0.2">
      <c r="A60" s="306">
        <v>81</v>
      </c>
      <c r="B60" s="307" t="s">
        <v>289</v>
      </c>
      <c r="C60" s="308"/>
      <c r="D60" s="113">
        <v>5.5547434585586899</v>
      </c>
      <c r="E60" s="115">
        <v>1900</v>
      </c>
      <c r="F60" s="114">
        <v>1938</v>
      </c>
      <c r="G60" s="114">
        <v>2238</v>
      </c>
      <c r="H60" s="114">
        <v>1358</v>
      </c>
      <c r="I60" s="140">
        <v>1606</v>
      </c>
      <c r="J60" s="115">
        <v>294</v>
      </c>
      <c r="K60" s="116">
        <v>18.306351183063512</v>
      </c>
    </row>
    <row r="61" spans="1:11" ht="14.1" customHeight="1" x14ac:dyDescent="0.2">
      <c r="A61" s="306" t="s">
        <v>290</v>
      </c>
      <c r="B61" s="307" t="s">
        <v>291</v>
      </c>
      <c r="C61" s="308"/>
      <c r="D61" s="113">
        <v>1.8710714807776641</v>
      </c>
      <c r="E61" s="115">
        <v>640</v>
      </c>
      <c r="F61" s="114">
        <v>440</v>
      </c>
      <c r="G61" s="114">
        <v>1015</v>
      </c>
      <c r="H61" s="114">
        <v>359</v>
      </c>
      <c r="I61" s="140">
        <v>568</v>
      </c>
      <c r="J61" s="115">
        <v>72</v>
      </c>
      <c r="K61" s="116">
        <v>12.67605633802817</v>
      </c>
    </row>
    <row r="62" spans="1:11" ht="14.1" customHeight="1" x14ac:dyDescent="0.2">
      <c r="A62" s="306" t="s">
        <v>292</v>
      </c>
      <c r="B62" s="307" t="s">
        <v>293</v>
      </c>
      <c r="C62" s="308"/>
      <c r="D62" s="113">
        <v>1.692734980266043</v>
      </c>
      <c r="E62" s="115">
        <v>579</v>
      </c>
      <c r="F62" s="114">
        <v>952</v>
      </c>
      <c r="G62" s="114">
        <v>659</v>
      </c>
      <c r="H62" s="114">
        <v>542</v>
      </c>
      <c r="I62" s="140">
        <v>444</v>
      </c>
      <c r="J62" s="115">
        <v>135</v>
      </c>
      <c r="K62" s="116">
        <v>30.405405405405407</v>
      </c>
    </row>
    <row r="63" spans="1:11" ht="14.1" customHeight="1" x14ac:dyDescent="0.2">
      <c r="A63" s="306"/>
      <c r="B63" s="307" t="s">
        <v>294</v>
      </c>
      <c r="C63" s="308"/>
      <c r="D63" s="113">
        <v>1.4793158894898406</v>
      </c>
      <c r="E63" s="115">
        <v>506</v>
      </c>
      <c r="F63" s="114">
        <v>802</v>
      </c>
      <c r="G63" s="114">
        <v>584</v>
      </c>
      <c r="H63" s="114">
        <v>493</v>
      </c>
      <c r="I63" s="140">
        <v>379</v>
      </c>
      <c r="J63" s="115">
        <v>127</v>
      </c>
      <c r="K63" s="116">
        <v>33.509234828496041</v>
      </c>
    </row>
    <row r="64" spans="1:11" ht="14.1" customHeight="1" x14ac:dyDescent="0.2">
      <c r="A64" s="306" t="s">
        <v>295</v>
      </c>
      <c r="B64" s="307" t="s">
        <v>296</v>
      </c>
      <c r="C64" s="308"/>
      <c r="D64" s="113">
        <v>0.80982312527408273</v>
      </c>
      <c r="E64" s="115">
        <v>277</v>
      </c>
      <c r="F64" s="114">
        <v>209</v>
      </c>
      <c r="G64" s="114">
        <v>209</v>
      </c>
      <c r="H64" s="114">
        <v>164</v>
      </c>
      <c r="I64" s="140">
        <v>226</v>
      </c>
      <c r="J64" s="115">
        <v>51</v>
      </c>
      <c r="K64" s="116">
        <v>22.56637168141593</v>
      </c>
    </row>
    <row r="65" spans="1:11" ht="14.1" customHeight="1" x14ac:dyDescent="0.2">
      <c r="A65" s="306" t="s">
        <v>297</v>
      </c>
      <c r="B65" s="307" t="s">
        <v>298</v>
      </c>
      <c r="C65" s="308"/>
      <c r="D65" s="113">
        <v>0.47653851776056133</v>
      </c>
      <c r="E65" s="115">
        <v>163</v>
      </c>
      <c r="F65" s="114">
        <v>160</v>
      </c>
      <c r="G65" s="114">
        <v>120</v>
      </c>
      <c r="H65" s="114">
        <v>97</v>
      </c>
      <c r="I65" s="140">
        <v>148</v>
      </c>
      <c r="J65" s="115">
        <v>15</v>
      </c>
      <c r="K65" s="116">
        <v>10.135135135135135</v>
      </c>
    </row>
    <row r="66" spans="1:11" ht="14.1" customHeight="1" x14ac:dyDescent="0.2">
      <c r="A66" s="306">
        <v>82</v>
      </c>
      <c r="B66" s="307" t="s">
        <v>299</v>
      </c>
      <c r="C66" s="308"/>
      <c r="D66" s="113">
        <v>2.4206987282561028</v>
      </c>
      <c r="E66" s="115">
        <v>828</v>
      </c>
      <c r="F66" s="114">
        <v>737</v>
      </c>
      <c r="G66" s="114">
        <v>1375</v>
      </c>
      <c r="H66" s="114">
        <v>671</v>
      </c>
      <c r="I66" s="140">
        <v>1217</v>
      </c>
      <c r="J66" s="115">
        <v>-389</v>
      </c>
      <c r="K66" s="116">
        <v>-31.963845521774857</v>
      </c>
    </row>
    <row r="67" spans="1:11" ht="14.1" customHeight="1" x14ac:dyDescent="0.2">
      <c r="A67" s="306" t="s">
        <v>300</v>
      </c>
      <c r="B67" s="307" t="s">
        <v>301</v>
      </c>
      <c r="C67" s="308"/>
      <c r="D67" s="113">
        <v>1.4442332992252596</v>
      </c>
      <c r="E67" s="115">
        <v>494</v>
      </c>
      <c r="F67" s="114">
        <v>425</v>
      </c>
      <c r="G67" s="114">
        <v>714</v>
      </c>
      <c r="H67" s="114">
        <v>441</v>
      </c>
      <c r="I67" s="140">
        <v>853</v>
      </c>
      <c r="J67" s="115">
        <v>-359</v>
      </c>
      <c r="K67" s="116">
        <v>-42.086752637749122</v>
      </c>
    </row>
    <row r="68" spans="1:11" ht="14.1" customHeight="1" x14ac:dyDescent="0.2">
      <c r="A68" s="306" t="s">
        <v>302</v>
      </c>
      <c r="B68" s="307" t="s">
        <v>303</v>
      </c>
      <c r="C68" s="308"/>
      <c r="D68" s="113">
        <v>0.65195146908346735</v>
      </c>
      <c r="E68" s="115">
        <v>223</v>
      </c>
      <c r="F68" s="114">
        <v>214</v>
      </c>
      <c r="G68" s="114">
        <v>276</v>
      </c>
      <c r="H68" s="114">
        <v>143</v>
      </c>
      <c r="I68" s="140">
        <v>248</v>
      </c>
      <c r="J68" s="115">
        <v>-25</v>
      </c>
      <c r="K68" s="116">
        <v>-10.080645161290322</v>
      </c>
    </row>
    <row r="69" spans="1:11" ht="14.1" customHeight="1" x14ac:dyDescent="0.2">
      <c r="A69" s="306">
        <v>83</v>
      </c>
      <c r="B69" s="307" t="s">
        <v>304</v>
      </c>
      <c r="C69" s="308"/>
      <c r="D69" s="113">
        <v>2.7013594503727525</v>
      </c>
      <c r="E69" s="115">
        <v>924</v>
      </c>
      <c r="F69" s="114">
        <v>823</v>
      </c>
      <c r="G69" s="114">
        <v>2162</v>
      </c>
      <c r="H69" s="114">
        <v>710</v>
      </c>
      <c r="I69" s="140">
        <v>1222</v>
      </c>
      <c r="J69" s="115">
        <v>-298</v>
      </c>
      <c r="K69" s="116">
        <v>-24.386252045826513</v>
      </c>
    </row>
    <row r="70" spans="1:11" ht="14.1" customHeight="1" x14ac:dyDescent="0.2">
      <c r="A70" s="306" t="s">
        <v>305</v>
      </c>
      <c r="B70" s="307" t="s">
        <v>306</v>
      </c>
      <c r="C70" s="308"/>
      <c r="D70" s="113">
        <v>2.213126735857331</v>
      </c>
      <c r="E70" s="115">
        <v>757</v>
      </c>
      <c r="F70" s="114">
        <v>689</v>
      </c>
      <c r="G70" s="114">
        <v>1903</v>
      </c>
      <c r="H70" s="114">
        <v>554</v>
      </c>
      <c r="I70" s="140">
        <v>1020</v>
      </c>
      <c r="J70" s="115">
        <v>-263</v>
      </c>
      <c r="K70" s="116">
        <v>-25.784313725490197</v>
      </c>
    </row>
    <row r="71" spans="1:11" ht="14.1" customHeight="1" x14ac:dyDescent="0.2">
      <c r="A71" s="306"/>
      <c r="B71" s="307" t="s">
        <v>307</v>
      </c>
      <c r="C71" s="308"/>
      <c r="D71" s="113">
        <v>1.2337377576377722</v>
      </c>
      <c r="E71" s="115">
        <v>422</v>
      </c>
      <c r="F71" s="114">
        <v>384</v>
      </c>
      <c r="G71" s="114">
        <v>1355</v>
      </c>
      <c r="H71" s="114">
        <v>294</v>
      </c>
      <c r="I71" s="140">
        <v>376</v>
      </c>
      <c r="J71" s="115">
        <v>46</v>
      </c>
      <c r="K71" s="116">
        <v>12.23404255319149</v>
      </c>
    </row>
    <row r="72" spans="1:11" ht="14.1" customHeight="1" x14ac:dyDescent="0.2">
      <c r="A72" s="306">
        <v>84</v>
      </c>
      <c r="B72" s="307" t="s">
        <v>308</v>
      </c>
      <c r="C72" s="308"/>
      <c r="D72" s="113">
        <v>1.2483555035813478</v>
      </c>
      <c r="E72" s="115">
        <v>427</v>
      </c>
      <c r="F72" s="114">
        <v>402</v>
      </c>
      <c r="G72" s="114">
        <v>749</v>
      </c>
      <c r="H72" s="114">
        <v>274</v>
      </c>
      <c r="I72" s="140">
        <v>468</v>
      </c>
      <c r="J72" s="115">
        <v>-41</v>
      </c>
      <c r="K72" s="116">
        <v>-8.7606837606837615</v>
      </c>
    </row>
    <row r="73" spans="1:11" ht="14.1" customHeight="1" x14ac:dyDescent="0.2">
      <c r="A73" s="306" t="s">
        <v>309</v>
      </c>
      <c r="B73" s="307" t="s">
        <v>310</v>
      </c>
      <c r="C73" s="308"/>
      <c r="D73" s="113">
        <v>0.27481362373921941</v>
      </c>
      <c r="E73" s="115">
        <v>94</v>
      </c>
      <c r="F73" s="114">
        <v>76</v>
      </c>
      <c r="G73" s="114">
        <v>311</v>
      </c>
      <c r="H73" s="114">
        <v>23</v>
      </c>
      <c r="I73" s="140">
        <v>122</v>
      </c>
      <c r="J73" s="115">
        <v>-28</v>
      </c>
      <c r="K73" s="116">
        <v>-22.950819672131146</v>
      </c>
    </row>
    <row r="74" spans="1:11" ht="14.1" customHeight="1" x14ac:dyDescent="0.2">
      <c r="A74" s="306" t="s">
        <v>311</v>
      </c>
      <c r="B74" s="307" t="s">
        <v>312</v>
      </c>
      <c r="C74" s="308"/>
      <c r="D74" s="113">
        <v>0.17833650051162112</v>
      </c>
      <c r="E74" s="115">
        <v>61</v>
      </c>
      <c r="F74" s="114">
        <v>47</v>
      </c>
      <c r="G74" s="114">
        <v>104</v>
      </c>
      <c r="H74" s="114">
        <v>30</v>
      </c>
      <c r="I74" s="140">
        <v>60</v>
      </c>
      <c r="J74" s="115">
        <v>1</v>
      </c>
      <c r="K74" s="116">
        <v>1.6666666666666667</v>
      </c>
    </row>
    <row r="75" spans="1:11" ht="14.1" customHeight="1" x14ac:dyDescent="0.2">
      <c r="A75" s="306" t="s">
        <v>313</v>
      </c>
      <c r="B75" s="307" t="s">
        <v>314</v>
      </c>
      <c r="C75" s="308"/>
      <c r="D75" s="113">
        <v>0.35082590264581204</v>
      </c>
      <c r="E75" s="115">
        <v>120</v>
      </c>
      <c r="F75" s="114">
        <v>161</v>
      </c>
      <c r="G75" s="114">
        <v>88</v>
      </c>
      <c r="H75" s="114">
        <v>110</v>
      </c>
      <c r="I75" s="140">
        <v>128</v>
      </c>
      <c r="J75" s="115">
        <v>-8</v>
      </c>
      <c r="K75" s="116">
        <v>-6.25</v>
      </c>
    </row>
    <row r="76" spans="1:11" ht="14.1" customHeight="1" x14ac:dyDescent="0.2">
      <c r="A76" s="306">
        <v>91</v>
      </c>
      <c r="B76" s="307" t="s">
        <v>315</v>
      </c>
      <c r="C76" s="308"/>
      <c r="D76" s="113">
        <v>0.39467914047653851</v>
      </c>
      <c r="E76" s="115">
        <v>135</v>
      </c>
      <c r="F76" s="114">
        <v>205</v>
      </c>
      <c r="G76" s="114">
        <v>162</v>
      </c>
      <c r="H76" s="114">
        <v>132</v>
      </c>
      <c r="I76" s="140">
        <v>204</v>
      </c>
      <c r="J76" s="115">
        <v>-69</v>
      </c>
      <c r="K76" s="116">
        <v>-33.823529411764703</v>
      </c>
    </row>
    <row r="77" spans="1:11" ht="14.1" customHeight="1" x14ac:dyDescent="0.2">
      <c r="A77" s="306">
        <v>92</v>
      </c>
      <c r="B77" s="307" t="s">
        <v>316</v>
      </c>
      <c r="C77" s="308"/>
      <c r="D77" s="113">
        <v>3.2977634848706328</v>
      </c>
      <c r="E77" s="115">
        <v>1128</v>
      </c>
      <c r="F77" s="114">
        <v>1006</v>
      </c>
      <c r="G77" s="114">
        <v>956</v>
      </c>
      <c r="H77" s="114">
        <v>754</v>
      </c>
      <c r="I77" s="140">
        <v>1622</v>
      </c>
      <c r="J77" s="115">
        <v>-494</v>
      </c>
      <c r="K77" s="116">
        <v>-30.456226880394574</v>
      </c>
    </row>
    <row r="78" spans="1:11" ht="14.1" customHeight="1" x14ac:dyDescent="0.2">
      <c r="A78" s="306">
        <v>93</v>
      </c>
      <c r="B78" s="307" t="s">
        <v>317</v>
      </c>
      <c r="C78" s="308"/>
      <c r="D78" s="113" t="s">
        <v>514</v>
      </c>
      <c r="E78" s="115" t="s">
        <v>514</v>
      </c>
      <c r="F78" s="114">
        <v>30</v>
      </c>
      <c r="G78" s="114">
        <v>61</v>
      </c>
      <c r="H78" s="114">
        <v>29</v>
      </c>
      <c r="I78" s="140">
        <v>63</v>
      </c>
      <c r="J78" s="115" t="s">
        <v>514</v>
      </c>
      <c r="K78" s="116" t="s">
        <v>514</v>
      </c>
    </row>
    <row r="79" spans="1:11" ht="14.1" customHeight="1" x14ac:dyDescent="0.2">
      <c r="A79" s="306">
        <v>94</v>
      </c>
      <c r="B79" s="307" t="s">
        <v>318</v>
      </c>
      <c r="C79" s="308"/>
      <c r="D79" s="113">
        <v>0.40929688642011403</v>
      </c>
      <c r="E79" s="115">
        <v>140</v>
      </c>
      <c r="F79" s="114">
        <v>227</v>
      </c>
      <c r="G79" s="114">
        <v>302</v>
      </c>
      <c r="H79" s="114">
        <v>246</v>
      </c>
      <c r="I79" s="140">
        <v>125</v>
      </c>
      <c r="J79" s="115">
        <v>15</v>
      </c>
      <c r="K79" s="116">
        <v>12</v>
      </c>
    </row>
    <row r="80" spans="1:11" ht="14.1" customHeight="1" x14ac:dyDescent="0.2">
      <c r="A80" s="306" t="s">
        <v>319</v>
      </c>
      <c r="B80" s="307" t="s">
        <v>320</v>
      </c>
      <c r="C80" s="308"/>
      <c r="D80" s="113" t="s">
        <v>514</v>
      </c>
      <c r="E80" s="115" t="s">
        <v>514</v>
      </c>
      <c r="F80" s="114">
        <v>0</v>
      </c>
      <c r="G80" s="114" t="s">
        <v>514</v>
      </c>
      <c r="H80" s="114">
        <v>0</v>
      </c>
      <c r="I80" s="140" t="s">
        <v>514</v>
      </c>
      <c r="J80" s="115" t="s">
        <v>514</v>
      </c>
      <c r="K80" s="116" t="s">
        <v>514</v>
      </c>
    </row>
    <row r="81" spans="1:11" ht="14.1" customHeight="1" x14ac:dyDescent="0.2">
      <c r="A81" s="310" t="s">
        <v>321</v>
      </c>
      <c r="B81" s="311" t="s">
        <v>334</v>
      </c>
      <c r="C81" s="312"/>
      <c r="D81" s="125">
        <v>0.1929542464551966</v>
      </c>
      <c r="E81" s="143">
        <v>66</v>
      </c>
      <c r="F81" s="144">
        <v>76</v>
      </c>
      <c r="G81" s="144">
        <v>376</v>
      </c>
      <c r="H81" s="144">
        <v>50</v>
      </c>
      <c r="I81" s="145">
        <v>76</v>
      </c>
      <c r="J81" s="143">
        <v>-10</v>
      </c>
      <c r="K81" s="146">
        <v>-13.157894736842104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36085</v>
      </c>
      <c r="E11" s="114">
        <v>31894</v>
      </c>
      <c r="F11" s="114">
        <v>36043</v>
      </c>
      <c r="G11" s="114">
        <v>27058</v>
      </c>
      <c r="H11" s="140">
        <v>39804</v>
      </c>
      <c r="I11" s="115">
        <v>-3719</v>
      </c>
      <c r="J11" s="116">
        <v>-9.3432820822027942</v>
      </c>
    </row>
    <row r="12" spans="1:15" s="110" customFormat="1" ht="24.95" customHeight="1" x14ac:dyDescent="0.2">
      <c r="A12" s="193" t="s">
        <v>132</v>
      </c>
      <c r="B12" s="194" t="s">
        <v>133</v>
      </c>
      <c r="C12" s="113">
        <v>0.67063876957184421</v>
      </c>
      <c r="D12" s="115">
        <v>242</v>
      </c>
      <c r="E12" s="114">
        <v>994</v>
      </c>
      <c r="F12" s="114">
        <v>595</v>
      </c>
      <c r="G12" s="114">
        <v>315</v>
      </c>
      <c r="H12" s="140">
        <v>228</v>
      </c>
      <c r="I12" s="115">
        <v>14</v>
      </c>
      <c r="J12" s="116">
        <v>6.1403508771929829</v>
      </c>
    </row>
    <row r="13" spans="1:15" s="110" customFormat="1" ht="24.95" customHeight="1" x14ac:dyDescent="0.2">
      <c r="A13" s="193" t="s">
        <v>134</v>
      </c>
      <c r="B13" s="199" t="s">
        <v>214</v>
      </c>
      <c r="C13" s="113">
        <v>0.8563114867673548</v>
      </c>
      <c r="D13" s="115">
        <v>309</v>
      </c>
      <c r="E13" s="114">
        <v>144</v>
      </c>
      <c r="F13" s="114">
        <v>167</v>
      </c>
      <c r="G13" s="114">
        <v>141</v>
      </c>
      <c r="H13" s="140">
        <v>596</v>
      </c>
      <c r="I13" s="115">
        <v>-287</v>
      </c>
      <c r="J13" s="116">
        <v>-48.154362416107382</v>
      </c>
    </row>
    <row r="14" spans="1:15" s="287" customFormat="1" ht="24.95" customHeight="1" x14ac:dyDescent="0.2">
      <c r="A14" s="193" t="s">
        <v>215</v>
      </c>
      <c r="B14" s="199" t="s">
        <v>137</v>
      </c>
      <c r="C14" s="113">
        <v>16.92392961064154</v>
      </c>
      <c r="D14" s="115">
        <v>6107</v>
      </c>
      <c r="E14" s="114">
        <v>2888</v>
      </c>
      <c r="F14" s="114">
        <v>3049</v>
      </c>
      <c r="G14" s="114">
        <v>2348</v>
      </c>
      <c r="H14" s="140">
        <v>5569</v>
      </c>
      <c r="I14" s="115">
        <v>538</v>
      </c>
      <c r="J14" s="116">
        <v>9.6606212964625602</v>
      </c>
      <c r="K14" s="110"/>
      <c r="L14" s="110"/>
      <c r="M14" s="110"/>
      <c r="N14" s="110"/>
      <c r="O14" s="110"/>
    </row>
    <row r="15" spans="1:15" s="110" customFormat="1" ht="24.95" customHeight="1" x14ac:dyDescent="0.2">
      <c r="A15" s="193" t="s">
        <v>216</v>
      </c>
      <c r="B15" s="199" t="s">
        <v>217</v>
      </c>
      <c r="C15" s="113">
        <v>1.5879174172093669</v>
      </c>
      <c r="D15" s="115">
        <v>573</v>
      </c>
      <c r="E15" s="114">
        <v>813</v>
      </c>
      <c r="F15" s="114">
        <v>612</v>
      </c>
      <c r="G15" s="114">
        <v>512</v>
      </c>
      <c r="H15" s="140">
        <v>735</v>
      </c>
      <c r="I15" s="115">
        <v>-162</v>
      </c>
      <c r="J15" s="116">
        <v>-22.040816326530614</v>
      </c>
    </row>
    <row r="16" spans="1:15" s="287" customFormat="1" ht="24.95" customHeight="1" x14ac:dyDescent="0.2">
      <c r="A16" s="193" t="s">
        <v>218</v>
      </c>
      <c r="B16" s="199" t="s">
        <v>141</v>
      </c>
      <c r="C16" s="113">
        <v>14.468615768324788</v>
      </c>
      <c r="D16" s="115">
        <v>5221</v>
      </c>
      <c r="E16" s="114">
        <v>1792</v>
      </c>
      <c r="F16" s="114">
        <v>2135</v>
      </c>
      <c r="G16" s="114">
        <v>1578</v>
      </c>
      <c r="H16" s="140">
        <v>4488</v>
      </c>
      <c r="I16" s="115">
        <v>733</v>
      </c>
      <c r="J16" s="116">
        <v>16.332442067736185</v>
      </c>
      <c r="K16" s="110"/>
      <c r="L16" s="110"/>
      <c r="M16" s="110"/>
      <c r="N16" s="110"/>
      <c r="O16" s="110"/>
    </row>
    <row r="17" spans="1:15" s="110" customFormat="1" ht="24.95" customHeight="1" x14ac:dyDescent="0.2">
      <c r="A17" s="193" t="s">
        <v>142</v>
      </c>
      <c r="B17" s="199" t="s">
        <v>220</v>
      </c>
      <c r="C17" s="113">
        <v>0.86739642510738535</v>
      </c>
      <c r="D17" s="115">
        <v>313</v>
      </c>
      <c r="E17" s="114">
        <v>283</v>
      </c>
      <c r="F17" s="114">
        <v>302</v>
      </c>
      <c r="G17" s="114">
        <v>258</v>
      </c>
      <c r="H17" s="140">
        <v>346</v>
      </c>
      <c r="I17" s="115">
        <v>-33</v>
      </c>
      <c r="J17" s="116">
        <v>-9.5375722543352595</v>
      </c>
    </row>
    <row r="18" spans="1:15" s="287" customFormat="1" ht="24.95" customHeight="1" x14ac:dyDescent="0.2">
      <c r="A18" s="201" t="s">
        <v>144</v>
      </c>
      <c r="B18" s="202" t="s">
        <v>145</v>
      </c>
      <c r="C18" s="113">
        <v>4.2455313842316755</v>
      </c>
      <c r="D18" s="115">
        <v>1532</v>
      </c>
      <c r="E18" s="114">
        <v>1562</v>
      </c>
      <c r="F18" s="114">
        <v>1612</v>
      </c>
      <c r="G18" s="114">
        <v>1197</v>
      </c>
      <c r="H18" s="140">
        <v>1582</v>
      </c>
      <c r="I18" s="115">
        <v>-50</v>
      </c>
      <c r="J18" s="116">
        <v>-3.1605562579013906</v>
      </c>
      <c r="K18" s="110"/>
      <c r="L18" s="110"/>
      <c r="M18" s="110"/>
      <c r="N18" s="110"/>
      <c r="O18" s="110"/>
    </row>
    <row r="19" spans="1:15" s="110" customFormat="1" ht="24.95" customHeight="1" x14ac:dyDescent="0.2">
      <c r="A19" s="193" t="s">
        <v>146</v>
      </c>
      <c r="B19" s="199" t="s">
        <v>147</v>
      </c>
      <c r="C19" s="113">
        <v>10.766246362754607</v>
      </c>
      <c r="D19" s="115">
        <v>3885</v>
      </c>
      <c r="E19" s="114">
        <v>3688</v>
      </c>
      <c r="F19" s="114">
        <v>4198</v>
      </c>
      <c r="G19" s="114">
        <v>3032</v>
      </c>
      <c r="H19" s="140">
        <v>4694</v>
      </c>
      <c r="I19" s="115">
        <v>-809</v>
      </c>
      <c r="J19" s="116">
        <v>-17.234767788666382</v>
      </c>
    </row>
    <row r="20" spans="1:15" s="287" customFormat="1" ht="24.95" customHeight="1" x14ac:dyDescent="0.2">
      <c r="A20" s="193" t="s">
        <v>148</v>
      </c>
      <c r="B20" s="199" t="s">
        <v>149</v>
      </c>
      <c r="C20" s="113">
        <v>8.0642926423721768</v>
      </c>
      <c r="D20" s="115">
        <v>2910</v>
      </c>
      <c r="E20" s="114">
        <v>2548</v>
      </c>
      <c r="F20" s="114">
        <v>2726</v>
      </c>
      <c r="G20" s="114">
        <v>1955</v>
      </c>
      <c r="H20" s="140">
        <v>2329</v>
      </c>
      <c r="I20" s="115">
        <v>581</v>
      </c>
      <c r="J20" s="116">
        <v>24.946328896522111</v>
      </c>
      <c r="K20" s="110"/>
      <c r="L20" s="110"/>
      <c r="M20" s="110"/>
      <c r="N20" s="110"/>
      <c r="O20" s="110"/>
    </row>
    <row r="21" spans="1:15" s="110" customFormat="1" ht="24.95" customHeight="1" x14ac:dyDescent="0.2">
      <c r="A21" s="201" t="s">
        <v>150</v>
      </c>
      <c r="B21" s="202" t="s">
        <v>151</v>
      </c>
      <c r="C21" s="113">
        <v>6.0246639878065675</v>
      </c>
      <c r="D21" s="115">
        <v>2174</v>
      </c>
      <c r="E21" s="114">
        <v>2058</v>
      </c>
      <c r="F21" s="114">
        <v>2186</v>
      </c>
      <c r="G21" s="114">
        <v>1882</v>
      </c>
      <c r="H21" s="140">
        <v>1880</v>
      </c>
      <c r="I21" s="115">
        <v>294</v>
      </c>
      <c r="J21" s="116">
        <v>15.638297872340425</v>
      </c>
    </row>
    <row r="22" spans="1:15" s="110" customFormat="1" ht="24.95" customHeight="1" x14ac:dyDescent="0.2">
      <c r="A22" s="201" t="s">
        <v>152</v>
      </c>
      <c r="B22" s="199" t="s">
        <v>153</v>
      </c>
      <c r="C22" s="113">
        <v>4.339753360121934</v>
      </c>
      <c r="D22" s="115">
        <v>1566</v>
      </c>
      <c r="E22" s="114">
        <v>1187</v>
      </c>
      <c r="F22" s="114">
        <v>1293</v>
      </c>
      <c r="G22" s="114">
        <v>961</v>
      </c>
      <c r="H22" s="140">
        <v>1195</v>
      </c>
      <c r="I22" s="115">
        <v>371</v>
      </c>
      <c r="J22" s="116">
        <v>31.04602510460251</v>
      </c>
    </row>
    <row r="23" spans="1:15" s="110" customFormat="1" ht="24.95" customHeight="1" x14ac:dyDescent="0.2">
      <c r="A23" s="193" t="s">
        <v>154</v>
      </c>
      <c r="B23" s="199" t="s">
        <v>155</v>
      </c>
      <c r="C23" s="113">
        <v>1.7680476652348622</v>
      </c>
      <c r="D23" s="115">
        <v>638</v>
      </c>
      <c r="E23" s="114">
        <v>484</v>
      </c>
      <c r="F23" s="114">
        <v>646</v>
      </c>
      <c r="G23" s="114">
        <v>413</v>
      </c>
      <c r="H23" s="140">
        <v>2333</v>
      </c>
      <c r="I23" s="115">
        <v>-1695</v>
      </c>
      <c r="J23" s="116">
        <v>-72.65323617659665</v>
      </c>
    </row>
    <row r="24" spans="1:15" s="110" customFormat="1" ht="24.95" customHeight="1" x14ac:dyDescent="0.2">
      <c r="A24" s="193" t="s">
        <v>156</v>
      </c>
      <c r="B24" s="199" t="s">
        <v>221</v>
      </c>
      <c r="C24" s="113">
        <v>6.9031453512539835</v>
      </c>
      <c r="D24" s="115">
        <v>2491</v>
      </c>
      <c r="E24" s="114">
        <v>2746</v>
      </c>
      <c r="F24" s="114">
        <v>2752</v>
      </c>
      <c r="G24" s="114">
        <v>2041</v>
      </c>
      <c r="H24" s="140">
        <v>3020</v>
      </c>
      <c r="I24" s="115">
        <v>-529</v>
      </c>
      <c r="J24" s="116">
        <v>-17.516556291390728</v>
      </c>
    </row>
    <row r="25" spans="1:15" s="110" customFormat="1" ht="24.95" customHeight="1" x14ac:dyDescent="0.2">
      <c r="A25" s="193" t="s">
        <v>222</v>
      </c>
      <c r="B25" s="204" t="s">
        <v>159</v>
      </c>
      <c r="C25" s="113">
        <v>9.2282111680753776</v>
      </c>
      <c r="D25" s="115">
        <v>3330</v>
      </c>
      <c r="E25" s="114">
        <v>3318</v>
      </c>
      <c r="F25" s="114">
        <v>3518</v>
      </c>
      <c r="G25" s="114">
        <v>3029</v>
      </c>
      <c r="H25" s="140">
        <v>4372</v>
      </c>
      <c r="I25" s="115">
        <v>-1042</v>
      </c>
      <c r="J25" s="116">
        <v>-23.833485818847208</v>
      </c>
    </row>
    <row r="26" spans="1:15" s="110" customFormat="1" ht="24.95" customHeight="1" x14ac:dyDescent="0.2">
      <c r="A26" s="201">
        <v>782.78300000000002</v>
      </c>
      <c r="B26" s="203" t="s">
        <v>160</v>
      </c>
      <c r="C26" s="113">
        <v>15.033947623666343</v>
      </c>
      <c r="D26" s="115">
        <v>5425</v>
      </c>
      <c r="E26" s="114">
        <v>5293</v>
      </c>
      <c r="F26" s="114">
        <v>5539</v>
      </c>
      <c r="G26" s="114">
        <v>5329</v>
      </c>
      <c r="H26" s="140">
        <v>5379</v>
      </c>
      <c r="I26" s="115">
        <v>46</v>
      </c>
      <c r="J26" s="116">
        <v>0.8551775422941067</v>
      </c>
    </row>
    <row r="27" spans="1:15" s="110" customFormat="1" ht="24.95" customHeight="1" x14ac:dyDescent="0.2">
      <c r="A27" s="193" t="s">
        <v>161</v>
      </c>
      <c r="B27" s="199" t="s">
        <v>162</v>
      </c>
      <c r="C27" s="113">
        <v>1.6876818622696412</v>
      </c>
      <c r="D27" s="115">
        <v>609</v>
      </c>
      <c r="E27" s="114">
        <v>717</v>
      </c>
      <c r="F27" s="114">
        <v>829</v>
      </c>
      <c r="G27" s="114">
        <v>623</v>
      </c>
      <c r="H27" s="140">
        <v>959</v>
      </c>
      <c r="I27" s="115">
        <v>-350</v>
      </c>
      <c r="J27" s="116">
        <v>-36.496350364963504</v>
      </c>
    </row>
    <row r="28" spans="1:15" s="110" customFormat="1" ht="24.95" customHeight="1" x14ac:dyDescent="0.2">
      <c r="A28" s="193" t="s">
        <v>163</v>
      </c>
      <c r="B28" s="199" t="s">
        <v>164</v>
      </c>
      <c r="C28" s="113">
        <v>1.8262435915200221</v>
      </c>
      <c r="D28" s="115">
        <v>659</v>
      </c>
      <c r="E28" s="114">
        <v>525</v>
      </c>
      <c r="F28" s="114">
        <v>1285</v>
      </c>
      <c r="G28" s="114">
        <v>489</v>
      </c>
      <c r="H28" s="140">
        <v>741</v>
      </c>
      <c r="I28" s="115">
        <v>-82</v>
      </c>
      <c r="J28" s="116">
        <v>-11.06612685560054</v>
      </c>
    </row>
    <row r="29" spans="1:15" s="110" customFormat="1" ht="24.95" customHeight="1" x14ac:dyDescent="0.2">
      <c r="A29" s="193">
        <v>86</v>
      </c>
      <c r="B29" s="199" t="s">
        <v>165</v>
      </c>
      <c r="C29" s="113">
        <v>4.3452958292919499</v>
      </c>
      <c r="D29" s="115">
        <v>1568</v>
      </c>
      <c r="E29" s="114">
        <v>1380</v>
      </c>
      <c r="F29" s="114">
        <v>1660</v>
      </c>
      <c r="G29" s="114">
        <v>1184</v>
      </c>
      <c r="H29" s="140">
        <v>1457</v>
      </c>
      <c r="I29" s="115">
        <v>111</v>
      </c>
      <c r="J29" s="116">
        <v>7.6183939601921757</v>
      </c>
    </row>
    <row r="30" spans="1:15" s="110" customFormat="1" ht="24.95" customHeight="1" x14ac:dyDescent="0.2">
      <c r="A30" s="193">
        <v>87.88</v>
      </c>
      <c r="B30" s="204" t="s">
        <v>166</v>
      </c>
      <c r="C30" s="113">
        <v>3.9684079257309133</v>
      </c>
      <c r="D30" s="115">
        <v>1432</v>
      </c>
      <c r="E30" s="114">
        <v>1229</v>
      </c>
      <c r="F30" s="114">
        <v>2525</v>
      </c>
      <c r="G30" s="114">
        <v>1143</v>
      </c>
      <c r="H30" s="140">
        <v>2232</v>
      </c>
      <c r="I30" s="115">
        <v>-800</v>
      </c>
      <c r="J30" s="116">
        <v>-35.842293906810035</v>
      </c>
    </row>
    <row r="31" spans="1:15" s="110" customFormat="1" ht="24.95" customHeight="1" x14ac:dyDescent="0.2">
      <c r="A31" s="193" t="s">
        <v>167</v>
      </c>
      <c r="B31" s="199" t="s">
        <v>168</v>
      </c>
      <c r="C31" s="113">
        <v>3.3476513786892061</v>
      </c>
      <c r="D31" s="115">
        <v>1208</v>
      </c>
      <c r="E31" s="114">
        <v>1133</v>
      </c>
      <c r="F31" s="114">
        <v>1463</v>
      </c>
      <c r="G31" s="114">
        <v>976</v>
      </c>
      <c r="H31" s="140">
        <v>1238</v>
      </c>
      <c r="I31" s="115">
        <v>-30</v>
      </c>
      <c r="J31" s="116">
        <v>-2.4232633279483036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0.67063876957184421</v>
      </c>
      <c r="D34" s="115">
        <v>242</v>
      </c>
      <c r="E34" s="114">
        <v>994</v>
      </c>
      <c r="F34" s="114">
        <v>595</v>
      </c>
      <c r="G34" s="114">
        <v>315</v>
      </c>
      <c r="H34" s="140">
        <v>228</v>
      </c>
      <c r="I34" s="115">
        <v>14</v>
      </c>
      <c r="J34" s="116">
        <v>6.1403508771929829</v>
      </c>
    </row>
    <row r="35" spans="1:10" s="110" customFormat="1" ht="24.95" customHeight="1" x14ac:dyDescent="0.2">
      <c r="A35" s="292" t="s">
        <v>171</v>
      </c>
      <c r="B35" s="293" t="s">
        <v>172</v>
      </c>
      <c r="C35" s="113">
        <v>22.025772481640569</v>
      </c>
      <c r="D35" s="115">
        <v>7948</v>
      </c>
      <c r="E35" s="114">
        <v>4594</v>
      </c>
      <c r="F35" s="114">
        <v>4828</v>
      </c>
      <c r="G35" s="114">
        <v>3686</v>
      </c>
      <c r="H35" s="140">
        <v>7747</v>
      </c>
      <c r="I35" s="115">
        <v>201</v>
      </c>
      <c r="J35" s="116">
        <v>2.5945527300890667</v>
      </c>
    </row>
    <row r="36" spans="1:10" s="110" customFormat="1" ht="24.95" customHeight="1" x14ac:dyDescent="0.2">
      <c r="A36" s="294" t="s">
        <v>173</v>
      </c>
      <c r="B36" s="295" t="s">
        <v>174</v>
      </c>
      <c r="C36" s="125">
        <v>77.30358874878759</v>
      </c>
      <c r="D36" s="143">
        <v>27895</v>
      </c>
      <c r="E36" s="144">
        <v>26306</v>
      </c>
      <c r="F36" s="144">
        <v>30620</v>
      </c>
      <c r="G36" s="144">
        <v>23057</v>
      </c>
      <c r="H36" s="145">
        <v>31829</v>
      </c>
      <c r="I36" s="143">
        <v>-3934</v>
      </c>
      <c r="J36" s="146">
        <v>-12.359797668792611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36085</v>
      </c>
      <c r="F11" s="264">
        <v>31894</v>
      </c>
      <c r="G11" s="264">
        <v>36043</v>
      </c>
      <c r="H11" s="264">
        <v>27058</v>
      </c>
      <c r="I11" s="265">
        <v>39804</v>
      </c>
      <c r="J11" s="263">
        <v>-3719</v>
      </c>
      <c r="K11" s="266">
        <v>-9.3432820822027942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27.357627823195234</v>
      </c>
      <c r="E13" s="115">
        <v>9872</v>
      </c>
      <c r="F13" s="114">
        <v>10531</v>
      </c>
      <c r="G13" s="114">
        <v>10623</v>
      </c>
      <c r="H13" s="114">
        <v>8760</v>
      </c>
      <c r="I13" s="140">
        <v>10691</v>
      </c>
      <c r="J13" s="115">
        <v>-819</v>
      </c>
      <c r="K13" s="116">
        <v>-7.6606491441399305</v>
      </c>
    </row>
    <row r="14" spans="1:17" ht="15.95" customHeight="1" x14ac:dyDescent="0.2">
      <c r="A14" s="306" t="s">
        <v>230</v>
      </c>
      <c r="B14" s="307"/>
      <c r="C14" s="308"/>
      <c r="D14" s="113">
        <v>51.001801302480253</v>
      </c>
      <c r="E14" s="115">
        <v>18404</v>
      </c>
      <c r="F14" s="114">
        <v>15411</v>
      </c>
      <c r="G14" s="114">
        <v>18917</v>
      </c>
      <c r="H14" s="114">
        <v>13380</v>
      </c>
      <c r="I14" s="140">
        <v>19836</v>
      </c>
      <c r="J14" s="115">
        <v>-1432</v>
      </c>
      <c r="K14" s="116">
        <v>-7.2191974188344421</v>
      </c>
    </row>
    <row r="15" spans="1:17" ht="15.95" customHeight="1" x14ac:dyDescent="0.2">
      <c r="A15" s="306" t="s">
        <v>231</v>
      </c>
      <c r="B15" s="307"/>
      <c r="C15" s="308"/>
      <c r="D15" s="113">
        <v>10.403214632118608</v>
      </c>
      <c r="E15" s="115">
        <v>3754</v>
      </c>
      <c r="F15" s="114">
        <v>2825</v>
      </c>
      <c r="G15" s="114">
        <v>2979</v>
      </c>
      <c r="H15" s="114">
        <v>2375</v>
      </c>
      <c r="I15" s="140">
        <v>4564</v>
      </c>
      <c r="J15" s="115">
        <v>-810</v>
      </c>
      <c r="K15" s="116">
        <v>-17.747589833479402</v>
      </c>
    </row>
    <row r="16" spans="1:17" ht="15.95" customHeight="1" x14ac:dyDescent="0.2">
      <c r="A16" s="306" t="s">
        <v>232</v>
      </c>
      <c r="B16" s="307"/>
      <c r="C16" s="308"/>
      <c r="D16" s="113">
        <v>10.99625883331024</v>
      </c>
      <c r="E16" s="115">
        <v>3968</v>
      </c>
      <c r="F16" s="114">
        <v>3054</v>
      </c>
      <c r="G16" s="114">
        <v>3203</v>
      </c>
      <c r="H16" s="114">
        <v>2464</v>
      </c>
      <c r="I16" s="140">
        <v>4624</v>
      </c>
      <c r="J16" s="115">
        <v>-656</v>
      </c>
      <c r="K16" s="116">
        <v>-14.186851211072664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0.67341000415685193</v>
      </c>
      <c r="E18" s="115">
        <v>243</v>
      </c>
      <c r="F18" s="114">
        <v>938</v>
      </c>
      <c r="G18" s="114">
        <v>496</v>
      </c>
      <c r="H18" s="114">
        <v>287</v>
      </c>
      <c r="I18" s="140">
        <v>241</v>
      </c>
      <c r="J18" s="115">
        <v>2</v>
      </c>
      <c r="K18" s="116">
        <v>0.82987551867219922</v>
      </c>
    </row>
    <row r="19" spans="1:11" ht="14.1" customHeight="1" x14ac:dyDescent="0.2">
      <c r="A19" s="306" t="s">
        <v>235</v>
      </c>
      <c r="B19" s="307" t="s">
        <v>236</v>
      </c>
      <c r="C19" s="308"/>
      <c r="D19" s="113">
        <v>0.57087432451156994</v>
      </c>
      <c r="E19" s="115">
        <v>206</v>
      </c>
      <c r="F19" s="114">
        <v>902</v>
      </c>
      <c r="G19" s="114">
        <v>462</v>
      </c>
      <c r="H19" s="114">
        <v>261</v>
      </c>
      <c r="I19" s="140">
        <v>178</v>
      </c>
      <c r="J19" s="115">
        <v>28</v>
      </c>
      <c r="K19" s="116">
        <v>15.730337078651685</v>
      </c>
    </row>
    <row r="20" spans="1:11" ht="14.1" customHeight="1" x14ac:dyDescent="0.2">
      <c r="A20" s="306">
        <v>12</v>
      </c>
      <c r="B20" s="307" t="s">
        <v>237</v>
      </c>
      <c r="C20" s="308"/>
      <c r="D20" s="113">
        <v>0.61244284328668419</v>
      </c>
      <c r="E20" s="115">
        <v>221</v>
      </c>
      <c r="F20" s="114">
        <v>493</v>
      </c>
      <c r="G20" s="114">
        <v>318</v>
      </c>
      <c r="H20" s="114">
        <v>202</v>
      </c>
      <c r="I20" s="140">
        <v>407</v>
      </c>
      <c r="J20" s="115">
        <v>-186</v>
      </c>
      <c r="K20" s="116">
        <v>-45.700245700245702</v>
      </c>
    </row>
    <row r="21" spans="1:11" ht="14.1" customHeight="1" x14ac:dyDescent="0.2">
      <c r="A21" s="306">
        <v>21</v>
      </c>
      <c r="B21" s="307" t="s">
        <v>238</v>
      </c>
      <c r="C21" s="308"/>
      <c r="D21" s="113">
        <v>0.2272412359706249</v>
      </c>
      <c r="E21" s="115">
        <v>82</v>
      </c>
      <c r="F21" s="114">
        <v>84</v>
      </c>
      <c r="G21" s="114">
        <v>79</v>
      </c>
      <c r="H21" s="114">
        <v>58</v>
      </c>
      <c r="I21" s="140">
        <v>100</v>
      </c>
      <c r="J21" s="115">
        <v>-18</v>
      </c>
      <c r="K21" s="116">
        <v>-18</v>
      </c>
    </row>
    <row r="22" spans="1:11" ht="14.1" customHeight="1" x14ac:dyDescent="0.2">
      <c r="A22" s="306">
        <v>22</v>
      </c>
      <c r="B22" s="307" t="s">
        <v>239</v>
      </c>
      <c r="C22" s="308"/>
      <c r="D22" s="113">
        <v>1.6239434668144659</v>
      </c>
      <c r="E22" s="115">
        <v>586</v>
      </c>
      <c r="F22" s="114">
        <v>572</v>
      </c>
      <c r="G22" s="114">
        <v>696</v>
      </c>
      <c r="H22" s="114">
        <v>579</v>
      </c>
      <c r="I22" s="140">
        <v>568</v>
      </c>
      <c r="J22" s="115">
        <v>18</v>
      </c>
      <c r="K22" s="116">
        <v>3.1690140845070425</v>
      </c>
    </row>
    <row r="23" spans="1:11" ht="14.1" customHeight="1" x14ac:dyDescent="0.2">
      <c r="A23" s="306">
        <v>23</v>
      </c>
      <c r="B23" s="307" t="s">
        <v>240</v>
      </c>
      <c r="C23" s="308"/>
      <c r="D23" s="113">
        <v>1.0115006235277817</v>
      </c>
      <c r="E23" s="115">
        <v>365</v>
      </c>
      <c r="F23" s="114">
        <v>385</v>
      </c>
      <c r="G23" s="114">
        <v>430</v>
      </c>
      <c r="H23" s="114">
        <v>338</v>
      </c>
      <c r="I23" s="140">
        <v>498</v>
      </c>
      <c r="J23" s="115">
        <v>-133</v>
      </c>
      <c r="K23" s="116">
        <v>-26.706827309236949</v>
      </c>
    </row>
    <row r="24" spans="1:11" ht="14.1" customHeight="1" x14ac:dyDescent="0.2">
      <c r="A24" s="306">
        <v>24</v>
      </c>
      <c r="B24" s="307" t="s">
        <v>241</v>
      </c>
      <c r="C24" s="308"/>
      <c r="D24" s="113">
        <v>2.580019398642095</v>
      </c>
      <c r="E24" s="115">
        <v>931</v>
      </c>
      <c r="F24" s="114">
        <v>736</v>
      </c>
      <c r="G24" s="114">
        <v>886</v>
      </c>
      <c r="H24" s="114">
        <v>820</v>
      </c>
      <c r="I24" s="140">
        <v>931</v>
      </c>
      <c r="J24" s="115">
        <v>0</v>
      </c>
      <c r="K24" s="116">
        <v>0</v>
      </c>
    </row>
    <row r="25" spans="1:11" ht="14.1" customHeight="1" x14ac:dyDescent="0.2">
      <c r="A25" s="306">
        <v>25</v>
      </c>
      <c r="B25" s="307" t="s">
        <v>242</v>
      </c>
      <c r="C25" s="308"/>
      <c r="D25" s="113">
        <v>6.5124012747679094</v>
      </c>
      <c r="E25" s="115">
        <v>2350</v>
      </c>
      <c r="F25" s="114">
        <v>1290</v>
      </c>
      <c r="G25" s="114">
        <v>1525</v>
      </c>
      <c r="H25" s="114">
        <v>1180</v>
      </c>
      <c r="I25" s="140">
        <v>1920</v>
      </c>
      <c r="J25" s="115">
        <v>430</v>
      </c>
      <c r="K25" s="116">
        <v>22.395833333333332</v>
      </c>
    </row>
    <row r="26" spans="1:11" ht="14.1" customHeight="1" x14ac:dyDescent="0.2">
      <c r="A26" s="306">
        <v>26</v>
      </c>
      <c r="B26" s="307" t="s">
        <v>243</v>
      </c>
      <c r="C26" s="308"/>
      <c r="D26" s="113">
        <v>3.7993626160454483</v>
      </c>
      <c r="E26" s="115">
        <v>1371</v>
      </c>
      <c r="F26" s="114">
        <v>895</v>
      </c>
      <c r="G26" s="114">
        <v>1059</v>
      </c>
      <c r="H26" s="114">
        <v>800</v>
      </c>
      <c r="I26" s="140">
        <v>1293</v>
      </c>
      <c r="J26" s="115">
        <v>78</v>
      </c>
      <c r="K26" s="116">
        <v>6.0324825986078885</v>
      </c>
    </row>
    <row r="27" spans="1:11" ht="14.1" customHeight="1" x14ac:dyDescent="0.2">
      <c r="A27" s="306">
        <v>27</v>
      </c>
      <c r="B27" s="307" t="s">
        <v>244</v>
      </c>
      <c r="C27" s="308"/>
      <c r="D27" s="113">
        <v>2.901482610502979</v>
      </c>
      <c r="E27" s="115">
        <v>1047</v>
      </c>
      <c r="F27" s="114">
        <v>446</v>
      </c>
      <c r="G27" s="114">
        <v>524</v>
      </c>
      <c r="H27" s="114">
        <v>473</v>
      </c>
      <c r="I27" s="140">
        <v>2056</v>
      </c>
      <c r="J27" s="115">
        <v>-1009</v>
      </c>
      <c r="K27" s="116">
        <v>-49.075875486381321</v>
      </c>
    </row>
    <row r="28" spans="1:11" ht="14.1" customHeight="1" x14ac:dyDescent="0.2">
      <c r="A28" s="306">
        <v>28</v>
      </c>
      <c r="B28" s="307" t="s">
        <v>245</v>
      </c>
      <c r="C28" s="308"/>
      <c r="D28" s="113">
        <v>0.15241790217541915</v>
      </c>
      <c r="E28" s="115">
        <v>55</v>
      </c>
      <c r="F28" s="114">
        <v>51</v>
      </c>
      <c r="G28" s="114">
        <v>61</v>
      </c>
      <c r="H28" s="114">
        <v>54</v>
      </c>
      <c r="I28" s="140">
        <v>98</v>
      </c>
      <c r="J28" s="115">
        <v>-43</v>
      </c>
      <c r="K28" s="116">
        <v>-43.877551020408163</v>
      </c>
    </row>
    <row r="29" spans="1:11" ht="14.1" customHeight="1" x14ac:dyDescent="0.2">
      <c r="A29" s="306">
        <v>29</v>
      </c>
      <c r="B29" s="307" t="s">
        <v>246</v>
      </c>
      <c r="C29" s="308"/>
      <c r="D29" s="113">
        <v>3.6663433559650827</v>
      </c>
      <c r="E29" s="115">
        <v>1323</v>
      </c>
      <c r="F29" s="114">
        <v>1306</v>
      </c>
      <c r="G29" s="114">
        <v>1262</v>
      </c>
      <c r="H29" s="114">
        <v>1238</v>
      </c>
      <c r="I29" s="140">
        <v>1328</v>
      </c>
      <c r="J29" s="115">
        <v>-5</v>
      </c>
      <c r="K29" s="116">
        <v>-0.37650602409638556</v>
      </c>
    </row>
    <row r="30" spans="1:11" ht="14.1" customHeight="1" x14ac:dyDescent="0.2">
      <c r="A30" s="306" t="s">
        <v>247</v>
      </c>
      <c r="B30" s="307" t="s">
        <v>248</v>
      </c>
      <c r="C30" s="308"/>
      <c r="D30" s="113" t="s">
        <v>514</v>
      </c>
      <c r="E30" s="115" t="s">
        <v>514</v>
      </c>
      <c r="F30" s="114">
        <v>596</v>
      </c>
      <c r="G30" s="114">
        <v>536</v>
      </c>
      <c r="H30" s="114">
        <v>510</v>
      </c>
      <c r="I30" s="140">
        <v>559</v>
      </c>
      <c r="J30" s="115" t="s">
        <v>514</v>
      </c>
      <c r="K30" s="116" t="s">
        <v>514</v>
      </c>
    </row>
    <row r="31" spans="1:11" ht="14.1" customHeight="1" x14ac:dyDescent="0.2">
      <c r="A31" s="306" t="s">
        <v>249</v>
      </c>
      <c r="B31" s="307" t="s">
        <v>250</v>
      </c>
      <c r="C31" s="308"/>
      <c r="D31" s="113">
        <v>2.2668698905362339</v>
      </c>
      <c r="E31" s="115">
        <v>818</v>
      </c>
      <c r="F31" s="114">
        <v>704</v>
      </c>
      <c r="G31" s="114">
        <v>718</v>
      </c>
      <c r="H31" s="114">
        <v>722</v>
      </c>
      <c r="I31" s="140">
        <v>766</v>
      </c>
      <c r="J31" s="115">
        <v>52</v>
      </c>
      <c r="K31" s="116">
        <v>6.7885117493472587</v>
      </c>
    </row>
    <row r="32" spans="1:11" ht="14.1" customHeight="1" x14ac:dyDescent="0.2">
      <c r="A32" s="306">
        <v>31</v>
      </c>
      <c r="B32" s="307" t="s">
        <v>251</v>
      </c>
      <c r="C32" s="308"/>
      <c r="D32" s="113">
        <v>0.60967160870167658</v>
      </c>
      <c r="E32" s="115">
        <v>220</v>
      </c>
      <c r="F32" s="114">
        <v>148</v>
      </c>
      <c r="G32" s="114">
        <v>170</v>
      </c>
      <c r="H32" s="114">
        <v>165</v>
      </c>
      <c r="I32" s="140">
        <v>363</v>
      </c>
      <c r="J32" s="115">
        <v>-143</v>
      </c>
      <c r="K32" s="116">
        <v>-39.393939393939391</v>
      </c>
    </row>
    <row r="33" spans="1:11" ht="14.1" customHeight="1" x14ac:dyDescent="0.2">
      <c r="A33" s="306">
        <v>32</v>
      </c>
      <c r="B33" s="307" t="s">
        <v>252</v>
      </c>
      <c r="C33" s="308"/>
      <c r="D33" s="113">
        <v>1.4133296383538867</v>
      </c>
      <c r="E33" s="115">
        <v>510</v>
      </c>
      <c r="F33" s="114">
        <v>725</v>
      </c>
      <c r="G33" s="114">
        <v>627</v>
      </c>
      <c r="H33" s="114">
        <v>506</v>
      </c>
      <c r="I33" s="140">
        <v>728</v>
      </c>
      <c r="J33" s="115">
        <v>-218</v>
      </c>
      <c r="K33" s="116">
        <v>-29.945054945054945</v>
      </c>
    </row>
    <row r="34" spans="1:11" ht="14.1" customHeight="1" x14ac:dyDescent="0.2">
      <c r="A34" s="306">
        <v>33</v>
      </c>
      <c r="B34" s="307" t="s">
        <v>253</v>
      </c>
      <c r="C34" s="308"/>
      <c r="D34" s="113">
        <v>1.0142718581127892</v>
      </c>
      <c r="E34" s="115">
        <v>366</v>
      </c>
      <c r="F34" s="114">
        <v>459</v>
      </c>
      <c r="G34" s="114">
        <v>403</v>
      </c>
      <c r="H34" s="114">
        <v>298</v>
      </c>
      <c r="I34" s="140">
        <v>389</v>
      </c>
      <c r="J34" s="115">
        <v>-23</v>
      </c>
      <c r="K34" s="116">
        <v>-5.9125964010282779</v>
      </c>
    </row>
    <row r="35" spans="1:11" ht="14.1" customHeight="1" x14ac:dyDescent="0.2">
      <c r="A35" s="306">
        <v>34</v>
      </c>
      <c r="B35" s="307" t="s">
        <v>254</v>
      </c>
      <c r="C35" s="308"/>
      <c r="D35" s="113">
        <v>1.5990023555493973</v>
      </c>
      <c r="E35" s="115">
        <v>577</v>
      </c>
      <c r="F35" s="114">
        <v>440</v>
      </c>
      <c r="G35" s="114">
        <v>606</v>
      </c>
      <c r="H35" s="114">
        <v>461</v>
      </c>
      <c r="I35" s="140">
        <v>1190</v>
      </c>
      <c r="J35" s="115">
        <v>-613</v>
      </c>
      <c r="K35" s="116">
        <v>-51.512605042016808</v>
      </c>
    </row>
    <row r="36" spans="1:11" ht="14.1" customHeight="1" x14ac:dyDescent="0.2">
      <c r="A36" s="306">
        <v>41</v>
      </c>
      <c r="B36" s="307" t="s">
        <v>255</v>
      </c>
      <c r="C36" s="308"/>
      <c r="D36" s="113">
        <v>0.41568518775114316</v>
      </c>
      <c r="E36" s="115">
        <v>150</v>
      </c>
      <c r="F36" s="114">
        <v>104</v>
      </c>
      <c r="G36" s="114">
        <v>131</v>
      </c>
      <c r="H36" s="114">
        <v>98</v>
      </c>
      <c r="I36" s="140">
        <v>184</v>
      </c>
      <c r="J36" s="115">
        <v>-34</v>
      </c>
      <c r="K36" s="116">
        <v>-18.478260869565219</v>
      </c>
    </row>
    <row r="37" spans="1:11" ht="14.1" customHeight="1" x14ac:dyDescent="0.2">
      <c r="A37" s="306">
        <v>42</v>
      </c>
      <c r="B37" s="307" t="s">
        <v>256</v>
      </c>
      <c r="C37" s="308"/>
      <c r="D37" s="113">
        <v>9.1450741305251493E-2</v>
      </c>
      <c r="E37" s="115">
        <v>33</v>
      </c>
      <c r="F37" s="114">
        <v>34</v>
      </c>
      <c r="G37" s="114">
        <v>110</v>
      </c>
      <c r="H37" s="114" t="s">
        <v>514</v>
      </c>
      <c r="I37" s="140" t="s">
        <v>514</v>
      </c>
      <c r="J37" s="115" t="s">
        <v>514</v>
      </c>
      <c r="K37" s="116" t="s">
        <v>514</v>
      </c>
    </row>
    <row r="38" spans="1:11" ht="14.1" customHeight="1" x14ac:dyDescent="0.2">
      <c r="A38" s="306">
        <v>43</v>
      </c>
      <c r="B38" s="307" t="s">
        <v>257</v>
      </c>
      <c r="C38" s="308"/>
      <c r="D38" s="113">
        <v>3.1924622419287791</v>
      </c>
      <c r="E38" s="115">
        <v>1152</v>
      </c>
      <c r="F38" s="114">
        <v>872</v>
      </c>
      <c r="G38" s="114">
        <v>1011</v>
      </c>
      <c r="H38" s="114">
        <v>708</v>
      </c>
      <c r="I38" s="140">
        <v>1125</v>
      </c>
      <c r="J38" s="115">
        <v>27</v>
      </c>
      <c r="K38" s="116">
        <v>2.4</v>
      </c>
    </row>
    <row r="39" spans="1:11" ht="14.1" customHeight="1" x14ac:dyDescent="0.2">
      <c r="A39" s="306">
        <v>51</v>
      </c>
      <c r="B39" s="307" t="s">
        <v>258</v>
      </c>
      <c r="C39" s="308"/>
      <c r="D39" s="113">
        <v>10.760703893584592</v>
      </c>
      <c r="E39" s="115">
        <v>3883</v>
      </c>
      <c r="F39" s="114">
        <v>3426</v>
      </c>
      <c r="G39" s="114">
        <v>3560</v>
      </c>
      <c r="H39" s="114">
        <v>2931</v>
      </c>
      <c r="I39" s="140">
        <v>3609</v>
      </c>
      <c r="J39" s="115">
        <v>274</v>
      </c>
      <c r="K39" s="116">
        <v>7.5921307841507346</v>
      </c>
    </row>
    <row r="40" spans="1:11" ht="14.1" customHeight="1" x14ac:dyDescent="0.2">
      <c r="A40" s="306" t="s">
        <v>259</v>
      </c>
      <c r="B40" s="307" t="s">
        <v>260</v>
      </c>
      <c r="C40" s="308"/>
      <c r="D40" s="113">
        <v>9.0314535125398372</v>
      </c>
      <c r="E40" s="115">
        <v>3259</v>
      </c>
      <c r="F40" s="114">
        <v>3062</v>
      </c>
      <c r="G40" s="114">
        <v>3170</v>
      </c>
      <c r="H40" s="114">
        <v>2688</v>
      </c>
      <c r="I40" s="140">
        <v>3171</v>
      </c>
      <c r="J40" s="115">
        <v>88</v>
      </c>
      <c r="K40" s="116">
        <v>2.7751497950173447</v>
      </c>
    </row>
    <row r="41" spans="1:11" ht="14.1" customHeight="1" x14ac:dyDescent="0.2">
      <c r="A41" s="306"/>
      <c r="B41" s="307" t="s">
        <v>261</v>
      </c>
      <c r="C41" s="308"/>
      <c r="D41" s="113">
        <v>7.6569211583760568</v>
      </c>
      <c r="E41" s="115">
        <v>2763</v>
      </c>
      <c r="F41" s="114">
        <v>2610</v>
      </c>
      <c r="G41" s="114">
        <v>2473</v>
      </c>
      <c r="H41" s="114">
        <v>2357</v>
      </c>
      <c r="I41" s="140">
        <v>2756</v>
      </c>
      <c r="J41" s="115">
        <v>7</v>
      </c>
      <c r="K41" s="116">
        <v>0.2539912917271408</v>
      </c>
    </row>
    <row r="42" spans="1:11" ht="14.1" customHeight="1" x14ac:dyDescent="0.2">
      <c r="A42" s="306">
        <v>52</v>
      </c>
      <c r="B42" s="307" t="s">
        <v>262</v>
      </c>
      <c r="C42" s="308"/>
      <c r="D42" s="113">
        <v>5.0796729943189689</v>
      </c>
      <c r="E42" s="115">
        <v>1833</v>
      </c>
      <c r="F42" s="114">
        <v>1747</v>
      </c>
      <c r="G42" s="114">
        <v>1694</v>
      </c>
      <c r="H42" s="114">
        <v>1428</v>
      </c>
      <c r="I42" s="140">
        <v>1893</v>
      </c>
      <c r="J42" s="115">
        <v>-60</v>
      </c>
      <c r="K42" s="116">
        <v>-3.1695721077654517</v>
      </c>
    </row>
    <row r="43" spans="1:11" ht="14.1" customHeight="1" x14ac:dyDescent="0.2">
      <c r="A43" s="306" t="s">
        <v>263</v>
      </c>
      <c r="B43" s="307" t="s">
        <v>264</v>
      </c>
      <c r="C43" s="308"/>
      <c r="D43" s="113">
        <v>4.1291395316613553</v>
      </c>
      <c r="E43" s="115">
        <v>1490</v>
      </c>
      <c r="F43" s="114">
        <v>1484</v>
      </c>
      <c r="G43" s="114">
        <v>1420</v>
      </c>
      <c r="H43" s="114">
        <v>1215</v>
      </c>
      <c r="I43" s="140">
        <v>1615</v>
      </c>
      <c r="J43" s="115">
        <v>-125</v>
      </c>
      <c r="K43" s="116">
        <v>-7.7399380804953557</v>
      </c>
    </row>
    <row r="44" spans="1:11" ht="14.1" customHeight="1" x14ac:dyDescent="0.2">
      <c r="A44" s="306">
        <v>53</v>
      </c>
      <c r="B44" s="307" t="s">
        <v>265</v>
      </c>
      <c r="C44" s="308"/>
      <c r="D44" s="113">
        <v>1.5241790217541915</v>
      </c>
      <c r="E44" s="115">
        <v>550</v>
      </c>
      <c r="F44" s="114">
        <v>510</v>
      </c>
      <c r="G44" s="114">
        <v>484</v>
      </c>
      <c r="H44" s="114">
        <v>459</v>
      </c>
      <c r="I44" s="140">
        <v>516</v>
      </c>
      <c r="J44" s="115">
        <v>34</v>
      </c>
      <c r="K44" s="116">
        <v>6.5891472868217056</v>
      </c>
    </row>
    <row r="45" spans="1:11" ht="14.1" customHeight="1" x14ac:dyDescent="0.2">
      <c r="A45" s="306" t="s">
        <v>266</v>
      </c>
      <c r="B45" s="307" t="s">
        <v>267</v>
      </c>
      <c r="C45" s="308"/>
      <c r="D45" s="113">
        <v>1.4521269225439934</v>
      </c>
      <c r="E45" s="115">
        <v>524</v>
      </c>
      <c r="F45" s="114">
        <v>492</v>
      </c>
      <c r="G45" s="114">
        <v>465</v>
      </c>
      <c r="H45" s="114">
        <v>441</v>
      </c>
      <c r="I45" s="140">
        <v>500</v>
      </c>
      <c r="J45" s="115">
        <v>24</v>
      </c>
      <c r="K45" s="116">
        <v>4.8</v>
      </c>
    </row>
    <row r="46" spans="1:11" ht="14.1" customHeight="1" x14ac:dyDescent="0.2">
      <c r="A46" s="306">
        <v>54</v>
      </c>
      <c r="B46" s="307" t="s">
        <v>268</v>
      </c>
      <c r="C46" s="308"/>
      <c r="D46" s="113">
        <v>4.4312041014271859</v>
      </c>
      <c r="E46" s="115">
        <v>1599</v>
      </c>
      <c r="F46" s="114">
        <v>1592</v>
      </c>
      <c r="G46" s="114">
        <v>1591</v>
      </c>
      <c r="H46" s="114">
        <v>1596</v>
      </c>
      <c r="I46" s="140">
        <v>1660</v>
      </c>
      <c r="J46" s="115">
        <v>-61</v>
      </c>
      <c r="K46" s="116">
        <v>-3.6746987951807228</v>
      </c>
    </row>
    <row r="47" spans="1:11" ht="14.1" customHeight="1" x14ac:dyDescent="0.2">
      <c r="A47" s="306">
        <v>61</v>
      </c>
      <c r="B47" s="307" t="s">
        <v>269</v>
      </c>
      <c r="C47" s="308"/>
      <c r="D47" s="113">
        <v>3.0428155743383676</v>
      </c>
      <c r="E47" s="115">
        <v>1098</v>
      </c>
      <c r="F47" s="114">
        <v>710</v>
      </c>
      <c r="G47" s="114">
        <v>836</v>
      </c>
      <c r="H47" s="114">
        <v>644</v>
      </c>
      <c r="I47" s="140">
        <v>1119</v>
      </c>
      <c r="J47" s="115">
        <v>-21</v>
      </c>
      <c r="K47" s="116">
        <v>-1.8766756032171581</v>
      </c>
    </row>
    <row r="48" spans="1:11" ht="14.1" customHeight="1" x14ac:dyDescent="0.2">
      <c r="A48" s="306">
        <v>62</v>
      </c>
      <c r="B48" s="307" t="s">
        <v>270</v>
      </c>
      <c r="C48" s="308"/>
      <c r="D48" s="113">
        <v>6.2796175696272689</v>
      </c>
      <c r="E48" s="115">
        <v>2266</v>
      </c>
      <c r="F48" s="114">
        <v>2282</v>
      </c>
      <c r="G48" s="114">
        <v>2648</v>
      </c>
      <c r="H48" s="114">
        <v>1794</v>
      </c>
      <c r="I48" s="140">
        <v>2386</v>
      </c>
      <c r="J48" s="115">
        <v>-120</v>
      </c>
      <c r="K48" s="116">
        <v>-5.0293378038558254</v>
      </c>
    </row>
    <row r="49" spans="1:11" ht="14.1" customHeight="1" x14ac:dyDescent="0.2">
      <c r="A49" s="306">
        <v>63</v>
      </c>
      <c r="B49" s="307" t="s">
        <v>271</v>
      </c>
      <c r="C49" s="308"/>
      <c r="D49" s="113">
        <v>5.1572675626991824</v>
      </c>
      <c r="E49" s="115">
        <v>1861</v>
      </c>
      <c r="F49" s="114">
        <v>1758</v>
      </c>
      <c r="G49" s="114">
        <v>2094</v>
      </c>
      <c r="H49" s="114">
        <v>1590</v>
      </c>
      <c r="I49" s="140">
        <v>1923</v>
      </c>
      <c r="J49" s="115">
        <v>-62</v>
      </c>
      <c r="K49" s="116">
        <v>-3.2241289651586063</v>
      </c>
    </row>
    <row r="50" spans="1:11" ht="14.1" customHeight="1" x14ac:dyDescent="0.2">
      <c r="A50" s="306" t="s">
        <v>272</v>
      </c>
      <c r="B50" s="307" t="s">
        <v>273</v>
      </c>
      <c r="C50" s="308"/>
      <c r="D50" s="113">
        <v>1.5380351946792297</v>
      </c>
      <c r="E50" s="115">
        <v>555</v>
      </c>
      <c r="F50" s="114">
        <v>513</v>
      </c>
      <c r="G50" s="114">
        <v>537</v>
      </c>
      <c r="H50" s="114">
        <v>476</v>
      </c>
      <c r="I50" s="140">
        <v>456</v>
      </c>
      <c r="J50" s="115">
        <v>99</v>
      </c>
      <c r="K50" s="116">
        <v>21.710526315789473</v>
      </c>
    </row>
    <row r="51" spans="1:11" ht="14.1" customHeight="1" x14ac:dyDescent="0.2">
      <c r="A51" s="306" t="s">
        <v>274</v>
      </c>
      <c r="B51" s="307" t="s">
        <v>275</v>
      </c>
      <c r="C51" s="308"/>
      <c r="D51" s="113">
        <v>3.1453512539836499</v>
      </c>
      <c r="E51" s="115">
        <v>1135</v>
      </c>
      <c r="F51" s="114">
        <v>1109</v>
      </c>
      <c r="G51" s="114">
        <v>1233</v>
      </c>
      <c r="H51" s="114">
        <v>1006</v>
      </c>
      <c r="I51" s="140">
        <v>1013</v>
      </c>
      <c r="J51" s="115">
        <v>122</v>
      </c>
      <c r="K51" s="116">
        <v>12.043435340572557</v>
      </c>
    </row>
    <row r="52" spans="1:11" ht="14.1" customHeight="1" x14ac:dyDescent="0.2">
      <c r="A52" s="306">
        <v>71</v>
      </c>
      <c r="B52" s="307" t="s">
        <v>276</v>
      </c>
      <c r="C52" s="308"/>
      <c r="D52" s="113">
        <v>11.769433282527366</v>
      </c>
      <c r="E52" s="115">
        <v>4247</v>
      </c>
      <c r="F52" s="114">
        <v>3360</v>
      </c>
      <c r="G52" s="114">
        <v>3569</v>
      </c>
      <c r="H52" s="114">
        <v>2832</v>
      </c>
      <c r="I52" s="140">
        <v>4403</v>
      </c>
      <c r="J52" s="115">
        <v>-156</v>
      </c>
      <c r="K52" s="116">
        <v>-3.5430388371564843</v>
      </c>
    </row>
    <row r="53" spans="1:11" ht="14.1" customHeight="1" x14ac:dyDescent="0.2">
      <c r="A53" s="306" t="s">
        <v>277</v>
      </c>
      <c r="B53" s="307" t="s">
        <v>278</v>
      </c>
      <c r="C53" s="308"/>
      <c r="D53" s="113">
        <v>4.3452958292919499</v>
      </c>
      <c r="E53" s="115">
        <v>1568</v>
      </c>
      <c r="F53" s="114">
        <v>1065</v>
      </c>
      <c r="G53" s="114">
        <v>1124</v>
      </c>
      <c r="H53" s="114">
        <v>885</v>
      </c>
      <c r="I53" s="140">
        <v>1508</v>
      </c>
      <c r="J53" s="115">
        <v>60</v>
      </c>
      <c r="K53" s="116">
        <v>3.9787798408488064</v>
      </c>
    </row>
    <row r="54" spans="1:11" ht="14.1" customHeight="1" x14ac:dyDescent="0.2">
      <c r="A54" s="306" t="s">
        <v>279</v>
      </c>
      <c r="B54" s="307" t="s">
        <v>280</v>
      </c>
      <c r="C54" s="308"/>
      <c r="D54" s="113">
        <v>6.2491339891921855</v>
      </c>
      <c r="E54" s="115">
        <v>2255</v>
      </c>
      <c r="F54" s="114">
        <v>1948</v>
      </c>
      <c r="G54" s="114">
        <v>2069</v>
      </c>
      <c r="H54" s="114">
        <v>1621</v>
      </c>
      <c r="I54" s="140">
        <v>2433</v>
      </c>
      <c r="J54" s="115">
        <v>-178</v>
      </c>
      <c r="K54" s="116">
        <v>-7.3160706946157008</v>
      </c>
    </row>
    <row r="55" spans="1:11" ht="14.1" customHeight="1" x14ac:dyDescent="0.2">
      <c r="A55" s="306">
        <v>72</v>
      </c>
      <c r="B55" s="307" t="s">
        <v>281</v>
      </c>
      <c r="C55" s="308"/>
      <c r="D55" s="113">
        <v>2.895940141332964</v>
      </c>
      <c r="E55" s="115">
        <v>1045</v>
      </c>
      <c r="F55" s="114">
        <v>1053</v>
      </c>
      <c r="G55" s="114">
        <v>1005</v>
      </c>
      <c r="H55" s="114">
        <v>761</v>
      </c>
      <c r="I55" s="140">
        <v>1524</v>
      </c>
      <c r="J55" s="115">
        <v>-479</v>
      </c>
      <c r="K55" s="116">
        <v>-31.430446194225723</v>
      </c>
    </row>
    <row r="56" spans="1:11" ht="14.1" customHeight="1" x14ac:dyDescent="0.2">
      <c r="A56" s="306" t="s">
        <v>282</v>
      </c>
      <c r="B56" s="307" t="s">
        <v>283</v>
      </c>
      <c r="C56" s="308"/>
      <c r="D56" s="113">
        <v>1.4521269225439934</v>
      </c>
      <c r="E56" s="115">
        <v>524</v>
      </c>
      <c r="F56" s="114">
        <v>352</v>
      </c>
      <c r="G56" s="114">
        <v>537</v>
      </c>
      <c r="H56" s="114">
        <v>322</v>
      </c>
      <c r="I56" s="140">
        <v>966</v>
      </c>
      <c r="J56" s="115">
        <v>-442</v>
      </c>
      <c r="K56" s="116">
        <v>-45.755693581780541</v>
      </c>
    </row>
    <row r="57" spans="1:11" ht="14.1" customHeight="1" x14ac:dyDescent="0.2">
      <c r="A57" s="306" t="s">
        <v>284</v>
      </c>
      <c r="B57" s="307" t="s">
        <v>285</v>
      </c>
      <c r="C57" s="308"/>
      <c r="D57" s="113">
        <v>1.0308992656228351</v>
      </c>
      <c r="E57" s="115">
        <v>372</v>
      </c>
      <c r="F57" s="114">
        <v>490</v>
      </c>
      <c r="G57" s="114">
        <v>288</v>
      </c>
      <c r="H57" s="114">
        <v>302</v>
      </c>
      <c r="I57" s="140">
        <v>422</v>
      </c>
      <c r="J57" s="115">
        <v>-50</v>
      </c>
      <c r="K57" s="116">
        <v>-11.848341232227488</v>
      </c>
    </row>
    <row r="58" spans="1:11" ht="14.1" customHeight="1" x14ac:dyDescent="0.2">
      <c r="A58" s="306">
        <v>73</v>
      </c>
      <c r="B58" s="307" t="s">
        <v>286</v>
      </c>
      <c r="C58" s="308"/>
      <c r="D58" s="113">
        <v>1.2941665511985589</v>
      </c>
      <c r="E58" s="115">
        <v>467</v>
      </c>
      <c r="F58" s="114">
        <v>606</v>
      </c>
      <c r="G58" s="114">
        <v>525</v>
      </c>
      <c r="H58" s="114">
        <v>533</v>
      </c>
      <c r="I58" s="140">
        <v>608</v>
      </c>
      <c r="J58" s="115">
        <v>-141</v>
      </c>
      <c r="K58" s="116">
        <v>-23.190789473684209</v>
      </c>
    </row>
    <row r="59" spans="1:11" ht="14.1" customHeight="1" x14ac:dyDescent="0.2">
      <c r="A59" s="306" t="s">
        <v>287</v>
      </c>
      <c r="B59" s="307" t="s">
        <v>288</v>
      </c>
      <c r="C59" s="308"/>
      <c r="D59" s="113">
        <v>0.723292226686989</v>
      </c>
      <c r="E59" s="115">
        <v>261</v>
      </c>
      <c r="F59" s="114">
        <v>194</v>
      </c>
      <c r="G59" s="114">
        <v>292</v>
      </c>
      <c r="H59" s="114">
        <v>208</v>
      </c>
      <c r="I59" s="140">
        <v>397</v>
      </c>
      <c r="J59" s="115">
        <v>-136</v>
      </c>
      <c r="K59" s="116">
        <v>-34.256926952141058</v>
      </c>
    </row>
    <row r="60" spans="1:11" ht="14.1" customHeight="1" x14ac:dyDescent="0.2">
      <c r="A60" s="306">
        <v>81</v>
      </c>
      <c r="B60" s="307" t="s">
        <v>289</v>
      </c>
      <c r="C60" s="308"/>
      <c r="D60" s="113">
        <v>5.1988360814742967</v>
      </c>
      <c r="E60" s="115">
        <v>1876</v>
      </c>
      <c r="F60" s="114">
        <v>1672</v>
      </c>
      <c r="G60" s="114">
        <v>1945</v>
      </c>
      <c r="H60" s="114">
        <v>1376</v>
      </c>
      <c r="I60" s="140">
        <v>1751</v>
      </c>
      <c r="J60" s="115">
        <v>125</v>
      </c>
      <c r="K60" s="116">
        <v>7.1387778412335807</v>
      </c>
    </row>
    <row r="61" spans="1:11" ht="14.1" customHeight="1" x14ac:dyDescent="0.2">
      <c r="A61" s="306" t="s">
        <v>290</v>
      </c>
      <c r="B61" s="307" t="s">
        <v>291</v>
      </c>
      <c r="C61" s="308"/>
      <c r="D61" s="113">
        <v>1.7819038381599002</v>
      </c>
      <c r="E61" s="115">
        <v>643</v>
      </c>
      <c r="F61" s="114">
        <v>500</v>
      </c>
      <c r="G61" s="114">
        <v>766</v>
      </c>
      <c r="H61" s="114">
        <v>434</v>
      </c>
      <c r="I61" s="140">
        <v>650</v>
      </c>
      <c r="J61" s="115">
        <v>-7</v>
      </c>
      <c r="K61" s="116">
        <v>-1.0769230769230769</v>
      </c>
    </row>
    <row r="62" spans="1:11" ht="14.1" customHeight="1" x14ac:dyDescent="0.2">
      <c r="A62" s="306" t="s">
        <v>292</v>
      </c>
      <c r="B62" s="307" t="s">
        <v>293</v>
      </c>
      <c r="C62" s="308"/>
      <c r="D62" s="113">
        <v>1.6682832201745879</v>
      </c>
      <c r="E62" s="115">
        <v>602</v>
      </c>
      <c r="F62" s="114">
        <v>717</v>
      </c>
      <c r="G62" s="114">
        <v>678</v>
      </c>
      <c r="H62" s="114">
        <v>552</v>
      </c>
      <c r="I62" s="140">
        <v>543</v>
      </c>
      <c r="J62" s="115">
        <v>59</v>
      </c>
      <c r="K62" s="116">
        <v>10.865561694290976</v>
      </c>
    </row>
    <row r="63" spans="1:11" ht="14.1" customHeight="1" x14ac:dyDescent="0.2">
      <c r="A63" s="306"/>
      <c r="B63" s="307" t="s">
        <v>294</v>
      </c>
      <c r="C63" s="308"/>
      <c r="D63" s="113">
        <v>1.4410419842039628</v>
      </c>
      <c r="E63" s="115">
        <v>520</v>
      </c>
      <c r="F63" s="114">
        <v>622</v>
      </c>
      <c r="G63" s="114">
        <v>604</v>
      </c>
      <c r="H63" s="114">
        <v>510</v>
      </c>
      <c r="I63" s="140">
        <v>468</v>
      </c>
      <c r="J63" s="115">
        <v>52</v>
      </c>
      <c r="K63" s="116">
        <v>11.111111111111111</v>
      </c>
    </row>
    <row r="64" spans="1:11" ht="14.1" customHeight="1" x14ac:dyDescent="0.2">
      <c r="A64" s="306" t="s">
        <v>295</v>
      </c>
      <c r="B64" s="307" t="s">
        <v>296</v>
      </c>
      <c r="C64" s="308"/>
      <c r="D64" s="113">
        <v>0.67063876957184421</v>
      </c>
      <c r="E64" s="115">
        <v>242</v>
      </c>
      <c r="F64" s="114">
        <v>165</v>
      </c>
      <c r="G64" s="114">
        <v>175</v>
      </c>
      <c r="H64" s="114">
        <v>150</v>
      </c>
      <c r="I64" s="140">
        <v>198</v>
      </c>
      <c r="J64" s="115">
        <v>44</v>
      </c>
      <c r="K64" s="116">
        <v>22.222222222222221</v>
      </c>
    </row>
    <row r="65" spans="1:11" ht="14.1" customHeight="1" x14ac:dyDescent="0.2">
      <c r="A65" s="306" t="s">
        <v>297</v>
      </c>
      <c r="B65" s="307" t="s">
        <v>298</v>
      </c>
      <c r="C65" s="308"/>
      <c r="D65" s="113">
        <v>0.4406262990162117</v>
      </c>
      <c r="E65" s="115">
        <v>159</v>
      </c>
      <c r="F65" s="114">
        <v>110</v>
      </c>
      <c r="G65" s="114">
        <v>117</v>
      </c>
      <c r="H65" s="114">
        <v>101</v>
      </c>
      <c r="I65" s="140">
        <v>156</v>
      </c>
      <c r="J65" s="115">
        <v>3</v>
      </c>
      <c r="K65" s="116">
        <v>1.9230769230769231</v>
      </c>
    </row>
    <row r="66" spans="1:11" ht="14.1" customHeight="1" x14ac:dyDescent="0.2">
      <c r="A66" s="306">
        <v>82</v>
      </c>
      <c r="B66" s="307" t="s">
        <v>299</v>
      </c>
      <c r="C66" s="308"/>
      <c r="D66" s="113">
        <v>2.3056671747263406</v>
      </c>
      <c r="E66" s="115">
        <v>832</v>
      </c>
      <c r="F66" s="114">
        <v>715</v>
      </c>
      <c r="G66" s="114">
        <v>1152</v>
      </c>
      <c r="H66" s="114">
        <v>672</v>
      </c>
      <c r="I66" s="140">
        <v>1200</v>
      </c>
      <c r="J66" s="115">
        <v>-368</v>
      </c>
      <c r="K66" s="116">
        <v>-30.666666666666668</v>
      </c>
    </row>
    <row r="67" spans="1:11" ht="14.1" customHeight="1" x14ac:dyDescent="0.2">
      <c r="A67" s="306" t="s">
        <v>300</v>
      </c>
      <c r="B67" s="307" t="s">
        <v>301</v>
      </c>
      <c r="C67" s="308"/>
      <c r="D67" s="113">
        <v>1.2692254399334904</v>
      </c>
      <c r="E67" s="115">
        <v>458</v>
      </c>
      <c r="F67" s="114">
        <v>398</v>
      </c>
      <c r="G67" s="114">
        <v>626</v>
      </c>
      <c r="H67" s="114">
        <v>417</v>
      </c>
      <c r="I67" s="140">
        <v>816</v>
      </c>
      <c r="J67" s="115">
        <v>-358</v>
      </c>
      <c r="K67" s="116">
        <v>-43.872549019607845</v>
      </c>
    </row>
    <row r="68" spans="1:11" ht="14.1" customHeight="1" x14ac:dyDescent="0.2">
      <c r="A68" s="306" t="s">
        <v>302</v>
      </c>
      <c r="B68" s="307" t="s">
        <v>303</v>
      </c>
      <c r="C68" s="308"/>
      <c r="D68" s="113">
        <v>0.68172370791187475</v>
      </c>
      <c r="E68" s="115">
        <v>246</v>
      </c>
      <c r="F68" s="114">
        <v>191</v>
      </c>
      <c r="G68" s="114">
        <v>251</v>
      </c>
      <c r="H68" s="114">
        <v>156</v>
      </c>
      <c r="I68" s="140">
        <v>243</v>
      </c>
      <c r="J68" s="115">
        <v>3</v>
      </c>
      <c r="K68" s="116">
        <v>1.2345679012345678</v>
      </c>
    </row>
    <row r="69" spans="1:11" ht="14.1" customHeight="1" x14ac:dyDescent="0.2">
      <c r="A69" s="306">
        <v>83</v>
      </c>
      <c r="B69" s="307" t="s">
        <v>304</v>
      </c>
      <c r="C69" s="308"/>
      <c r="D69" s="113">
        <v>2.57447692947208</v>
      </c>
      <c r="E69" s="115">
        <v>929</v>
      </c>
      <c r="F69" s="114">
        <v>729</v>
      </c>
      <c r="G69" s="114">
        <v>1937</v>
      </c>
      <c r="H69" s="114">
        <v>694</v>
      </c>
      <c r="I69" s="140">
        <v>1274</v>
      </c>
      <c r="J69" s="115">
        <v>-345</v>
      </c>
      <c r="K69" s="116">
        <v>-27.08006279434851</v>
      </c>
    </row>
    <row r="70" spans="1:11" ht="14.1" customHeight="1" x14ac:dyDescent="0.2">
      <c r="A70" s="306" t="s">
        <v>305</v>
      </c>
      <c r="B70" s="307" t="s">
        <v>306</v>
      </c>
      <c r="C70" s="308"/>
      <c r="D70" s="113">
        <v>2.1587917417209366</v>
      </c>
      <c r="E70" s="115">
        <v>779</v>
      </c>
      <c r="F70" s="114">
        <v>609</v>
      </c>
      <c r="G70" s="114">
        <v>1710</v>
      </c>
      <c r="H70" s="114">
        <v>540</v>
      </c>
      <c r="I70" s="140">
        <v>1093</v>
      </c>
      <c r="J70" s="115">
        <v>-314</v>
      </c>
      <c r="K70" s="116">
        <v>-28.728270814272644</v>
      </c>
    </row>
    <row r="71" spans="1:11" ht="14.1" customHeight="1" x14ac:dyDescent="0.2">
      <c r="A71" s="306"/>
      <c r="B71" s="307" t="s">
        <v>307</v>
      </c>
      <c r="C71" s="308"/>
      <c r="D71" s="113">
        <v>1.3246501316336428</v>
      </c>
      <c r="E71" s="115">
        <v>478</v>
      </c>
      <c r="F71" s="114">
        <v>356</v>
      </c>
      <c r="G71" s="114">
        <v>1163</v>
      </c>
      <c r="H71" s="114">
        <v>324</v>
      </c>
      <c r="I71" s="140">
        <v>453</v>
      </c>
      <c r="J71" s="115">
        <v>25</v>
      </c>
      <c r="K71" s="116">
        <v>5.518763796909492</v>
      </c>
    </row>
    <row r="72" spans="1:11" ht="14.1" customHeight="1" x14ac:dyDescent="0.2">
      <c r="A72" s="306">
        <v>84</v>
      </c>
      <c r="B72" s="307" t="s">
        <v>308</v>
      </c>
      <c r="C72" s="308"/>
      <c r="D72" s="113">
        <v>1.3329638353886657</v>
      </c>
      <c r="E72" s="115">
        <v>481</v>
      </c>
      <c r="F72" s="114">
        <v>316</v>
      </c>
      <c r="G72" s="114">
        <v>864</v>
      </c>
      <c r="H72" s="114">
        <v>264</v>
      </c>
      <c r="I72" s="140">
        <v>492</v>
      </c>
      <c r="J72" s="115">
        <v>-11</v>
      </c>
      <c r="K72" s="116">
        <v>-2.2357723577235773</v>
      </c>
    </row>
    <row r="73" spans="1:11" ht="14.1" customHeight="1" x14ac:dyDescent="0.2">
      <c r="A73" s="306" t="s">
        <v>309</v>
      </c>
      <c r="B73" s="307" t="s">
        <v>310</v>
      </c>
      <c r="C73" s="308"/>
      <c r="D73" s="113">
        <v>0.19398642095053345</v>
      </c>
      <c r="E73" s="115">
        <v>70</v>
      </c>
      <c r="F73" s="114">
        <v>28</v>
      </c>
      <c r="G73" s="114">
        <v>423</v>
      </c>
      <c r="H73" s="114">
        <v>31</v>
      </c>
      <c r="I73" s="140">
        <v>81</v>
      </c>
      <c r="J73" s="115">
        <v>-11</v>
      </c>
      <c r="K73" s="116">
        <v>-13.580246913580247</v>
      </c>
    </row>
    <row r="74" spans="1:11" ht="14.1" customHeight="1" x14ac:dyDescent="0.2">
      <c r="A74" s="306" t="s">
        <v>311</v>
      </c>
      <c r="B74" s="307" t="s">
        <v>312</v>
      </c>
      <c r="C74" s="308"/>
      <c r="D74" s="113">
        <v>0.12747679091035055</v>
      </c>
      <c r="E74" s="115">
        <v>46</v>
      </c>
      <c r="F74" s="114">
        <v>48</v>
      </c>
      <c r="G74" s="114">
        <v>139</v>
      </c>
      <c r="H74" s="114">
        <v>32</v>
      </c>
      <c r="I74" s="140">
        <v>75</v>
      </c>
      <c r="J74" s="115">
        <v>-29</v>
      </c>
      <c r="K74" s="116">
        <v>-38.666666666666664</v>
      </c>
    </row>
    <row r="75" spans="1:11" ht="14.1" customHeight="1" x14ac:dyDescent="0.2">
      <c r="A75" s="306" t="s">
        <v>313</v>
      </c>
      <c r="B75" s="307" t="s">
        <v>314</v>
      </c>
      <c r="C75" s="308"/>
      <c r="D75" s="113">
        <v>0.3602604960509907</v>
      </c>
      <c r="E75" s="115">
        <v>130</v>
      </c>
      <c r="F75" s="114">
        <v>124</v>
      </c>
      <c r="G75" s="114">
        <v>122</v>
      </c>
      <c r="H75" s="114">
        <v>88</v>
      </c>
      <c r="I75" s="140">
        <v>130</v>
      </c>
      <c r="J75" s="115">
        <v>0</v>
      </c>
      <c r="K75" s="116">
        <v>0</v>
      </c>
    </row>
    <row r="76" spans="1:11" ht="14.1" customHeight="1" x14ac:dyDescent="0.2">
      <c r="A76" s="306">
        <v>91</v>
      </c>
      <c r="B76" s="307" t="s">
        <v>315</v>
      </c>
      <c r="C76" s="308"/>
      <c r="D76" s="113">
        <v>0.47942358320631839</v>
      </c>
      <c r="E76" s="115">
        <v>173</v>
      </c>
      <c r="F76" s="114">
        <v>185</v>
      </c>
      <c r="G76" s="114">
        <v>208</v>
      </c>
      <c r="H76" s="114">
        <v>174</v>
      </c>
      <c r="I76" s="140">
        <v>234</v>
      </c>
      <c r="J76" s="115">
        <v>-61</v>
      </c>
      <c r="K76" s="116">
        <v>-26.068376068376068</v>
      </c>
    </row>
    <row r="77" spans="1:11" ht="14.1" customHeight="1" x14ac:dyDescent="0.2">
      <c r="A77" s="306">
        <v>92</v>
      </c>
      <c r="B77" s="307" t="s">
        <v>316</v>
      </c>
      <c r="C77" s="308"/>
      <c r="D77" s="113">
        <v>2.7740058195926287</v>
      </c>
      <c r="E77" s="115">
        <v>1001</v>
      </c>
      <c r="F77" s="114">
        <v>863</v>
      </c>
      <c r="G77" s="114">
        <v>903</v>
      </c>
      <c r="H77" s="114">
        <v>733</v>
      </c>
      <c r="I77" s="140">
        <v>1459</v>
      </c>
      <c r="J77" s="115">
        <v>-458</v>
      </c>
      <c r="K77" s="116">
        <v>-31.391363947909529</v>
      </c>
    </row>
    <row r="78" spans="1:11" ht="14.1" customHeight="1" x14ac:dyDescent="0.2">
      <c r="A78" s="306">
        <v>93</v>
      </c>
      <c r="B78" s="307" t="s">
        <v>317</v>
      </c>
      <c r="C78" s="308"/>
      <c r="D78" s="113">
        <v>0.14964666759041154</v>
      </c>
      <c r="E78" s="115">
        <v>54</v>
      </c>
      <c r="F78" s="114">
        <v>47</v>
      </c>
      <c r="G78" s="114">
        <v>48</v>
      </c>
      <c r="H78" s="114">
        <v>35</v>
      </c>
      <c r="I78" s="140">
        <v>62</v>
      </c>
      <c r="J78" s="115">
        <v>-8</v>
      </c>
      <c r="K78" s="116">
        <v>-12.903225806451612</v>
      </c>
    </row>
    <row r="79" spans="1:11" ht="14.1" customHeight="1" x14ac:dyDescent="0.2">
      <c r="A79" s="306">
        <v>94</v>
      </c>
      <c r="B79" s="307" t="s">
        <v>318</v>
      </c>
      <c r="C79" s="308"/>
      <c r="D79" s="113">
        <v>0.61244284328668419</v>
      </c>
      <c r="E79" s="115">
        <v>221</v>
      </c>
      <c r="F79" s="114">
        <v>272</v>
      </c>
      <c r="G79" s="114">
        <v>265</v>
      </c>
      <c r="H79" s="114">
        <v>177</v>
      </c>
      <c r="I79" s="140">
        <v>141</v>
      </c>
      <c r="J79" s="115">
        <v>80</v>
      </c>
      <c r="K79" s="116">
        <v>56.737588652482266</v>
      </c>
    </row>
    <row r="80" spans="1:11" ht="14.1" customHeight="1" x14ac:dyDescent="0.2">
      <c r="A80" s="306" t="s">
        <v>319</v>
      </c>
      <c r="B80" s="307" t="s">
        <v>320</v>
      </c>
      <c r="C80" s="308"/>
      <c r="D80" s="113">
        <v>0</v>
      </c>
      <c r="E80" s="115">
        <v>0</v>
      </c>
      <c r="F80" s="114">
        <v>0</v>
      </c>
      <c r="G80" s="114">
        <v>0</v>
      </c>
      <c r="H80" s="114" t="s">
        <v>514</v>
      </c>
      <c r="I80" s="140" t="s">
        <v>514</v>
      </c>
      <c r="J80" s="115" t="s">
        <v>514</v>
      </c>
      <c r="K80" s="116" t="s">
        <v>514</v>
      </c>
    </row>
    <row r="81" spans="1:11" ht="14.1" customHeight="1" x14ac:dyDescent="0.2">
      <c r="A81" s="310" t="s">
        <v>321</v>
      </c>
      <c r="B81" s="311" t="s">
        <v>334</v>
      </c>
      <c r="C81" s="312"/>
      <c r="D81" s="125">
        <v>0.24109740889566303</v>
      </c>
      <c r="E81" s="143">
        <v>87</v>
      </c>
      <c r="F81" s="144">
        <v>73</v>
      </c>
      <c r="G81" s="144">
        <v>321</v>
      </c>
      <c r="H81" s="144">
        <v>79</v>
      </c>
      <c r="I81" s="145">
        <v>89</v>
      </c>
      <c r="J81" s="143">
        <v>-2</v>
      </c>
      <c r="K81" s="146">
        <v>-2.2471910112359552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323253</v>
      </c>
      <c r="C10" s="114">
        <v>173670</v>
      </c>
      <c r="D10" s="114">
        <v>149583</v>
      </c>
      <c r="E10" s="114">
        <v>250161</v>
      </c>
      <c r="F10" s="114">
        <v>69806</v>
      </c>
      <c r="G10" s="114">
        <v>40494</v>
      </c>
      <c r="H10" s="114">
        <v>80713</v>
      </c>
      <c r="I10" s="115">
        <v>71239</v>
      </c>
      <c r="J10" s="114">
        <v>46196</v>
      </c>
      <c r="K10" s="114">
        <v>25043</v>
      </c>
      <c r="L10" s="422">
        <v>26843</v>
      </c>
      <c r="M10" s="423">
        <v>27892</v>
      </c>
    </row>
    <row r="11" spans="1:13" ht="11.1" customHeight="1" x14ac:dyDescent="0.2">
      <c r="A11" s="421" t="s">
        <v>388</v>
      </c>
      <c r="B11" s="115">
        <v>325870</v>
      </c>
      <c r="C11" s="114">
        <v>175842</v>
      </c>
      <c r="D11" s="114">
        <v>150028</v>
      </c>
      <c r="E11" s="114">
        <v>252576</v>
      </c>
      <c r="F11" s="114">
        <v>70031</v>
      </c>
      <c r="G11" s="114">
        <v>39853</v>
      </c>
      <c r="H11" s="114">
        <v>82168</v>
      </c>
      <c r="I11" s="115">
        <v>71941</v>
      </c>
      <c r="J11" s="114">
        <v>46282</v>
      </c>
      <c r="K11" s="114">
        <v>25659</v>
      </c>
      <c r="L11" s="422">
        <v>23672</v>
      </c>
      <c r="M11" s="423">
        <v>21698</v>
      </c>
    </row>
    <row r="12" spans="1:13" ht="11.1" customHeight="1" x14ac:dyDescent="0.2">
      <c r="A12" s="421" t="s">
        <v>389</v>
      </c>
      <c r="B12" s="115">
        <v>331966</v>
      </c>
      <c r="C12" s="114">
        <v>179075</v>
      </c>
      <c r="D12" s="114">
        <v>152891</v>
      </c>
      <c r="E12" s="114">
        <v>257527</v>
      </c>
      <c r="F12" s="114">
        <v>71084</v>
      </c>
      <c r="G12" s="114">
        <v>43293</v>
      </c>
      <c r="H12" s="114">
        <v>83362</v>
      </c>
      <c r="I12" s="115">
        <v>72153</v>
      </c>
      <c r="J12" s="114">
        <v>45630</v>
      </c>
      <c r="K12" s="114">
        <v>26523</v>
      </c>
      <c r="L12" s="422">
        <v>35944</v>
      </c>
      <c r="M12" s="423">
        <v>31325</v>
      </c>
    </row>
    <row r="13" spans="1:13" s="110" customFormat="1" ht="11.1" customHeight="1" x14ac:dyDescent="0.2">
      <c r="A13" s="421" t="s">
        <v>390</v>
      </c>
      <c r="B13" s="115">
        <v>329259</v>
      </c>
      <c r="C13" s="114">
        <v>176816</v>
      </c>
      <c r="D13" s="114">
        <v>152443</v>
      </c>
      <c r="E13" s="114">
        <v>254130</v>
      </c>
      <c r="F13" s="114">
        <v>71808</v>
      </c>
      <c r="G13" s="114">
        <v>42232</v>
      </c>
      <c r="H13" s="114">
        <v>83312</v>
      </c>
      <c r="I13" s="115">
        <v>72758</v>
      </c>
      <c r="J13" s="114">
        <v>46216</v>
      </c>
      <c r="K13" s="114">
        <v>26542</v>
      </c>
      <c r="L13" s="422">
        <v>24096</v>
      </c>
      <c r="M13" s="423">
        <v>27292</v>
      </c>
    </row>
    <row r="14" spans="1:13" ht="15" customHeight="1" x14ac:dyDescent="0.2">
      <c r="A14" s="421" t="s">
        <v>391</v>
      </c>
      <c r="B14" s="115">
        <v>330549</v>
      </c>
      <c r="C14" s="114">
        <v>177986</v>
      </c>
      <c r="D14" s="114">
        <v>152563</v>
      </c>
      <c r="E14" s="114">
        <v>249227</v>
      </c>
      <c r="F14" s="114">
        <v>78818</v>
      </c>
      <c r="G14" s="114">
        <v>41152</v>
      </c>
      <c r="H14" s="114">
        <v>84589</v>
      </c>
      <c r="I14" s="115">
        <v>72316</v>
      </c>
      <c r="J14" s="114">
        <v>45778</v>
      </c>
      <c r="K14" s="114">
        <v>26538</v>
      </c>
      <c r="L14" s="422">
        <v>27258</v>
      </c>
      <c r="M14" s="423">
        <v>26932</v>
      </c>
    </row>
    <row r="15" spans="1:13" ht="11.1" customHeight="1" x14ac:dyDescent="0.2">
      <c r="A15" s="421" t="s">
        <v>388</v>
      </c>
      <c r="B15" s="115">
        <v>334038</v>
      </c>
      <c r="C15" s="114">
        <v>180556</v>
      </c>
      <c r="D15" s="114">
        <v>153482</v>
      </c>
      <c r="E15" s="114">
        <v>251217</v>
      </c>
      <c r="F15" s="114">
        <v>80401</v>
      </c>
      <c r="G15" s="114">
        <v>40846</v>
      </c>
      <c r="H15" s="114">
        <v>86330</v>
      </c>
      <c r="I15" s="115">
        <v>72960</v>
      </c>
      <c r="J15" s="114">
        <v>45990</v>
      </c>
      <c r="K15" s="114">
        <v>26970</v>
      </c>
      <c r="L15" s="422">
        <v>27025</v>
      </c>
      <c r="M15" s="423">
        <v>23939</v>
      </c>
    </row>
    <row r="16" spans="1:13" ht="11.1" customHeight="1" x14ac:dyDescent="0.2">
      <c r="A16" s="421" t="s">
        <v>389</v>
      </c>
      <c r="B16" s="115">
        <v>339775</v>
      </c>
      <c r="C16" s="114">
        <v>183653</v>
      </c>
      <c r="D16" s="114">
        <v>156122</v>
      </c>
      <c r="E16" s="114">
        <v>257499</v>
      </c>
      <c r="F16" s="114">
        <v>81187</v>
      </c>
      <c r="G16" s="114">
        <v>44477</v>
      </c>
      <c r="H16" s="114">
        <v>87729</v>
      </c>
      <c r="I16" s="115">
        <v>73145</v>
      </c>
      <c r="J16" s="114">
        <v>45202</v>
      </c>
      <c r="K16" s="114">
        <v>27943</v>
      </c>
      <c r="L16" s="422">
        <v>37426</v>
      </c>
      <c r="M16" s="423">
        <v>32504</v>
      </c>
    </row>
    <row r="17" spans="1:13" s="110" customFormat="1" ht="11.1" customHeight="1" x14ac:dyDescent="0.2">
      <c r="A17" s="421" t="s">
        <v>390</v>
      </c>
      <c r="B17" s="115">
        <v>337630</v>
      </c>
      <c r="C17" s="114">
        <v>181824</v>
      </c>
      <c r="D17" s="114">
        <v>155806</v>
      </c>
      <c r="E17" s="114">
        <v>256057</v>
      </c>
      <c r="F17" s="114">
        <v>81328</v>
      </c>
      <c r="G17" s="114">
        <v>43270</v>
      </c>
      <c r="H17" s="114">
        <v>88171</v>
      </c>
      <c r="I17" s="115">
        <v>74062</v>
      </c>
      <c r="J17" s="114">
        <v>45902</v>
      </c>
      <c r="K17" s="114">
        <v>28160</v>
      </c>
      <c r="L17" s="422">
        <v>23084</v>
      </c>
      <c r="M17" s="423">
        <v>25462</v>
      </c>
    </row>
    <row r="18" spans="1:13" ht="15" customHeight="1" x14ac:dyDescent="0.2">
      <c r="A18" s="421" t="s">
        <v>392</v>
      </c>
      <c r="B18" s="115">
        <v>337958</v>
      </c>
      <c r="C18" s="114">
        <v>182300</v>
      </c>
      <c r="D18" s="114">
        <v>155658</v>
      </c>
      <c r="E18" s="114">
        <v>254168</v>
      </c>
      <c r="F18" s="114">
        <v>82986</v>
      </c>
      <c r="G18" s="114">
        <v>42072</v>
      </c>
      <c r="H18" s="114">
        <v>89337</v>
      </c>
      <c r="I18" s="115">
        <v>72950</v>
      </c>
      <c r="J18" s="114">
        <v>45352</v>
      </c>
      <c r="K18" s="114">
        <v>27598</v>
      </c>
      <c r="L18" s="422">
        <v>27534</v>
      </c>
      <c r="M18" s="423">
        <v>27691</v>
      </c>
    </row>
    <row r="19" spans="1:13" ht="11.1" customHeight="1" x14ac:dyDescent="0.2">
      <c r="A19" s="421" t="s">
        <v>388</v>
      </c>
      <c r="B19" s="115">
        <v>340260</v>
      </c>
      <c r="C19" s="114">
        <v>183870</v>
      </c>
      <c r="D19" s="114">
        <v>156390</v>
      </c>
      <c r="E19" s="114">
        <v>255224</v>
      </c>
      <c r="F19" s="114">
        <v>84240</v>
      </c>
      <c r="G19" s="114">
        <v>41120</v>
      </c>
      <c r="H19" s="114">
        <v>91167</v>
      </c>
      <c r="I19" s="115">
        <v>73883</v>
      </c>
      <c r="J19" s="114">
        <v>45772</v>
      </c>
      <c r="K19" s="114">
        <v>28111</v>
      </c>
      <c r="L19" s="422">
        <v>23690</v>
      </c>
      <c r="M19" s="423">
        <v>21822</v>
      </c>
    </row>
    <row r="20" spans="1:13" ht="11.1" customHeight="1" x14ac:dyDescent="0.2">
      <c r="A20" s="421" t="s">
        <v>389</v>
      </c>
      <c r="B20" s="115">
        <v>345474</v>
      </c>
      <c r="C20" s="114">
        <v>186480</v>
      </c>
      <c r="D20" s="114">
        <v>158994</v>
      </c>
      <c r="E20" s="114">
        <v>259868</v>
      </c>
      <c r="F20" s="114">
        <v>85113</v>
      </c>
      <c r="G20" s="114">
        <v>43994</v>
      </c>
      <c r="H20" s="114">
        <v>92779</v>
      </c>
      <c r="I20" s="115">
        <v>74097</v>
      </c>
      <c r="J20" s="114">
        <v>45173</v>
      </c>
      <c r="K20" s="114">
        <v>28924</v>
      </c>
      <c r="L20" s="422">
        <v>35062</v>
      </c>
      <c r="M20" s="423">
        <v>30987</v>
      </c>
    </row>
    <row r="21" spans="1:13" s="110" customFormat="1" ht="11.1" customHeight="1" x14ac:dyDescent="0.2">
      <c r="A21" s="421" t="s">
        <v>390</v>
      </c>
      <c r="B21" s="115">
        <v>342683</v>
      </c>
      <c r="C21" s="114">
        <v>183781</v>
      </c>
      <c r="D21" s="114">
        <v>158902</v>
      </c>
      <c r="E21" s="114">
        <v>257254</v>
      </c>
      <c r="F21" s="114">
        <v>85280</v>
      </c>
      <c r="G21" s="114">
        <v>42712</v>
      </c>
      <c r="H21" s="114">
        <v>93087</v>
      </c>
      <c r="I21" s="115">
        <v>75161</v>
      </c>
      <c r="J21" s="114">
        <v>46159</v>
      </c>
      <c r="K21" s="114">
        <v>29002</v>
      </c>
      <c r="L21" s="422">
        <v>21737</v>
      </c>
      <c r="M21" s="423">
        <v>25540</v>
      </c>
    </row>
    <row r="22" spans="1:13" ht="15" customHeight="1" x14ac:dyDescent="0.2">
      <c r="A22" s="421" t="s">
        <v>393</v>
      </c>
      <c r="B22" s="115">
        <v>342349</v>
      </c>
      <c r="C22" s="114">
        <v>183689</v>
      </c>
      <c r="D22" s="114">
        <v>158660</v>
      </c>
      <c r="E22" s="114">
        <v>256015</v>
      </c>
      <c r="F22" s="114">
        <v>85421</v>
      </c>
      <c r="G22" s="114">
        <v>40875</v>
      </c>
      <c r="H22" s="114">
        <v>94453</v>
      </c>
      <c r="I22" s="115">
        <v>74619</v>
      </c>
      <c r="J22" s="114">
        <v>45894</v>
      </c>
      <c r="K22" s="114">
        <v>28725</v>
      </c>
      <c r="L22" s="422">
        <v>24973</v>
      </c>
      <c r="M22" s="423">
        <v>25846</v>
      </c>
    </row>
    <row r="23" spans="1:13" ht="11.1" customHeight="1" x14ac:dyDescent="0.2">
      <c r="A23" s="421" t="s">
        <v>388</v>
      </c>
      <c r="B23" s="115">
        <v>343914</v>
      </c>
      <c r="C23" s="114">
        <v>184944</v>
      </c>
      <c r="D23" s="114">
        <v>158970</v>
      </c>
      <c r="E23" s="114">
        <v>256525</v>
      </c>
      <c r="F23" s="114">
        <v>86378</v>
      </c>
      <c r="G23" s="114">
        <v>39844</v>
      </c>
      <c r="H23" s="114">
        <v>96193</v>
      </c>
      <c r="I23" s="115">
        <v>74780</v>
      </c>
      <c r="J23" s="114">
        <v>45741</v>
      </c>
      <c r="K23" s="114">
        <v>29039</v>
      </c>
      <c r="L23" s="422">
        <v>24455</v>
      </c>
      <c r="M23" s="423">
        <v>22194</v>
      </c>
    </row>
    <row r="24" spans="1:13" ht="11.1" customHeight="1" x14ac:dyDescent="0.2">
      <c r="A24" s="421" t="s">
        <v>389</v>
      </c>
      <c r="B24" s="115">
        <v>349271</v>
      </c>
      <c r="C24" s="114">
        <v>187819</v>
      </c>
      <c r="D24" s="114">
        <v>161452</v>
      </c>
      <c r="E24" s="114">
        <v>258287</v>
      </c>
      <c r="F24" s="114">
        <v>87859</v>
      </c>
      <c r="G24" s="114">
        <v>42691</v>
      </c>
      <c r="H24" s="114">
        <v>97826</v>
      </c>
      <c r="I24" s="115">
        <v>74832</v>
      </c>
      <c r="J24" s="114">
        <v>45057</v>
      </c>
      <c r="K24" s="114">
        <v>29775</v>
      </c>
      <c r="L24" s="422">
        <v>36194</v>
      </c>
      <c r="M24" s="423">
        <v>32561</v>
      </c>
    </row>
    <row r="25" spans="1:13" s="110" customFormat="1" ht="11.1" customHeight="1" x14ac:dyDescent="0.2">
      <c r="A25" s="421" t="s">
        <v>390</v>
      </c>
      <c r="B25" s="115">
        <v>345655</v>
      </c>
      <c r="C25" s="114">
        <v>185050</v>
      </c>
      <c r="D25" s="114">
        <v>160605</v>
      </c>
      <c r="E25" s="114">
        <v>254345</v>
      </c>
      <c r="F25" s="114">
        <v>88083</v>
      </c>
      <c r="G25" s="114">
        <v>41272</v>
      </c>
      <c r="H25" s="114">
        <v>98181</v>
      </c>
      <c r="I25" s="115">
        <v>74573</v>
      </c>
      <c r="J25" s="114">
        <v>45166</v>
      </c>
      <c r="K25" s="114">
        <v>29407</v>
      </c>
      <c r="L25" s="422">
        <v>21181</v>
      </c>
      <c r="M25" s="423">
        <v>25146</v>
      </c>
    </row>
    <row r="26" spans="1:13" ht="15" customHeight="1" x14ac:dyDescent="0.2">
      <c r="A26" s="421" t="s">
        <v>394</v>
      </c>
      <c r="B26" s="115">
        <v>347076</v>
      </c>
      <c r="C26" s="114">
        <v>186009</v>
      </c>
      <c r="D26" s="114">
        <v>161067</v>
      </c>
      <c r="E26" s="114">
        <v>254990</v>
      </c>
      <c r="F26" s="114">
        <v>88921</v>
      </c>
      <c r="G26" s="114">
        <v>40159</v>
      </c>
      <c r="H26" s="114">
        <v>99504</v>
      </c>
      <c r="I26" s="115">
        <v>74135</v>
      </c>
      <c r="J26" s="114">
        <v>44826</v>
      </c>
      <c r="K26" s="114">
        <v>29309</v>
      </c>
      <c r="L26" s="422">
        <v>26298</v>
      </c>
      <c r="M26" s="423">
        <v>25475</v>
      </c>
    </row>
    <row r="27" spans="1:13" ht="11.1" customHeight="1" x14ac:dyDescent="0.2">
      <c r="A27" s="421" t="s">
        <v>388</v>
      </c>
      <c r="B27" s="115">
        <v>349746</v>
      </c>
      <c r="C27" s="114">
        <v>188055</v>
      </c>
      <c r="D27" s="114">
        <v>161691</v>
      </c>
      <c r="E27" s="114">
        <v>256465</v>
      </c>
      <c r="F27" s="114">
        <v>90149</v>
      </c>
      <c r="G27" s="114">
        <v>39413</v>
      </c>
      <c r="H27" s="114">
        <v>101223</v>
      </c>
      <c r="I27" s="115">
        <v>74853</v>
      </c>
      <c r="J27" s="114">
        <v>45083</v>
      </c>
      <c r="K27" s="114">
        <v>29770</v>
      </c>
      <c r="L27" s="422">
        <v>23837</v>
      </c>
      <c r="M27" s="423">
        <v>21324</v>
      </c>
    </row>
    <row r="28" spans="1:13" ht="11.1" customHeight="1" x14ac:dyDescent="0.2">
      <c r="A28" s="421" t="s">
        <v>389</v>
      </c>
      <c r="B28" s="115">
        <v>355353</v>
      </c>
      <c r="C28" s="114">
        <v>190939</v>
      </c>
      <c r="D28" s="114">
        <v>164414</v>
      </c>
      <c r="E28" s="114">
        <v>262432</v>
      </c>
      <c r="F28" s="114">
        <v>92036</v>
      </c>
      <c r="G28" s="114">
        <v>42605</v>
      </c>
      <c r="H28" s="114">
        <v>102507</v>
      </c>
      <c r="I28" s="115">
        <v>75130</v>
      </c>
      <c r="J28" s="114">
        <v>44660</v>
      </c>
      <c r="K28" s="114">
        <v>30470</v>
      </c>
      <c r="L28" s="422">
        <v>35582</v>
      </c>
      <c r="M28" s="423">
        <v>30995</v>
      </c>
    </row>
    <row r="29" spans="1:13" s="110" customFormat="1" ht="11.1" customHeight="1" x14ac:dyDescent="0.2">
      <c r="A29" s="421" t="s">
        <v>390</v>
      </c>
      <c r="B29" s="115">
        <v>350797</v>
      </c>
      <c r="C29" s="114">
        <v>187493</v>
      </c>
      <c r="D29" s="114">
        <v>163304</v>
      </c>
      <c r="E29" s="114">
        <v>258299</v>
      </c>
      <c r="F29" s="114">
        <v>92175</v>
      </c>
      <c r="G29" s="114">
        <v>41215</v>
      </c>
      <c r="H29" s="114">
        <v>102067</v>
      </c>
      <c r="I29" s="115">
        <v>75636</v>
      </c>
      <c r="J29" s="114">
        <v>45345</v>
      </c>
      <c r="K29" s="114">
        <v>30291</v>
      </c>
      <c r="L29" s="422">
        <v>22645</v>
      </c>
      <c r="M29" s="423">
        <v>25922</v>
      </c>
    </row>
    <row r="30" spans="1:13" ht="15" customHeight="1" x14ac:dyDescent="0.2">
      <c r="A30" s="421" t="s">
        <v>395</v>
      </c>
      <c r="B30" s="115">
        <v>353317</v>
      </c>
      <c r="C30" s="114">
        <v>189174</v>
      </c>
      <c r="D30" s="114">
        <v>164143</v>
      </c>
      <c r="E30" s="114">
        <v>259534</v>
      </c>
      <c r="F30" s="114">
        <v>93692</v>
      </c>
      <c r="G30" s="114">
        <v>40185</v>
      </c>
      <c r="H30" s="114">
        <v>103771</v>
      </c>
      <c r="I30" s="115">
        <v>73928</v>
      </c>
      <c r="J30" s="114">
        <v>43875</v>
      </c>
      <c r="K30" s="114">
        <v>30053</v>
      </c>
      <c r="L30" s="422">
        <v>29380</v>
      </c>
      <c r="M30" s="423">
        <v>28170</v>
      </c>
    </row>
    <row r="31" spans="1:13" ht="11.1" customHeight="1" x14ac:dyDescent="0.2">
      <c r="A31" s="421" t="s">
        <v>388</v>
      </c>
      <c r="B31" s="115">
        <v>356809</v>
      </c>
      <c r="C31" s="114">
        <v>191922</v>
      </c>
      <c r="D31" s="114">
        <v>164887</v>
      </c>
      <c r="E31" s="114">
        <v>261767</v>
      </c>
      <c r="F31" s="114">
        <v>94969</v>
      </c>
      <c r="G31" s="114">
        <v>39685</v>
      </c>
      <c r="H31" s="114">
        <v>105513</v>
      </c>
      <c r="I31" s="115">
        <v>74822</v>
      </c>
      <c r="J31" s="114">
        <v>44211</v>
      </c>
      <c r="K31" s="114">
        <v>30611</v>
      </c>
      <c r="L31" s="422">
        <v>26246</v>
      </c>
      <c r="M31" s="423">
        <v>23043</v>
      </c>
    </row>
    <row r="32" spans="1:13" ht="11.1" customHeight="1" x14ac:dyDescent="0.2">
      <c r="A32" s="421" t="s">
        <v>389</v>
      </c>
      <c r="B32" s="115">
        <v>362797</v>
      </c>
      <c r="C32" s="114">
        <v>195049</v>
      </c>
      <c r="D32" s="114">
        <v>167748</v>
      </c>
      <c r="E32" s="114">
        <v>266392</v>
      </c>
      <c r="F32" s="114">
        <v>96374</v>
      </c>
      <c r="G32" s="114">
        <v>42819</v>
      </c>
      <c r="H32" s="114">
        <v>106635</v>
      </c>
      <c r="I32" s="115">
        <v>75115</v>
      </c>
      <c r="J32" s="114">
        <v>43567</v>
      </c>
      <c r="K32" s="114">
        <v>31548</v>
      </c>
      <c r="L32" s="422">
        <v>38138</v>
      </c>
      <c r="M32" s="423">
        <v>33199</v>
      </c>
    </row>
    <row r="33" spans="1:13" s="110" customFormat="1" ht="11.1" customHeight="1" x14ac:dyDescent="0.2">
      <c r="A33" s="421" t="s">
        <v>390</v>
      </c>
      <c r="B33" s="115">
        <v>361038</v>
      </c>
      <c r="C33" s="114">
        <v>193439</v>
      </c>
      <c r="D33" s="114">
        <v>167599</v>
      </c>
      <c r="E33" s="114">
        <v>263856</v>
      </c>
      <c r="F33" s="114">
        <v>97160</v>
      </c>
      <c r="G33" s="114">
        <v>41770</v>
      </c>
      <c r="H33" s="114">
        <v>107047</v>
      </c>
      <c r="I33" s="115">
        <v>75984</v>
      </c>
      <c r="J33" s="114">
        <v>44454</v>
      </c>
      <c r="K33" s="114">
        <v>31530</v>
      </c>
      <c r="L33" s="422">
        <v>24657</v>
      </c>
      <c r="M33" s="423">
        <v>27049</v>
      </c>
    </row>
    <row r="34" spans="1:13" ht="15" customHeight="1" x14ac:dyDescent="0.2">
      <c r="A34" s="421" t="s">
        <v>396</v>
      </c>
      <c r="B34" s="115">
        <v>362234</v>
      </c>
      <c r="C34" s="114">
        <v>194311</v>
      </c>
      <c r="D34" s="114">
        <v>167923</v>
      </c>
      <c r="E34" s="114">
        <v>264295</v>
      </c>
      <c r="F34" s="114">
        <v>97928</v>
      </c>
      <c r="G34" s="114">
        <v>40490</v>
      </c>
      <c r="H34" s="114">
        <v>108518</v>
      </c>
      <c r="I34" s="115">
        <v>75453</v>
      </c>
      <c r="J34" s="114">
        <v>43898</v>
      </c>
      <c r="K34" s="114">
        <v>31555</v>
      </c>
      <c r="L34" s="422">
        <v>28704</v>
      </c>
      <c r="M34" s="423">
        <v>27202</v>
      </c>
    </row>
    <row r="35" spans="1:13" ht="11.1" customHeight="1" x14ac:dyDescent="0.2">
      <c r="A35" s="421" t="s">
        <v>388</v>
      </c>
      <c r="B35" s="115">
        <v>364545</v>
      </c>
      <c r="C35" s="114">
        <v>196186</v>
      </c>
      <c r="D35" s="114">
        <v>168359</v>
      </c>
      <c r="E35" s="114">
        <v>265590</v>
      </c>
      <c r="F35" s="114">
        <v>98948</v>
      </c>
      <c r="G35" s="114">
        <v>39724</v>
      </c>
      <c r="H35" s="114">
        <v>110180</v>
      </c>
      <c r="I35" s="115">
        <v>76191</v>
      </c>
      <c r="J35" s="114">
        <v>44171</v>
      </c>
      <c r="K35" s="114">
        <v>32020</v>
      </c>
      <c r="L35" s="422">
        <v>26266</v>
      </c>
      <c r="M35" s="423">
        <v>24231</v>
      </c>
    </row>
    <row r="36" spans="1:13" ht="11.1" customHeight="1" x14ac:dyDescent="0.2">
      <c r="A36" s="421" t="s">
        <v>389</v>
      </c>
      <c r="B36" s="115">
        <v>371329</v>
      </c>
      <c r="C36" s="114">
        <v>199897</v>
      </c>
      <c r="D36" s="114">
        <v>171432</v>
      </c>
      <c r="E36" s="114">
        <v>270826</v>
      </c>
      <c r="F36" s="114">
        <v>100499</v>
      </c>
      <c r="G36" s="114">
        <v>43132</v>
      </c>
      <c r="H36" s="114">
        <v>111703</v>
      </c>
      <c r="I36" s="115">
        <v>75969</v>
      </c>
      <c r="J36" s="114">
        <v>43216</v>
      </c>
      <c r="K36" s="114">
        <v>32753</v>
      </c>
      <c r="L36" s="422">
        <v>38889</v>
      </c>
      <c r="M36" s="423">
        <v>33435</v>
      </c>
    </row>
    <row r="37" spans="1:13" s="110" customFormat="1" ht="11.1" customHeight="1" x14ac:dyDescent="0.2">
      <c r="A37" s="421" t="s">
        <v>390</v>
      </c>
      <c r="B37" s="115">
        <v>369596</v>
      </c>
      <c r="C37" s="114">
        <v>198067</v>
      </c>
      <c r="D37" s="114">
        <v>171529</v>
      </c>
      <c r="E37" s="114">
        <v>267882</v>
      </c>
      <c r="F37" s="114">
        <v>101713</v>
      </c>
      <c r="G37" s="114">
        <v>42194</v>
      </c>
      <c r="H37" s="114">
        <v>112256</v>
      </c>
      <c r="I37" s="115">
        <v>76793</v>
      </c>
      <c r="J37" s="114">
        <v>43960</v>
      </c>
      <c r="K37" s="114">
        <v>32833</v>
      </c>
      <c r="L37" s="422">
        <v>26567</v>
      </c>
      <c r="M37" s="423">
        <v>28434</v>
      </c>
    </row>
    <row r="38" spans="1:13" ht="15" customHeight="1" x14ac:dyDescent="0.2">
      <c r="A38" s="424" t="s">
        <v>397</v>
      </c>
      <c r="B38" s="115">
        <v>371157</v>
      </c>
      <c r="C38" s="114">
        <v>199282</v>
      </c>
      <c r="D38" s="114">
        <v>171875</v>
      </c>
      <c r="E38" s="114">
        <v>268749</v>
      </c>
      <c r="F38" s="114">
        <v>102408</v>
      </c>
      <c r="G38" s="114">
        <v>41094</v>
      </c>
      <c r="H38" s="114">
        <v>113453</v>
      </c>
      <c r="I38" s="115">
        <v>75765</v>
      </c>
      <c r="J38" s="114">
        <v>43109</v>
      </c>
      <c r="K38" s="114">
        <v>32656</v>
      </c>
      <c r="L38" s="422">
        <v>29425</v>
      </c>
      <c r="M38" s="423">
        <v>28652</v>
      </c>
    </row>
    <row r="39" spans="1:13" ht="11.1" customHeight="1" x14ac:dyDescent="0.2">
      <c r="A39" s="421" t="s">
        <v>388</v>
      </c>
      <c r="B39" s="115">
        <v>375722</v>
      </c>
      <c r="C39" s="114">
        <v>201975</v>
      </c>
      <c r="D39" s="114">
        <v>173747</v>
      </c>
      <c r="E39" s="114">
        <v>271811</v>
      </c>
      <c r="F39" s="114">
        <v>103911</v>
      </c>
      <c r="G39" s="114">
        <v>40536</v>
      </c>
      <c r="H39" s="114">
        <v>115958</v>
      </c>
      <c r="I39" s="115">
        <v>76532</v>
      </c>
      <c r="J39" s="114">
        <v>43073</v>
      </c>
      <c r="K39" s="114">
        <v>33459</v>
      </c>
      <c r="L39" s="422">
        <v>27588</v>
      </c>
      <c r="M39" s="423">
        <v>25023</v>
      </c>
    </row>
    <row r="40" spans="1:13" ht="11.1" customHeight="1" x14ac:dyDescent="0.2">
      <c r="A40" s="424" t="s">
        <v>389</v>
      </c>
      <c r="B40" s="115">
        <v>379574</v>
      </c>
      <c r="C40" s="114">
        <v>204824</v>
      </c>
      <c r="D40" s="114">
        <v>174750</v>
      </c>
      <c r="E40" s="114">
        <v>274738</v>
      </c>
      <c r="F40" s="114">
        <v>104836</v>
      </c>
      <c r="G40" s="114">
        <v>43478</v>
      </c>
      <c r="H40" s="114">
        <v>116899</v>
      </c>
      <c r="I40" s="115">
        <v>76362</v>
      </c>
      <c r="J40" s="114">
        <v>42263</v>
      </c>
      <c r="K40" s="114">
        <v>34099</v>
      </c>
      <c r="L40" s="422">
        <v>40137</v>
      </c>
      <c r="M40" s="423">
        <v>35310</v>
      </c>
    </row>
    <row r="41" spans="1:13" s="110" customFormat="1" ht="11.1" customHeight="1" x14ac:dyDescent="0.2">
      <c r="A41" s="421" t="s">
        <v>390</v>
      </c>
      <c r="B41" s="115">
        <v>378802</v>
      </c>
      <c r="C41" s="114">
        <v>203860</v>
      </c>
      <c r="D41" s="114">
        <v>174942</v>
      </c>
      <c r="E41" s="114">
        <v>272891</v>
      </c>
      <c r="F41" s="114">
        <v>105911</v>
      </c>
      <c r="G41" s="114">
        <v>42932</v>
      </c>
      <c r="H41" s="114">
        <v>117593</v>
      </c>
      <c r="I41" s="115">
        <v>77346</v>
      </c>
      <c r="J41" s="114">
        <v>42972</v>
      </c>
      <c r="K41" s="114">
        <v>34374</v>
      </c>
      <c r="L41" s="422">
        <v>26219</v>
      </c>
      <c r="M41" s="423">
        <v>28429</v>
      </c>
    </row>
    <row r="42" spans="1:13" ht="15" customHeight="1" x14ac:dyDescent="0.2">
      <c r="A42" s="421" t="s">
        <v>398</v>
      </c>
      <c r="B42" s="115">
        <v>379354</v>
      </c>
      <c r="C42" s="114">
        <v>204678</v>
      </c>
      <c r="D42" s="114">
        <v>174676</v>
      </c>
      <c r="E42" s="114">
        <v>273308</v>
      </c>
      <c r="F42" s="114">
        <v>106046</v>
      </c>
      <c r="G42" s="114">
        <v>41605</v>
      </c>
      <c r="H42" s="114">
        <v>118627</v>
      </c>
      <c r="I42" s="115">
        <v>76477</v>
      </c>
      <c r="J42" s="114">
        <v>42299</v>
      </c>
      <c r="K42" s="114">
        <v>34178</v>
      </c>
      <c r="L42" s="422">
        <v>31703</v>
      </c>
      <c r="M42" s="423">
        <v>31323</v>
      </c>
    </row>
    <row r="43" spans="1:13" ht="11.1" customHeight="1" x14ac:dyDescent="0.2">
      <c r="A43" s="421" t="s">
        <v>388</v>
      </c>
      <c r="B43" s="115">
        <v>382224</v>
      </c>
      <c r="C43" s="114">
        <v>206836</v>
      </c>
      <c r="D43" s="114">
        <v>175388</v>
      </c>
      <c r="E43" s="114">
        <v>275525</v>
      </c>
      <c r="F43" s="114">
        <v>106699</v>
      </c>
      <c r="G43" s="114">
        <v>40962</v>
      </c>
      <c r="H43" s="114">
        <v>120542</v>
      </c>
      <c r="I43" s="115">
        <v>77426</v>
      </c>
      <c r="J43" s="114">
        <v>42480</v>
      </c>
      <c r="K43" s="114">
        <v>34946</v>
      </c>
      <c r="L43" s="422">
        <v>30280</v>
      </c>
      <c r="M43" s="423">
        <v>27696</v>
      </c>
    </row>
    <row r="44" spans="1:13" ht="11.1" customHeight="1" x14ac:dyDescent="0.2">
      <c r="A44" s="421" t="s">
        <v>389</v>
      </c>
      <c r="B44" s="115">
        <v>387860</v>
      </c>
      <c r="C44" s="114">
        <v>209977</v>
      </c>
      <c r="D44" s="114">
        <v>177883</v>
      </c>
      <c r="E44" s="114">
        <v>280240</v>
      </c>
      <c r="F44" s="114">
        <v>107620</v>
      </c>
      <c r="G44" s="114">
        <v>44215</v>
      </c>
      <c r="H44" s="114">
        <v>121728</v>
      </c>
      <c r="I44" s="115">
        <v>77268</v>
      </c>
      <c r="J44" s="114">
        <v>41633</v>
      </c>
      <c r="K44" s="114">
        <v>35635</v>
      </c>
      <c r="L44" s="422">
        <v>41429</v>
      </c>
      <c r="M44" s="423">
        <v>37375</v>
      </c>
    </row>
    <row r="45" spans="1:13" s="110" customFormat="1" ht="11.1" customHeight="1" x14ac:dyDescent="0.2">
      <c r="A45" s="421" t="s">
        <v>390</v>
      </c>
      <c r="B45" s="115">
        <v>385806</v>
      </c>
      <c r="C45" s="114">
        <v>208064</v>
      </c>
      <c r="D45" s="114">
        <v>177742</v>
      </c>
      <c r="E45" s="114">
        <v>277287</v>
      </c>
      <c r="F45" s="114">
        <v>108519</v>
      </c>
      <c r="G45" s="114">
        <v>43439</v>
      </c>
      <c r="H45" s="114">
        <v>121991</v>
      </c>
      <c r="I45" s="115">
        <v>77880</v>
      </c>
      <c r="J45" s="114">
        <v>42069</v>
      </c>
      <c r="K45" s="114">
        <v>35811</v>
      </c>
      <c r="L45" s="422">
        <v>27986</v>
      </c>
      <c r="M45" s="423">
        <v>30452</v>
      </c>
    </row>
    <row r="46" spans="1:13" ht="15" customHeight="1" x14ac:dyDescent="0.2">
      <c r="A46" s="421" t="s">
        <v>399</v>
      </c>
      <c r="B46" s="115">
        <v>385696</v>
      </c>
      <c r="C46" s="114">
        <v>208039</v>
      </c>
      <c r="D46" s="114">
        <v>177657</v>
      </c>
      <c r="E46" s="114">
        <v>276776</v>
      </c>
      <c r="F46" s="114">
        <v>108920</v>
      </c>
      <c r="G46" s="114">
        <v>42147</v>
      </c>
      <c r="H46" s="114">
        <v>122716</v>
      </c>
      <c r="I46" s="115">
        <v>77379</v>
      </c>
      <c r="J46" s="114">
        <v>41642</v>
      </c>
      <c r="K46" s="114">
        <v>35737</v>
      </c>
      <c r="L46" s="422">
        <v>39526</v>
      </c>
      <c r="M46" s="423">
        <v>39804</v>
      </c>
    </row>
    <row r="47" spans="1:13" ht="11.1" customHeight="1" x14ac:dyDescent="0.2">
      <c r="A47" s="421" t="s">
        <v>388</v>
      </c>
      <c r="B47" s="115">
        <v>387395</v>
      </c>
      <c r="C47" s="114">
        <v>209159</v>
      </c>
      <c r="D47" s="114">
        <v>178236</v>
      </c>
      <c r="E47" s="114">
        <v>277406</v>
      </c>
      <c r="F47" s="114">
        <v>109989</v>
      </c>
      <c r="G47" s="114">
        <v>41428</v>
      </c>
      <c r="H47" s="114">
        <v>124117</v>
      </c>
      <c r="I47" s="115">
        <v>77951</v>
      </c>
      <c r="J47" s="114">
        <v>41721</v>
      </c>
      <c r="K47" s="114">
        <v>36230</v>
      </c>
      <c r="L47" s="422">
        <v>28088</v>
      </c>
      <c r="M47" s="423">
        <v>27058</v>
      </c>
    </row>
    <row r="48" spans="1:13" ht="11.1" customHeight="1" x14ac:dyDescent="0.2">
      <c r="A48" s="421" t="s">
        <v>389</v>
      </c>
      <c r="B48" s="115">
        <v>392563</v>
      </c>
      <c r="C48" s="114">
        <v>212056</v>
      </c>
      <c r="D48" s="114">
        <v>180507</v>
      </c>
      <c r="E48" s="114">
        <v>280808</v>
      </c>
      <c r="F48" s="114">
        <v>111755</v>
      </c>
      <c r="G48" s="114">
        <v>44461</v>
      </c>
      <c r="H48" s="114">
        <v>125230</v>
      </c>
      <c r="I48" s="115">
        <v>77340</v>
      </c>
      <c r="J48" s="114">
        <v>40564</v>
      </c>
      <c r="K48" s="114">
        <v>36776</v>
      </c>
      <c r="L48" s="422">
        <v>39593</v>
      </c>
      <c r="M48" s="423">
        <v>36043</v>
      </c>
    </row>
    <row r="49" spans="1:17" s="110" customFormat="1" ht="11.1" customHeight="1" x14ac:dyDescent="0.2">
      <c r="A49" s="421" t="s">
        <v>390</v>
      </c>
      <c r="B49" s="115">
        <v>389045</v>
      </c>
      <c r="C49" s="114">
        <v>208919</v>
      </c>
      <c r="D49" s="114">
        <v>180126</v>
      </c>
      <c r="E49" s="114">
        <v>276539</v>
      </c>
      <c r="F49" s="114">
        <v>112506</v>
      </c>
      <c r="G49" s="114">
        <v>43344</v>
      </c>
      <c r="H49" s="114">
        <v>125024</v>
      </c>
      <c r="I49" s="115">
        <v>78281</v>
      </c>
      <c r="J49" s="114">
        <v>41314</v>
      </c>
      <c r="K49" s="114">
        <v>36967</v>
      </c>
      <c r="L49" s="422">
        <v>27939</v>
      </c>
      <c r="M49" s="423">
        <v>31894</v>
      </c>
    </row>
    <row r="50" spans="1:17" ht="15" customHeight="1" x14ac:dyDescent="0.2">
      <c r="A50" s="421" t="s">
        <v>400</v>
      </c>
      <c r="B50" s="143">
        <v>386915</v>
      </c>
      <c r="C50" s="144">
        <v>208058</v>
      </c>
      <c r="D50" s="144">
        <v>178857</v>
      </c>
      <c r="E50" s="144">
        <v>275058</v>
      </c>
      <c r="F50" s="144">
        <v>111857</v>
      </c>
      <c r="G50" s="144">
        <v>41019</v>
      </c>
      <c r="H50" s="144">
        <v>125237</v>
      </c>
      <c r="I50" s="143">
        <v>75967</v>
      </c>
      <c r="J50" s="144">
        <v>40113</v>
      </c>
      <c r="K50" s="144">
        <v>35854</v>
      </c>
      <c r="L50" s="425">
        <v>34205</v>
      </c>
      <c r="M50" s="426">
        <v>36085</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0.31605202024392265</v>
      </c>
      <c r="C6" s="479">
        <f>'Tabelle 3.3'!J11</f>
        <v>-1.8247845022551339</v>
      </c>
      <c r="D6" s="480">
        <f t="shared" ref="D6:E9" si="0">IF(OR(AND(B6&gt;=-50,B6&lt;=50),ISNUMBER(B6)=FALSE),B6,"")</f>
        <v>0.31605202024392265</v>
      </c>
      <c r="E6" s="480">
        <f t="shared" si="0"/>
        <v>-1.8247845022551339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0.31605202024392265</v>
      </c>
      <c r="C14" s="479">
        <f>'Tabelle 3.3'!J11</f>
        <v>-1.8247845022551339</v>
      </c>
      <c r="D14" s="480">
        <f>IF(OR(AND(B14&gt;=-50,B14&lt;=50),ISNUMBER(B14)=FALSE),B14,"")</f>
        <v>0.31605202024392265</v>
      </c>
      <c r="E14" s="480">
        <f>IF(OR(AND(C14&gt;=-50,C14&lt;=50),ISNUMBER(C14)=FALSE),C14,"")</f>
        <v>-1.8247845022551339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15.929203539823009</v>
      </c>
      <c r="C15" s="479">
        <f>'Tabelle 3.3'!J12</f>
        <v>4.5731707317073171</v>
      </c>
      <c r="D15" s="480">
        <f t="shared" ref="D15:E45" si="3">IF(OR(AND(B15&gt;=-50,B15&lt;=50),ISNUMBER(B15)=FALSE),B15,"")</f>
        <v>15.929203539823009</v>
      </c>
      <c r="E15" s="480">
        <f t="shared" si="3"/>
        <v>4.5731707317073171</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37.485334376222134</v>
      </c>
      <c r="C16" s="479">
        <f>'Tabelle 3.3'!J13</f>
        <v>-7.3170731707317076</v>
      </c>
      <c r="D16" s="480">
        <f t="shared" si="3"/>
        <v>37.485334376222134</v>
      </c>
      <c r="E16" s="480">
        <f t="shared" si="3"/>
        <v>-7.3170731707317076</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-4.3612249951847675</v>
      </c>
      <c r="C17" s="479">
        <f>'Tabelle 3.3'!J14</f>
        <v>-5.0903119868637106</v>
      </c>
      <c r="D17" s="480">
        <f t="shared" si="3"/>
        <v>-4.3612249951847675</v>
      </c>
      <c r="E17" s="480">
        <f t="shared" si="3"/>
        <v>-5.0903119868637106</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-1.5593139018831714</v>
      </c>
      <c r="C18" s="479">
        <f>'Tabelle 3.3'!J15</f>
        <v>1.0997067448680351</v>
      </c>
      <c r="D18" s="480">
        <f t="shared" si="3"/>
        <v>-1.5593139018831714</v>
      </c>
      <c r="E18" s="480">
        <f t="shared" si="3"/>
        <v>1.0997067448680351</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-5.0190763227121478</v>
      </c>
      <c r="C19" s="479">
        <f>'Tabelle 3.3'!J16</f>
        <v>-9.5647501343363786</v>
      </c>
      <c r="D19" s="480">
        <f t="shared" si="3"/>
        <v>-5.0190763227121478</v>
      </c>
      <c r="E19" s="480">
        <f t="shared" si="3"/>
        <v>-9.5647501343363786</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-2.2884283246977546</v>
      </c>
      <c r="C20" s="479">
        <f>'Tabelle 3.3'!J17</f>
        <v>-5.3613053613053614</v>
      </c>
      <c r="D20" s="480">
        <f t="shared" si="3"/>
        <v>-2.2884283246977546</v>
      </c>
      <c r="E20" s="480">
        <f t="shared" si="3"/>
        <v>-5.3613053613053614</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4.6988287785833798</v>
      </c>
      <c r="C21" s="479">
        <f>'Tabelle 3.3'!J18</f>
        <v>-1.9806540764624596</v>
      </c>
      <c r="D21" s="480">
        <f t="shared" si="3"/>
        <v>4.6988287785833798</v>
      </c>
      <c r="E21" s="480">
        <f t="shared" si="3"/>
        <v>-1.9806540764624596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-1.8390992500561948E-2</v>
      </c>
      <c r="C22" s="479">
        <f>'Tabelle 3.3'!J19</f>
        <v>-0.68220076193851331</v>
      </c>
      <c r="D22" s="480">
        <f t="shared" si="3"/>
        <v>-1.8390992500561948E-2</v>
      </c>
      <c r="E22" s="480">
        <f t="shared" si="3"/>
        <v>-0.68220076193851331</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1.6452265526587013</v>
      </c>
      <c r="C23" s="479">
        <f>'Tabelle 3.3'!J20</f>
        <v>0.86206896551724133</v>
      </c>
      <c r="D23" s="480">
        <f t="shared" si="3"/>
        <v>1.6452265526587013</v>
      </c>
      <c r="E23" s="480">
        <f t="shared" si="3"/>
        <v>0.86206896551724133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-1.3308780446974136</v>
      </c>
      <c r="C24" s="479">
        <f>'Tabelle 3.3'!J21</f>
        <v>-8.9301986513577543</v>
      </c>
      <c r="D24" s="480">
        <f t="shared" si="3"/>
        <v>-1.3308780446974136</v>
      </c>
      <c r="E24" s="480">
        <f t="shared" si="3"/>
        <v>-8.9301986513577543</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2.668818738035359</v>
      </c>
      <c r="C25" s="479">
        <f>'Tabelle 3.3'!J22</f>
        <v>-3.7666174298375186</v>
      </c>
      <c r="D25" s="480">
        <f t="shared" si="3"/>
        <v>2.668818738035359</v>
      </c>
      <c r="E25" s="480">
        <f t="shared" si="3"/>
        <v>-3.7666174298375186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1.8312344101721725</v>
      </c>
      <c r="C26" s="479">
        <f>'Tabelle 3.3'!J23</f>
        <v>0</v>
      </c>
      <c r="D26" s="480">
        <f t="shared" si="3"/>
        <v>1.8312344101721725</v>
      </c>
      <c r="E26" s="480">
        <f t="shared" si="3"/>
        <v>0</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1.0507140301226374</v>
      </c>
      <c r="C27" s="479">
        <f>'Tabelle 3.3'!J24</f>
        <v>1.8250134192163177</v>
      </c>
      <c r="D27" s="480">
        <f t="shared" si="3"/>
        <v>1.0507140301226374</v>
      </c>
      <c r="E27" s="480">
        <f t="shared" si="3"/>
        <v>1.8250134192163177</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2.1901229748194417</v>
      </c>
      <c r="C28" s="479">
        <f>'Tabelle 3.3'!J25</f>
        <v>-0.85206306608520632</v>
      </c>
      <c r="D28" s="480">
        <f t="shared" si="3"/>
        <v>2.1901229748194417</v>
      </c>
      <c r="E28" s="480">
        <f t="shared" si="3"/>
        <v>-0.85206306608520632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-15.60625814863103</v>
      </c>
      <c r="C29" s="479">
        <f>'Tabelle 3.3'!J26</f>
        <v>-8.0757726819541382</v>
      </c>
      <c r="D29" s="480">
        <f t="shared" si="3"/>
        <v>-15.60625814863103</v>
      </c>
      <c r="E29" s="480">
        <f t="shared" si="3"/>
        <v>-8.0757726819541382</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2.9423132669823171</v>
      </c>
      <c r="C30" s="479">
        <f>'Tabelle 3.3'!J27</f>
        <v>-6.6889632107023411</v>
      </c>
      <c r="D30" s="480">
        <f t="shared" si="3"/>
        <v>2.9423132669823171</v>
      </c>
      <c r="E30" s="480">
        <f t="shared" si="3"/>
        <v>-6.6889632107023411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2.2471910112359552</v>
      </c>
      <c r="C31" s="479">
        <f>'Tabelle 3.3'!J28</f>
        <v>0.27412280701754388</v>
      </c>
      <c r="D31" s="480">
        <f t="shared" si="3"/>
        <v>2.2471910112359552</v>
      </c>
      <c r="E31" s="480">
        <f t="shared" si="3"/>
        <v>0.27412280701754388</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2.8873508555899963</v>
      </c>
      <c r="C32" s="479">
        <f>'Tabelle 3.3'!J29</f>
        <v>-0.82765335929892891</v>
      </c>
      <c r="D32" s="480">
        <f t="shared" si="3"/>
        <v>2.8873508555899963</v>
      </c>
      <c r="E32" s="480">
        <f t="shared" si="3"/>
        <v>-0.82765335929892891</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1.7234693437890474</v>
      </c>
      <c r="C33" s="479">
        <f>'Tabelle 3.3'!J30</f>
        <v>4.5665358544416694</v>
      </c>
      <c r="D33" s="480">
        <f t="shared" si="3"/>
        <v>1.7234693437890474</v>
      </c>
      <c r="E33" s="480">
        <f t="shared" si="3"/>
        <v>4.5665358544416694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-0.38527080091872268</v>
      </c>
      <c r="C34" s="479">
        <f>'Tabelle 3.3'!J31</f>
        <v>-1.3618246235606732</v>
      </c>
      <c r="D34" s="480">
        <f t="shared" si="3"/>
        <v>-0.38527080091872268</v>
      </c>
      <c r="E34" s="480">
        <f t="shared" si="3"/>
        <v>-1.3618246235606732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15.929203539823009</v>
      </c>
      <c r="C37" s="479">
        <f>'Tabelle 3.3'!J34</f>
        <v>4.5731707317073171</v>
      </c>
      <c r="D37" s="480">
        <f t="shared" si="3"/>
        <v>15.929203539823009</v>
      </c>
      <c r="E37" s="480">
        <f t="shared" si="3"/>
        <v>4.5731707317073171</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-0.62836429935752736</v>
      </c>
      <c r="C38" s="479">
        <f>'Tabelle 3.3'!J35</f>
        <v>-4.0464344941956885</v>
      </c>
      <c r="D38" s="480">
        <f t="shared" si="3"/>
        <v>-0.62836429935752736</v>
      </c>
      <c r="E38" s="480">
        <f t="shared" si="3"/>
        <v>-4.0464344941956885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0.5533099424803879</v>
      </c>
      <c r="C39" s="479">
        <f>'Tabelle 3.3'!J36</f>
        <v>-1.6657045099336816</v>
      </c>
      <c r="D39" s="480">
        <f t="shared" si="3"/>
        <v>0.5533099424803879</v>
      </c>
      <c r="E39" s="480">
        <f t="shared" si="3"/>
        <v>-1.6657045099336816</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0.5533099424803879</v>
      </c>
      <c r="C45" s="479">
        <f>'Tabelle 3.3'!J36</f>
        <v>-1.6657045099336816</v>
      </c>
      <c r="D45" s="480">
        <f t="shared" si="3"/>
        <v>0.5533099424803879</v>
      </c>
      <c r="E45" s="480">
        <f t="shared" si="3"/>
        <v>-1.6657045099336816</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347076</v>
      </c>
      <c r="C51" s="486">
        <v>44826</v>
      </c>
      <c r="D51" s="486">
        <v>29309</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349746</v>
      </c>
      <c r="C52" s="486">
        <v>45083</v>
      </c>
      <c r="D52" s="486">
        <v>29770</v>
      </c>
      <c r="E52" s="487">
        <f t="shared" ref="E52:G70" si="11">IF($A$51=37802,IF(COUNTBLANK(B$51:B$70)&gt;0,#N/A,B52/B$51*100),IF(COUNTBLANK(B$51:B$75)&gt;0,#N/A,B52/B$51*100))</f>
        <v>100.7692839608616</v>
      </c>
      <c r="F52" s="487">
        <f t="shared" si="11"/>
        <v>100.57332797929772</v>
      </c>
      <c r="G52" s="487">
        <f t="shared" si="11"/>
        <v>101.57289569756729</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355353</v>
      </c>
      <c r="C53" s="486">
        <v>44660</v>
      </c>
      <c r="D53" s="486">
        <v>30470</v>
      </c>
      <c r="E53" s="487">
        <f t="shared" si="11"/>
        <v>102.38478027867095</v>
      </c>
      <c r="F53" s="487">
        <f t="shared" si="11"/>
        <v>99.629679204033366</v>
      </c>
      <c r="G53" s="487">
        <f t="shared" si="11"/>
        <v>103.96124057456755</v>
      </c>
      <c r="H53" s="488">
        <f>IF(ISERROR(L53)=TRUE,IF(MONTH(A53)=MONTH(MAX(A$51:A$75)),A53,""),"")</f>
        <v>41883</v>
      </c>
      <c r="I53" s="487">
        <f t="shared" si="12"/>
        <v>102.38478027867095</v>
      </c>
      <c r="J53" s="487">
        <f t="shared" si="10"/>
        <v>99.629679204033366</v>
      </c>
      <c r="K53" s="487">
        <f t="shared" si="10"/>
        <v>103.96124057456755</v>
      </c>
      <c r="L53" s="487" t="e">
        <f t="shared" si="13"/>
        <v>#N/A</v>
      </c>
    </row>
    <row r="54" spans="1:14" ht="15" customHeight="1" x14ac:dyDescent="0.2">
      <c r="A54" s="489" t="s">
        <v>463</v>
      </c>
      <c r="B54" s="486">
        <v>350797</v>
      </c>
      <c r="C54" s="486">
        <v>45345</v>
      </c>
      <c r="D54" s="486">
        <v>30291</v>
      </c>
      <c r="E54" s="487">
        <f t="shared" si="11"/>
        <v>101.07209948253409</v>
      </c>
      <c r="F54" s="487">
        <f t="shared" si="11"/>
        <v>101.15781019943783</v>
      </c>
      <c r="G54" s="487">
        <f t="shared" si="11"/>
        <v>103.35050667030605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353317</v>
      </c>
      <c r="C55" s="486">
        <v>43875</v>
      </c>
      <c r="D55" s="486">
        <v>30053</v>
      </c>
      <c r="E55" s="487">
        <f t="shared" si="11"/>
        <v>101.79816524334728</v>
      </c>
      <c r="F55" s="487">
        <f t="shared" si="11"/>
        <v>97.878463391781551</v>
      </c>
      <c r="G55" s="487">
        <f t="shared" si="11"/>
        <v>102.53846941212596</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356809</v>
      </c>
      <c r="C56" s="486">
        <v>44211</v>
      </c>
      <c r="D56" s="486">
        <v>30611</v>
      </c>
      <c r="E56" s="487">
        <f t="shared" si="11"/>
        <v>102.80428494047413</v>
      </c>
      <c r="F56" s="487">
        <f t="shared" si="11"/>
        <v>98.628028376388698</v>
      </c>
      <c r="G56" s="487">
        <f t="shared" si="11"/>
        <v>104.44232147122044</v>
      </c>
      <c r="H56" s="488" t="str">
        <f t="shared" si="14"/>
        <v/>
      </c>
      <c r="I56" s="487" t="str">
        <f t="shared" si="12"/>
        <v/>
      </c>
      <c r="J56" s="487" t="str">
        <f t="shared" si="10"/>
        <v/>
      </c>
      <c r="K56" s="487" t="str">
        <f t="shared" si="10"/>
        <v/>
      </c>
      <c r="L56" s="487" t="e">
        <f t="shared" si="13"/>
        <v>#N/A</v>
      </c>
    </row>
    <row r="57" spans="1:14" ht="15" customHeight="1" x14ac:dyDescent="0.2">
      <c r="A57" s="489">
        <v>42248</v>
      </c>
      <c r="B57" s="486">
        <v>362797</v>
      </c>
      <c r="C57" s="486">
        <v>43567</v>
      </c>
      <c r="D57" s="486">
        <v>31548</v>
      </c>
      <c r="E57" s="487">
        <f t="shared" si="11"/>
        <v>104.52955548640644</v>
      </c>
      <c r="F57" s="487">
        <f t="shared" si="11"/>
        <v>97.191362155891667</v>
      </c>
      <c r="G57" s="487">
        <f t="shared" si="11"/>
        <v>107.6392916851479</v>
      </c>
      <c r="H57" s="488">
        <f t="shared" si="14"/>
        <v>42248</v>
      </c>
      <c r="I57" s="487">
        <f t="shared" si="12"/>
        <v>104.52955548640644</v>
      </c>
      <c r="J57" s="487">
        <f t="shared" si="10"/>
        <v>97.191362155891667</v>
      </c>
      <c r="K57" s="487">
        <f t="shared" si="10"/>
        <v>107.6392916851479</v>
      </c>
      <c r="L57" s="487" t="e">
        <f t="shared" si="13"/>
        <v>#N/A</v>
      </c>
    </row>
    <row r="58" spans="1:14" ht="15" customHeight="1" x14ac:dyDescent="0.2">
      <c r="A58" s="489" t="s">
        <v>466</v>
      </c>
      <c r="B58" s="486">
        <v>361038</v>
      </c>
      <c r="C58" s="486">
        <v>44454</v>
      </c>
      <c r="D58" s="486">
        <v>31530</v>
      </c>
      <c r="E58" s="487">
        <f t="shared" si="11"/>
        <v>104.02275006050547</v>
      </c>
      <c r="F58" s="487">
        <f t="shared" si="11"/>
        <v>99.170124481327804</v>
      </c>
      <c r="G58" s="487">
        <f t="shared" si="11"/>
        <v>107.57787710259647</v>
      </c>
      <c r="H58" s="488" t="str">
        <f t="shared" si="14"/>
        <v/>
      </c>
      <c r="I58" s="487" t="str">
        <f t="shared" si="12"/>
        <v/>
      </c>
      <c r="J58" s="487" t="str">
        <f t="shared" si="10"/>
        <v/>
      </c>
      <c r="K58" s="487" t="str">
        <f t="shared" si="10"/>
        <v/>
      </c>
      <c r="L58" s="487" t="e">
        <f t="shared" si="13"/>
        <v>#N/A</v>
      </c>
    </row>
    <row r="59" spans="1:14" ht="15" customHeight="1" x14ac:dyDescent="0.2">
      <c r="A59" s="489" t="s">
        <v>467</v>
      </c>
      <c r="B59" s="486">
        <v>362234</v>
      </c>
      <c r="C59" s="486">
        <v>43898</v>
      </c>
      <c r="D59" s="486">
        <v>31555</v>
      </c>
      <c r="E59" s="487">
        <f t="shared" si="11"/>
        <v>104.36734317555809</v>
      </c>
      <c r="F59" s="487">
        <f t="shared" si="11"/>
        <v>97.929772899656456</v>
      </c>
      <c r="G59" s="487">
        <f t="shared" si="11"/>
        <v>107.6631751339179</v>
      </c>
      <c r="H59" s="488" t="str">
        <f t="shared" si="14"/>
        <v/>
      </c>
      <c r="I59" s="487" t="str">
        <f t="shared" si="12"/>
        <v/>
      </c>
      <c r="J59" s="487" t="str">
        <f t="shared" si="10"/>
        <v/>
      </c>
      <c r="K59" s="487" t="str">
        <f t="shared" si="10"/>
        <v/>
      </c>
      <c r="L59" s="487" t="e">
        <f t="shared" si="13"/>
        <v>#N/A</v>
      </c>
    </row>
    <row r="60" spans="1:14" ht="15" customHeight="1" x14ac:dyDescent="0.2">
      <c r="A60" s="489" t="s">
        <v>468</v>
      </c>
      <c r="B60" s="486">
        <v>364545</v>
      </c>
      <c r="C60" s="486">
        <v>44171</v>
      </c>
      <c r="D60" s="486">
        <v>32020</v>
      </c>
      <c r="E60" s="487">
        <f t="shared" si="11"/>
        <v>105.03319157763717</v>
      </c>
      <c r="F60" s="487">
        <f t="shared" si="11"/>
        <v>98.538794449649757</v>
      </c>
      <c r="G60" s="487">
        <f t="shared" si="11"/>
        <v>109.24971851649663</v>
      </c>
      <c r="H60" s="488" t="str">
        <f t="shared" si="14"/>
        <v/>
      </c>
      <c r="I60" s="487" t="str">
        <f t="shared" si="12"/>
        <v/>
      </c>
      <c r="J60" s="487" t="str">
        <f t="shared" si="10"/>
        <v/>
      </c>
      <c r="K60" s="487" t="str">
        <f t="shared" si="10"/>
        <v/>
      </c>
      <c r="L60" s="487" t="e">
        <f t="shared" si="13"/>
        <v>#N/A</v>
      </c>
    </row>
    <row r="61" spans="1:14" ht="15" customHeight="1" x14ac:dyDescent="0.2">
      <c r="A61" s="489">
        <v>42614</v>
      </c>
      <c r="B61" s="486">
        <v>371329</v>
      </c>
      <c r="C61" s="486">
        <v>43216</v>
      </c>
      <c r="D61" s="486">
        <v>32753</v>
      </c>
      <c r="E61" s="487">
        <f t="shared" si="11"/>
        <v>106.98780670515968</v>
      </c>
      <c r="F61" s="487">
        <f t="shared" si="11"/>
        <v>96.408334448757415</v>
      </c>
      <c r="G61" s="487">
        <f t="shared" si="11"/>
        <v>111.75065679484118</v>
      </c>
      <c r="H61" s="488">
        <f t="shared" si="14"/>
        <v>42614</v>
      </c>
      <c r="I61" s="487">
        <f t="shared" si="12"/>
        <v>106.98780670515968</v>
      </c>
      <c r="J61" s="487">
        <f t="shared" si="10"/>
        <v>96.408334448757415</v>
      </c>
      <c r="K61" s="487">
        <f t="shared" si="10"/>
        <v>111.75065679484118</v>
      </c>
      <c r="L61" s="487" t="e">
        <f t="shared" si="13"/>
        <v>#N/A</v>
      </c>
    </row>
    <row r="62" spans="1:14" ht="15" customHeight="1" x14ac:dyDescent="0.2">
      <c r="A62" s="489" t="s">
        <v>469</v>
      </c>
      <c r="B62" s="486">
        <v>369596</v>
      </c>
      <c r="C62" s="486">
        <v>43960</v>
      </c>
      <c r="D62" s="486">
        <v>32833</v>
      </c>
      <c r="E62" s="487">
        <f t="shared" si="11"/>
        <v>106.48849243393377</v>
      </c>
      <c r="F62" s="487">
        <f t="shared" si="11"/>
        <v>98.068085486101822</v>
      </c>
      <c r="G62" s="487">
        <f t="shared" si="11"/>
        <v>112.02361049506978</v>
      </c>
      <c r="H62" s="488" t="str">
        <f t="shared" si="14"/>
        <v/>
      </c>
      <c r="I62" s="487" t="str">
        <f t="shared" si="12"/>
        <v/>
      </c>
      <c r="J62" s="487" t="str">
        <f t="shared" si="10"/>
        <v/>
      </c>
      <c r="K62" s="487" t="str">
        <f t="shared" si="10"/>
        <v/>
      </c>
      <c r="L62" s="487" t="e">
        <f t="shared" si="13"/>
        <v>#N/A</v>
      </c>
    </row>
    <row r="63" spans="1:14" ht="15" customHeight="1" x14ac:dyDescent="0.2">
      <c r="A63" s="489" t="s">
        <v>470</v>
      </c>
      <c r="B63" s="486">
        <v>371157</v>
      </c>
      <c r="C63" s="486">
        <v>43109</v>
      </c>
      <c r="D63" s="486">
        <v>32656</v>
      </c>
      <c r="E63" s="487">
        <f t="shared" si="11"/>
        <v>106.93824983577085</v>
      </c>
      <c r="F63" s="487">
        <f t="shared" si="11"/>
        <v>96.169633694730734</v>
      </c>
      <c r="G63" s="487">
        <f t="shared" si="11"/>
        <v>111.41970043331399</v>
      </c>
      <c r="H63" s="488" t="str">
        <f t="shared" si="14"/>
        <v/>
      </c>
      <c r="I63" s="487" t="str">
        <f t="shared" si="12"/>
        <v/>
      </c>
      <c r="J63" s="487" t="str">
        <f t="shared" si="10"/>
        <v/>
      </c>
      <c r="K63" s="487" t="str">
        <f t="shared" si="10"/>
        <v/>
      </c>
      <c r="L63" s="487" t="e">
        <f t="shared" si="13"/>
        <v>#N/A</v>
      </c>
    </row>
    <row r="64" spans="1:14" ht="15" customHeight="1" x14ac:dyDescent="0.2">
      <c r="A64" s="489" t="s">
        <v>471</v>
      </c>
      <c r="B64" s="486">
        <v>375722</v>
      </c>
      <c r="C64" s="486">
        <v>43073</v>
      </c>
      <c r="D64" s="486">
        <v>33459</v>
      </c>
      <c r="E64" s="487">
        <f t="shared" si="11"/>
        <v>108.25352372391062</v>
      </c>
      <c r="F64" s="487">
        <f t="shared" si="11"/>
        <v>96.089323160665685</v>
      </c>
      <c r="G64" s="487">
        <f t="shared" si="11"/>
        <v>114.15947319935856</v>
      </c>
      <c r="H64" s="488" t="str">
        <f t="shared" si="14"/>
        <v/>
      </c>
      <c r="I64" s="487" t="str">
        <f t="shared" si="12"/>
        <v/>
      </c>
      <c r="J64" s="487" t="str">
        <f t="shared" si="10"/>
        <v/>
      </c>
      <c r="K64" s="487" t="str">
        <f t="shared" si="10"/>
        <v/>
      </c>
      <c r="L64" s="487" t="e">
        <f t="shared" si="13"/>
        <v>#N/A</v>
      </c>
    </row>
    <row r="65" spans="1:12" ht="15" customHeight="1" x14ac:dyDescent="0.2">
      <c r="A65" s="489">
        <v>42979</v>
      </c>
      <c r="B65" s="486">
        <v>379574</v>
      </c>
      <c r="C65" s="486">
        <v>42263</v>
      </c>
      <c r="D65" s="486">
        <v>34099</v>
      </c>
      <c r="E65" s="487">
        <f t="shared" si="11"/>
        <v>109.36336710115364</v>
      </c>
      <c r="F65" s="487">
        <f t="shared" si="11"/>
        <v>94.282336144202034</v>
      </c>
      <c r="G65" s="487">
        <f t="shared" si="11"/>
        <v>116.34310280118736</v>
      </c>
      <c r="H65" s="488">
        <f t="shared" si="14"/>
        <v>42979</v>
      </c>
      <c r="I65" s="487">
        <f t="shared" si="12"/>
        <v>109.36336710115364</v>
      </c>
      <c r="J65" s="487">
        <f t="shared" si="10"/>
        <v>94.282336144202034</v>
      </c>
      <c r="K65" s="487">
        <f t="shared" si="10"/>
        <v>116.34310280118736</v>
      </c>
      <c r="L65" s="487" t="e">
        <f t="shared" si="13"/>
        <v>#N/A</v>
      </c>
    </row>
    <row r="66" spans="1:12" ht="15" customHeight="1" x14ac:dyDescent="0.2">
      <c r="A66" s="489" t="s">
        <v>472</v>
      </c>
      <c r="B66" s="486">
        <v>378802</v>
      </c>
      <c r="C66" s="486">
        <v>42972</v>
      </c>
      <c r="D66" s="486">
        <v>34374</v>
      </c>
      <c r="E66" s="487">
        <f t="shared" si="11"/>
        <v>109.14093743157119</v>
      </c>
      <c r="F66" s="487">
        <f t="shared" si="11"/>
        <v>95.864007495649844</v>
      </c>
      <c r="G66" s="487">
        <f t="shared" si="11"/>
        <v>117.28138114572315</v>
      </c>
      <c r="H66" s="488" t="str">
        <f t="shared" si="14"/>
        <v/>
      </c>
      <c r="I66" s="487" t="str">
        <f t="shared" si="12"/>
        <v/>
      </c>
      <c r="J66" s="487" t="str">
        <f t="shared" si="10"/>
        <v/>
      </c>
      <c r="K66" s="487" t="str">
        <f t="shared" si="10"/>
        <v/>
      </c>
      <c r="L66" s="487" t="e">
        <f t="shared" si="13"/>
        <v>#N/A</v>
      </c>
    </row>
    <row r="67" spans="1:12" ht="15" customHeight="1" x14ac:dyDescent="0.2">
      <c r="A67" s="489" t="s">
        <v>473</v>
      </c>
      <c r="B67" s="486">
        <v>379354</v>
      </c>
      <c r="C67" s="486">
        <v>42299</v>
      </c>
      <c r="D67" s="486">
        <v>34178</v>
      </c>
      <c r="E67" s="487">
        <f t="shared" si="11"/>
        <v>109.2999804077493</v>
      </c>
      <c r="F67" s="487">
        <f t="shared" si="11"/>
        <v>94.362646678267083</v>
      </c>
      <c r="G67" s="487">
        <f t="shared" si="11"/>
        <v>116.61264458016309</v>
      </c>
      <c r="H67" s="488" t="str">
        <f t="shared" si="14"/>
        <v/>
      </c>
      <c r="I67" s="487" t="str">
        <f t="shared" si="12"/>
        <v/>
      </c>
      <c r="J67" s="487" t="str">
        <f t="shared" si="12"/>
        <v/>
      </c>
      <c r="K67" s="487" t="str">
        <f t="shared" si="12"/>
        <v/>
      </c>
      <c r="L67" s="487" t="e">
        <f t="shared" si="13"/>
        <v>#N/A</v>
      </c>
    </row>
    <row r="68" spans="1:12" ht="15" customHeight="1" x14ac:dyDescent="0.2">
      <c r="A68" s="489" t="s">
        <v>474</v>
      </c>
      <c r="B68" s="486">
        <v>382224</v>
      </c>
      <c r="C68" s="486">
        <v>42480</v>
      </c>
      <c r="D68" s="486">
        <v>34946</v>
      </c>
      <c r="E68" s="487">
        <f t="shared" si="11"/>
        <v>110.12688863534213</v>
      </c>
      <c r="F68" s="487">
        <f t="shared" si="11"/>
        <v>94.766430196760808</v>
      </c>
      <c r="G68" s="487">
        <f t="shared" si="11"/>
        <v>119.23300010235765</v>
      </c>
      <c r="H68" s="488" t="str">
        <f t="shared" si="14"/>
        <v/>
      </c>
      <c r="I68" s="487" t="str">
        <f t="shared" si="12"/>
        <v/>
      </c>
      <c r="J68" s="487" t="str">
        <f t="shared" si="12"/>
        <v/>
      </c>
      <c r="K68" s="487" t="str">
        <f t="shared" si="12"/>
        <v/>
      </c>
      <c r="L68" s="487" t="e">
        <f t="shared" si="13"/>
        <v>#N/A</v>
      </c>
    </row>
    <row r="69" spans="1:12" ht="15" customHeight="1" x14ac:dyDescent="0.2">
      <c r="A69" s="489">
        <v>43344</v>
      </c>
      <c r="B69" s="486">
        <v>387860</v>
      </c>
      <c r="C69" s="486">
        <v>41633</v>
      </c>
      <c r="D69" s="486">
        <v>35635</v>
      </c>
      <c r="E69" s="487">
        <f t="shared" si="11"/>
        <v>111.7507404718275</v>
      </c>
      <c r="F69" s="487">
        <f t="shared" si="11"/>
        <v>92.876901798063628</v>
      </c>
      <c r="G69" s="487">
        <f t="shared" si="11"/>
        <v>121.58381384557644</v>
      </c>
      <c r="H69" s="488">
        <f t="shared" si="14"/>
        <v>43344</v>
      </c>
      <c r="I69" s="487">
        <f t="shared" si="12"/>
        <v>111.7507404718275</v>
      </c>
      <c r="J69" s="487">
        <f t="shared" si="12"/>
        <v>92.876901798063628</v>
      </c>
      <c r="K69" s="487">
        <f t="shared" si="12"/>
        <v>121.58381384557644</v>
      </c>
      <c r="L69" s="487" t="e">
        <f t="shared" si="13"/>
        <v>#N/A</v>
      </c>
    </row>
    <row r="70" spans="1:12" ht="15" customHeight="1" x14ac:dyDescent="0.2">
      <c r="A70" s="489" t="s">
        <v>475</v>
      </c>
      <c r="B70" s="486">
        <v>385806</v>
      </c>
      <c r="C70" s="486">
        <v>42069</v>
      </c>
      <c r="D70" s="486">
        <v>35811</v>
      </c>
      <c r="E70" s="487">
        <f t="shared" si="11"/>
        <v>111.158939252498</v>
      </c>
      <c r="F70" s="487">
        <f t="shared" si="11"/>
        <v>93.849551599518136</v>
      </c>
      <c r="G70" s="487">
        <f t="shared" si="11"/>
        <v>122.18431198607935</v>
      </c>
      <c r="H70" s="488" t="str">
        <f t="shared" si="14"/>
        <v/>
      </c>
      <c r="I70" s="487" t="str">
        <f t="shared" si="12"/>
        <v/>
      </c>
      <c r="J70" s="487" t="str">
        <f t="shared" si="12"/>
        <v/>
      </c>
      <c r="K70" s="487" t="str">
        <f t="shared" si="12"/>
        <v/>
      </c>
      <c r="L70" s="487" t="e">
        <f t="shared" si="13"/>
        <v>#N/A</v>
      </c>
    </row>
    <row r="71" spans="1:12" ht="15" customHeight="1" x14ac:dyDescent="0.2">
      <c r="A71" s="489" t="s">
        <v>476</v>
      </c>
      <c r="B71" s="486">
        <v>385696</v>
      </c>
      <c r="C71" s="486">
        <v>41642</v>
      </c>
      <c r="D71" s="486">
        <v>35737</v>
      </c>
      <c r="E71" s="490">
        <f t="shared" ref="E71:G75" si="15">IF($A$51=37802,IF(COUNTBLANK(B$51:B$70)&gt;0,#N/A,IF(ISBLANK(B71)=FALSE,B71/B$51*100,#N/A)),IF(COUNTBLANK(B$51:B$75)&gt;0,#N/A,B71/B$51*100))</f>
        <v>111.12724590579586</v>
      </c>
      <c r="F71" s="490">
        <f t="shared" si="15"/>
        <v>92.896979431579879</v>
      </c>
      <c r="G71" s="490">
        <f t="shared" si="15"/>
        <v>121.9318298133679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387395</v>
      </c>
      <c r="C72" s="486">
        <v>41721</v>
      </c>
      <c r="D72" s="486">
        <v>36230</v>
      </c>
      <c r="E72" s="490">
        <f t="shared" si="15"/>
        <v>111.61676405167744</v>
      </c>
      <c r="F72" s="490">
        <f t="shared" si="15"/>
        <v>93.073216436889311</v>
      </c>
      <c r="G72" s="490">
        <f t="shared" si="15"/>
        <v>123.61390699102665</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392563</v>
      </c>
      <c r="C73" s="486">
        <v>40564</v>
      </c>
      <c r="D73" s="486">
        <v>36776</v>
      </c>
      <c r="E73" s="490">
        <f t="shared" si="15"/>
        <v>113.10577510401181</v>
      </c>
      <c r="F73" s="490">
        <f t="shared" si="15"/>
        <v>90.4921251059653</v>
      </c>
      <c r="G73" s="490">
        <f t="shared" si="15"/>
        <v>125.47681599508684</v>
      </c>
      <c r="H73" s="491">
        <f>IF(A$51=37802,IF(ISERROR(L73)=TRUE,IF(ISBLANK(A73)=FALSE,IF(MONTH(A73)=MONTH(MAX(A$51:A$75)),A73,""),""),""),IF(ISERROR(L73)=TRUE,IF(MONTH(A73)=MONTH(MAX(A$51:A$75)),A73,""),""))</f>
        <v>43709</v>
      </c>
      <c r="I73" s="487">
        <f t="shared" si="12"/>
        <v>113.10577510401181</v>
      </c>
      <c r="J73" s="487">
        <f t="shared" si="12"/>
        <v>90.4921251059653</v>
      </c>
      <c r="K73" s="487">
        <f t="shared" si="12"/>
        <v>125.47681599508684</v>
      </c>
      <c r="L73" s="487" t="e">
        <f t="shared" si="13"/>
        <v>#N/A</v>
      </c>
    </row>
    <row r="74" spans="1:12" ht="15" customHeight="1" x14ac:dyDescent="0.2">
      <c r="A74" s="489" t="s">
        <v>478</v>
      </c>
      <c r="B74" s="486">
        <v>389045</v>
      </c>
      <c r="C74" s="486">
        <v>41314</v>
      </c>
      <c r="D74" s="486">
        <v>36967</v>
      </c>
      <c r="E74" s="490">
        <f t="shared" si="15"/>
        <v>112.0921642522099</v>
      </c>
      <c r="F74" s="490">
        <f t="shared" si="15"/>
        <v>92.165261232320532</v>
      </c>
      <c r="G74" s="490">
        <f t="shared" si="15"/>
        <v>126.12849295438262</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386915</v>
      </c>
      <c r="C75" s="492">
        <v>40113</v>
      </c>
      <c r="D75" s="492">
        <v>35854</v>
      </c>
      <c r="E75" s="490">
        <f t="shared" si="15"/>
        <v>111.47846581152254</v>
      </c>
      <c r="F75" s="490">
        <f t="shared" si="15"/>
        <v>89.486012581983658</v>
      </c>
      <c r="G75" s="490">
        <f t="shared" si="15"/>
        <v>122.33102459995224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113.10577510401181</v>
      </c>
      <c r="J77" s="487">
        <f>IF(J75&lt;&gt;"",J75,IF(J74&lt;&gt;"",J74,IF(J73&lt;&gt;"",J73,IF(J72&lt;&gt;"",J72,IF(J71&lt;&gt;"",J71,IF(J70&lt;&gt;"",J70,""))))))</f>
        <v>90.4921251059653</v>
      </c>
      <c r="K77" s="487">
        <f>IF(K75&lt;&gt;"",K75,IF(K74&lt;&gt;"",K74,IF(K73&lt;&gt;"",K73,IF(K72&lt;&gt;"",K72,IF(K71&lt;&gt;"",K71,IF(K70&lt;&gt;"",K70,""))))))</f>
        <v>125.47681599508684</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+13,1%</v>
      </c>
      <c r="J79" s="487" t="str">
        <f>"GeB - ausschließlich: "&amp;IF(J77&gt;100,"+","")&amp;TEXT(J77-100,"0,0")&amp;"%"</f>
        <v>GeB - ausschließlich: -9,5%</v>
      </c>
      <c r="K79" s="487" t="str">
        <f>"GeB - im Nebenjob: "&amp;IF(K77&gt;100,"+","")&amp;TEXT(K77-100,"0,0")&amp;"%"</f>
        <v>GeB - im Nebenjob: +25,5%</v>
      </c>
    </row>
    <row r="81" spans="9:9" ht="15" customHeight="1" x14ac:dyDescent="0.2">
      <c r="I81" s="487" t="str">
        <f>IF(ISERROR(HLOOKUP(1,I$78:K$79,2,FALSE)),"",HLOOKUP(1,I$78:K$79,2,FALSE))</f>
        <v>GeB - im Nebenjob: +25,5%</v>
      </c>
    </row>
    <row r="82" spans="9:9" ht="15" customHeight="1" x14ac:dyDescent="0.2">
      <c r="I82" s="487" t="str">
        <f>IF(ISERROR(HLOOKUP(2,I$78:K$79,2,FALSE)),"",HLOOKUP(2,I$78:K$79,2,FALSE))</f>
        <v>SvB: +13,1%</v>
      </c>
    </row>
    <row r="83" spans="9:9" ht="15" customHeight="1" x14ac:dyDescent="0.2">
      <c r="I83" s="487" t="str">
        <f>IF(ISERROR(HLOOKUP(3,I$78:K$79,2,FALSE)),"",HLOOKUP(3,I$78:K$79,2,FALSE))</f>
        <v>GeB - ausschließlich: -9,5%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386915</v>
      </c>
      <c r="E12" s="114">
        <v>389045</v>
      </c>
      <c r="F12" s="114">
        <v>392563</v>
      </c>
      <c r="G12" s="114">
        <v>387395</v>
      </c>
      <c r="H12" s="114">
        <v>385696</v>
      </c>
      <c r="I12" s="115">
        <v>1219</v>
      </c>
      <c r="J12" s="116">
        <v>0.31605202024392265</v>
      </c>
      <c r="N12" s="117"/>
    </row>
    <row r="13" spans="1:15" s="110" customFormat="1" ht="13.5" customHeight="1" x14ac:dyDescent="0.2">
      <c r="A13" s="118" t="s">
        <v>105</v>
      </c>
      <c r="B13" s="119" t="s">
        <v>106</v>
      </c>
      <c r="C13" s="113">
        <v>53.773567837897211</v>
      </c>
      <c r="D13" s="114">
        <v>208058</v>
      </c>
      <c r="E13" s="114">
        <v>208919</v>
      </c>
      <c r="F13" s="114">
        <v>212056</v>
      </c>
      <c r="G13" s="114">
        <v>209159</v>
      </c>
      <c r="H13" s="114">
        <v>208039</v>
      </c>
      <c r="I13" s="115">
        <v>19</v>
      </c>
      <c r="J13" s="116">
        <v>9.1329029653093897E-3</v>
      </c>
    </row>
    <row r="14" spans="1:15" s="110" customFormat="1" ht="13.5" customHeight="1" x14ac:dyDescent="0.2">
      <c r="A14" s="120"/>
      <c r="B14" s="119" t="s">
        <v>107</v>
      </c>
      <c r="C14" s="113">
        <v>46.226432162102789</v>
      </c>
      <c r="D14" s="114">
        <v>178857</v>
      </c>
      <c r="E14" s="114">
        <v>180126</v>
      </c>
      <c r="F14" s="114">
        <v>180507</v>
      </c>
      <c r="G14" s="114">
        <v>178236</v>
      </c>
      <c r="H14" s="114">
        <v>177657</v>
      </c>
      <c r="I14" s="115">
        <v>1200</v>
      </c>
      <c r="J14" s="116">
        <v>0.67545888988331448</v>
      </c>
    </row>
    <row r="15" spans="1:15" s="110" customFormat="1" ht="13.5" customHeight="1" x14ac:dyDescent="0.2">
      <c r="A15" s="118" t="s">
        <v>105</v>
      </c>
      <c r="B15" s="121" t="s">
        <v>108</v>
      </c>
      <c r="C15" s="113">
        <v>10.601553312743109</v>
      </c>
      <c r="D15" s="114">
        <v>41019</v>
      </c>
      <c r="E15" s="114">
        <v>43344</v>
      </c>
      <c r="F15" s="114">
        <v>44461</v>
      </c>
      <c r="G15" s="114">
        <v>41428</v>
      </c>
      <c r="H15" s="114">
        <v>42147</v>
      </c>
      <c r="I15" s="115">
        <v>-1128</v>
      </c>
      <c r="J15" s="116">
        <v>-2.676347070965905</v>
      </c>
    </row>
    <row r="16" spans="1:15" s="110" customFormat="1" ht="13.5" customHeight="1" x14ac:dyDescent="0.2">
      <c r="A16" s="118"/>
      <c r="B16" s="121" t="s">
        <v>109</v>
      </c>
      <c r="C16" s="113">
        <v>69.244407686442756</v>
      </c>
      <c r="D16" s="114">
        <v>267917</v>
      </c>
      <c r="E16" s="114">
        <v>268346</v>
      </c>
      <c r="F16" s="114">
        <v>271086</v>
      </c>
      <c r="G16" s="114">
        <v>270387</v>
      </c>
      <c r="H16" s="114">
        <v>269359</v>
      </c>
      <c r="I16" s="115">
        <v>-1442</v>
      </c>
      <c r="J16" s="116">
        <v>-0.53534502281342</v>
      </c>
    </row>
    <row r="17" spans="1:10" s="110" customFormat="1" ht="13.5" customHeight="1" x14ac:dyDescent="0.2">
      <c r="A17" s="118"/>
      <c r="B17" s="121" t="s">
        <v>110</v>
      </c>
      <c r="C17" s="113">
        <v>19.14968403913004</v>
      </c>
      <c r="D17" s="114">
        <v>74093</v>
      </c>
      <c r="E17" s="114">
        <v>73476</v>
      </c>
      <c r="F17" s="114">
        <v>73233</v>
      </c>
      <c r="G17" s="114">
        <v>71980</v>
      </c>
      <c r="H17" s="114">
        <v>70731</v>
      </c>
      <c r="I17" s="115">
        <v>3362</v>
      </c>
      <c r="J17" s="116">
        <v>4.753219945992563</v>
      </c>
    </row>
    <row r="18" spans="1:10" s="110" customFormat="1" ht="13.5" customHeight="1" x14ac:dyDescent="0.2">
      <c r="A18" s="120"/>
      <c r="B18" s="121" t="s">
        <v>111</v>
      </c>
      <c r="C18" s="113">
        <v>1.0043549616840908</v>
      </c>
      <c r="D18" s="114">
        <v>3886</v>
      </c>
      <c r="E18" s="114">
        <v>3879</v>
      </c>
      <c r="F18" s="114">
        <v>3783</v>
      </c>
      <c r="G18" s="114">
        <v>3600</v>
      </c>
      <c r="H18" s="114">
        <v>3459</v>
      </c>
      <c r="I18" s="115">
        <v>427</v>
      </c>
      <c r="J18" s="116">
        <v>12.344608268285631</v>
      </c>
    </row>
    <row r="19" spans="1:10" s="110" customFormat="1" ht="13.5" customHeight="1" x14ac:dyDescent="0.2">
      <c r="A19" s="120"/>
      <c r="B19" s="121" t="s">
        <v>112</v>
      </c>
      <c r="C19" s="113">
        <v>0.32797901347841257</v>
      </c>
      <c r="D19" s="114">
        <v>1269</v>
      </c>
      <c r="E19" s="114">
        <v>1174</v>
      </c>
      <c r="F19" s="114">
        <v>1159</v>
      </c>
      <c r="G19" s="114">
        <v>965</v>
      </c>
      <c r="H19" s="114">
        <v>910</v>
      </c>
      <c r="I19" s="115">
        <v>359</v>
      </c>
      <c r="J19" s="116">
        <v>39.450549450549453</v>
      </c>
    </row>
    <row r="20" spans="1:10" s="110" customFormat="1" ht="13.5" customHeight="1" x14ac:dyDescent="0.2">
      <c r="A20" s="118" t="s">
        <v>113</v>
      </c>
      <c r="B20" s="122" t="s">
        <v>114</v>
      </c>
      <c r="C20" s="113">
        <v>71.090032694519465</v>
      </c>
      <c r="D20" s="114">
        <v>275058</v>
      </c>
      <c r="E20" s="114">
        <v>276539</v>
      </c>
      <c r="F20" s="114">
        <v>280808</v>
      </c>
      <c r="G20" s="114">
        <v>277406</v>
      </c>
      <c r="H20" s="114">
        <v>276776</v>
      </c>
      <c r="I20" s="115">
        <v>-1718</v>
      </c>
      <c r="J20" s="116">
        <v>-0.62071855941266585</v>
      </c>
    </row>
    <row r="21" spans="1:10" s="110" customFormat="1" ht="13.5" customHeight="1" x14ac:dyDescent="0.2">
      <c r="A21" s="120"/>
      <c r="B21" s="122" t="s">
        <v>115</v>
      </c>
      <c r="C21" s="113">
        <v>28.909967305480532</v>
      </c>
      <c r="D21" s="114">
        <v>111857</v>
      </c>
      <c r="E21" s="114">
        <v>112506</v>
      </c>
      <c r="F21" s="114">
        <v>111755</v>
      </c>
      <c r="G21" s="114">
        <v>109989</v>
      </c>
      <c r="H21" s="114">
        <v>108920</v>
      </c>
      <c r="I21" s="115">
        <v>2937</v>
      </c>
      <c r="J21" s="116">
        <v>2.6964744766801321</v>
      </c>
    </row>
    <row r="22" spans="1:10" s="110" customFormat="1" ht="13.5" customHeight="1" x14ac:dyDescent="0.2">
      <c r="A22" s="118" t="s">
        <v>113</v>
      </c>
      <c r="B22" s="122" t="s">
        <v>116</v>
      </c>
      <c r="C22" s="113">
        <v>82.843777056976336</v>
      </c>
      <c r="D22" s="114">
        <v>320535</v>
      </c>
      <c r="E22" s="114">
        <v>323077</v>
      </c>
      <c r="F22" s="114">
        <v>325181</v>
      </c>
      <c r="G22" s="114">
        <v>321465</v>
      </c>
      <c r="H22" s="114">
        <v>321729</v>
      </c>
      <c r="I22" s="115">
        <v>-1194</v>
      </c>
      <c r="J22" s="116">
        <v>-0.37111979336646683</v>
      </c>
    </row>
    <row r="23" spans="1:10" s="110" customFormat="1" ht="13.5" customHeight="1" x14ac:dyDescent="0.2">
      <c r="A23" s="123"/>
      <c r="B23" s="124" t="s">
        <v>117</v>
      </c>
      <c r="C23" s="125">
        <v>17.107375004846027</v>
      </c>
      <c r="D23" s="114">
        <v>66191</v>
      </c>
      <c r="E23" s="114">
        <v>65778</v>
      </c>
      <c r="F23" s="114">
        <v>67195</v>
      </c>
      <c r="G23" s="114">
        <v>65710</v>
      </c>
      <c r="H23" s="114">
        <v>63750</v>
      </c>
      <c r="I23" s="115">
        <v>2441</v>
      </c>
      <c r="J23" s="116">
        <v>3.8290196078431373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75967</v>
      </c>
      <c r="E26" s="114">
        <v>78281</v>
      </c>
      <c r="F26" s="114">
        <v>77340</v>
      </c>
      <c r="G26" s="114">
        <v>77951</v>
      </c>
      <c r="H26" s="140">
        <v>77379</v>
      </c>
      <c r="I26" s="115">
        <v>-1412</v>
      </c>
      <c r="J26" s="116">
        <v>-1.8247845022551339</v>
      </c>
    </row>
    <row r="27" spans="1:10" s="110" customFormat="1" ht="13.5" customHeight="1" x14ac:dyDescent="0.2">
      <c r="A27" s="118" t="s">
        <v>105</v>
      </c>
      <c r="B27" s="119" t="s">
        <v>106</v>
      </c>
      <c r="C27" s="113">
        <v>41.490383982518722</v>
      </c>
      <c r="D27" s="115">
        <v>31519</v>
      </c>
      <c r="E27" s="114">
        <v>32411</v>
      </c>
      <c r="F27" s="114">
        <v>31880</v>
      </c>
      <c r="G27" s="114">
        <v>32060</v>
      </c>
      <c r="H27" s="140">
        <v>31781</v>
      </c>
      <c r="I27" s="115">
        <v>-262</v>
      </c>
      <c r="J27" s="116">
        <v>-0.82439193228658636</v>
      </c>
    </row>
    <row r="28" spans="1:10" s="110" customFormat="1" ht="13.5" customHeight="1" x14ac:dyDescent="0.2">
      <c r="A28" s="120"/>
      <c r="B28" s="119" t="s">
        <v>107</v>
      </c>
      <c r="C28" s="113">
        <v>58.509616017481278</v>
      </c>
      <c r="D28" s="115">
        <v>44448</v>
      </c>
      <c r="E28" s="114">
        <v>45870</v>
      </c>
      <c r="F28" s="114">
        <v>45460</v>
      </c>
      <c r="G28" s="114">
        <v>45891</v>
      </c>
      <c r="H28" s="140">
        <v>45598</v>
      </c>
      <c r="I28" s="115">
        <v>-1150</v>
      </c>
      <c r="J28" s="116">
        <v>-2.5220404403701915</v>
      </c>
    </row>
    <row r="29" spans="1:10" s="110" customFormat="1" ht="13.5" customHeight="1" x14ac:dyDescent="0.2">
      <c r="A29" s="118" t="s">
        <v>105</v>
      </c>
      <c r="B29" s="121" t="s">
        <v>108</v>
      </c>
      <c r="C29" s="113">
        <v>16.555872944831307</v>
      </c>
      <c r="D29" s="115">
        <v>12577</v>
      </c>
      <c r="E29" s="114">
        <v>13257</v>
      </c>
      <c r="F29" s="114">
        <v>12887</v>
      </c>
      <c r="G29" s="114">
        <v>13404</v>
      </c>
      <c r="H29" s="140">
        <v>12951</v>
      </c>
      <c r="I29" s="115">
        <v>-374</v>
      </c>
      <c r="J29" s="116">
        <v>-2.8878078912825265</v>
      </c>
    </row>
    <row r="30" spans="1:10" s="110" customFormat="1" ht="13.5" customHeight="1" x14ac:dyDescent="0.2">
      <c r="A30" s="118"/>
      <c r="B30" s="121" t="s">
        <v>109</v>
      </c>
      <c r="C30" s="113">
        <v>53.278397198783679</v>
      </c>
      <c r="D30" s="115">
        <v>40474</v>
      </c>
      <c r="E30" s="114">
        <v>41794</v>
      </c>
      <c r="F30" s="114">
        <v>41343</v>
      </c>
      <c r="G30" s="114">
        <v>41460</v>
      </c>
      <c r="H30" s="140">
        <v>41505</v>
      </c>
      <c r="I30" s="115">
        <v>-1031</v>
      </c>
      <c r="J30" s="116">
        <v>-2.4840380677026865</v>
      </c>
    </row>
    <row r="31" spans="1:10" s="110" customFormat="1" ht="13.5" customHeight="1" x14ac:dyDescent="0.2">
      <c r="A31" s="118"/>
      <c r="B31" s="121" t="s">
        <v>110</v>
      </c>
      <c r="C31" s="113">
        <v>16.461094949122646</v>
      </c>
      <c r="D31" s="115">
        <v>12505</v>
      </c>
      <c r="E31" s="114">
        <v>12677</v>
      </c>
      <c r="F31" s="114">
        <v>12672</v>
      </c>
      <c r="G31" s="114">
        <v>12740</v>
      </c>
      <c r="H31" s="140">
        <v>12642</v>
      </c>
      <c r="I31" s="115">
        <v>-137</v>
      </c>
      <c r="J31" s="116">
        <v>-1.0836892896693562</v>
      </c>
    </row>
    <row r="32" spans="1:10" s="110" customFormat="1" ht="13.5" customHeight="1" x14ac:dyDescent="0.2">
      <c r="A32" s="120"/>
      <c r="B32" s="121" t="s">
        <v>111</v>
      </c>
      <c r="C32" s="113">
        <v>13.704634907262363</v>
      </c>
      <c r="D32" s="115">
        <v>10411</v>
      </c>
      <c r="E32" s="114">
        <v>10553</v>
      </c>
      <c r="F32" s="114">
        <v>10438</v>
      </c>
      <c r="G32" s="114">
        <v>10347</v>
      </c>
      <c r="H32" s="140">
        <v>10281</v>
      </c>
      <c r="I32" s="115">
        <v>130</v>
      </c>
      <c r="J32" s="116">
        <v>1.2644684369224783</v>
      </c>
    </row>
    <row r="33" spans="1:10" s="110" customFormat="1" ht="13.5" customHeight="1" x14ac:dyDescent="0.2">
      <c r="A33" s="120"/>
      <c r="B33" s="121" t="s">
        <v>112</v>
      </c>
      <c r="C33" s="113">
        <v>1.347953716745429</v>
      </c>
      <c r="D33" s="115">
        <v>1024</v>
      </c>
      <c r="E33" s="114">
        <v>974</v>
      </c>
      <c r="F33" s="114">
        <v>1009</v>
      </c>
      <c r="G33" s="114">
        <v>804</v>
      </c>
      <c r="H33" s="140">
        <v>803</v>
      </c>
      <c r="I33" s="115">
        <v>221</v>
      </c>
      <c r="J33" s="116">
        <v>27.521793275217934</v>
      </c>
    </row>
    <row r="34" spans="1:10" s="110" customFormat="1" ht="13.5" customHeight="1" x14ac:dyDescent="0.2">
      <c r="A34" s="118" t="s">
        <v>113</v>
      </c>
      <c r="B34" s="122" t="s">
        <v>116</v>
      </c>
      <c r="C34" s="113">
        <v>77.466531520265377</v>
      </c>
      <c r="D34" s="115">
        <v>58849</v>
      </c>
      <c r="E34" s="114">
        <v>60782</v>
      </c>
      <c r="F34" s="114">
        <v>60333</v>
      </c>
      <c r="G34" s="114">
        <v>61081</v>
      </c>
      <c r="H34" s="140">
        <v>60623</v>
      </c>
      <c r="I34" s="115">
        <v>-1774</v>
      </c>
      <c r="J34" s="116">
        <v>-2.9262821041518894</v>
      </c>
    </row>
    <row r="35" spans="1:10" s="110" customFormat="1" ht="13.5" customHeight="1" x14ac:dyDescent="0.2">
      <c r="A35" s="118"/>
      <c r="B35" s="119" t="s">
        <v>117</v>
      </c>
      <c r="C35" s="113">
        <v>22.241236326299578</v>
      </c>
      <c r="D35" s="115">
        <v>16896</v>
      </c>
      <c r="E35" s="114">
        <v>17250</v>
      </c>
      <c r="F35" s="114">
        <v>16759</v>
      </c>
      <c r="G35" s="114">
        <v>16595</v>
      </c>
      <c r="H35" s="140">
        <v>16490</v>
      </c>
      <c r="I35" s="115">
        <v>406</v>
      </c>
      <c r="J35" s="116">
        <v>2.4620982413583992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40113</v>
      </c>
      <c r="E37" s="114">
        <v>41314</v>
      </c>
      <c r="F37" s="114">
        <v>40564</v>
      </c>
      <c r="G37" s="114">
        <v>41721</v>
      </c>
      <c r="H37" s="140">
        <v>41642</v>
      </c>
      <c r="I37" s="115">
        <v>-1529</v>
      </c>
      <c r="J37" s="116">
        <v>-3.6717736900244944</v>
      </c>
    </row>
    <row r="38" spans="1:10" s="110" customFormat="1" ht="13.5" customHeight="1" x14ac:dyDescent="0.2">
      <c r="A38" s="118" t="s">
        <v>105</v>
      </c>
      <c r="B38" s="119" t="s">
        <v>106</v>
      </c>
      <c r="C38" s="113">
        <v>38.461346695584972</v>
      </c>
      <c r="D38" s="115">
        <v>15428</v>
      </c>
      <c r="E38" s="114">
        <v>15809</v>
      </c>
      <c r="F38" s="114">
        <v>15361</v>
      </c>
      <c r="G38" s="114">
        <v>15902</v>
      </c>
      <c r="H38" s="140">
        <v>15824</v>
      </c>
      <c r="I38" s="115">
        <v>-396</v>
      </c>
      <c r="J38" s="116">
        <v>-2.5025278058645095</v>
      </c>
    </row>
    <row r="39" spans="1:10" s="110" customFormat="1" ht="13.5" customHeight="1" x14ac:dyDescent="0.2">
      <c r="A39" s="120"/>
      <c r="B39" s="119" t="s">
        <v>107</v>
      </c>
      <c r="C39" s="113">
        <v>61.538653304415028</v>
      </c>
      <c r="D39" s="115">
        <v>24685</v>
      </c>
      <c r="E39" s="114">
        <v>25505</v>
      </c>
      <c r="F39" s="114">
        <v>25203</v>
      </c>
      <c r="G39" s="114">
        <v>25819</v>
      </c>
      <c r="H39" s="140">
        <v>25818</v>
      </c>
      <c r="I39" s="115">
        <v>-1133</v>
      </c>
      <c r="J39" s="116">
        <v>-4.3884111859942676</v>
      </c>
    </row>
    <row r="40" spans="1:10" s="110" customFormat="1" ht="13.5" customHeight="1" x14ac:dyDescent="0.2">
      <c r="A40" s="118" t="s">
        <v>105</v>
      </c>
      <c r="B40" s="121" t="s">
        <v>108</v>
      </c>
      <c r="C40" s="113">
        <v>21.970433525291053</v>
      </c>
      <c r="D40" s="115">
        <v>8813</v>
      </c>
      <c r="E40" s="114">
        <v>9162</v>
      </c>
      <c r="F40" s="114">
        <v>8773</v>
      </c>
      <c r="G40" s="114">
        <v>9580</v>
      </c>
      <c r="H40" s="140">
        <v>9153</v>
      </c>
      <c r="I40" s="115">
        <v>-340</v>
      </c>
      <c r="J40" s="116">
        <v>-3.7146290833606468</v>
      </c>
    </row>
    <row r="41" spans="1:10" s="110" customFormat="1" ht="13.5" customHeight="1" x14ac:dyDescent="0.2">
      <c r="A41" s="118"/>
      <c r="B41" s="121" t="s">
        <v>109</v>
      </c>
      <c r="C41" s="113">
        <v>36.045670979482964</v>
      </c>
      <c r="D41" s="115">
        <v>14459</v>
      </c>
      <c r="E41" s="114">
        <v>15025</v>
      </c>
      <c r="F41" s="114">
        <v>14747</v>
      </c>
      <c r="G41" s="114">
        <v>14989</v>
      </c>
      <c r="H41" s="140">
        <v>15351</v>
      </c>
      <c r="I41" s="115">
        <v>-892</v>
      </c>
      <c r="J41" s="116">
        <v>-5.8106963715718845</v>
      </c>
    </row>
    <row r="42" spans="1:10" s="110" customFormat="1" ht="13.5" customHeight="1" x14ac:dyDescent="0.2">
      <c r="A42" s="118"/>
      <c r="B42" s="121" t="s">
        <v>110</v>
      </c>
      <c r="C42" s="113">
        <v>16.929673671876948</v>
      </c>
      <c r="D42" s="115">
        <v>6791</v>
      </c>
      <c r="E42" s="114">
        <v>6936</v>
      </c>
      <c r="F42" s="114">
        <v>6977</v>
      </c>
      <c r="G42" s="114">
        <v>7162</v>
      </c>
      <c r="H42" s="140">
        <v>7197</v>
      </c>
      <c r="I42" s="115">
        <v>-406</v>
      </c>
      <c r="J42" s="116">
        <v>-5.6412394053077675</v>
      </c>
    </row>
    <row r="43" spans="1:10" s="110" customFormat="1" ht="13.5" customHeight="1" x14ac:dyDescent="0.2">
      <c r="A43" s="120"/>
      <c r="B43" s="121" t="s">
        <v>111</v>
      </c>
      <c r="C43" s="113">
        <v>25.054221823349039</v>
      </c>
      <c r="D43" s="115">
        <v>10050</v>
      </c>
      <c r="E43" s="114">
        <v>10191</v>
      </c>
      <c r="F43" s="114">
        <v>10067</v>
      </c>
      <c r="G43" s="114">
        <v>9990</v>
      </c>
      <c r="H43" s="140">
        <v>9941</v>
      </c>
      <c r="I43" s="115">
        <v>109</v>
      </c>
      <c r="J43" s="116">
        <v>1.0964691680917413</v>
      </c>
    </row>
    <row r="44" spans="1:10" s="110" customFormat="1" ht="13.5" customHeight="1" x14ac:dyDescent="0.2">
      <c r="A44" s="120"/>
      <c r="B44" s="121" t="s">
        <v>112</v>
      </c>
      <c r="C44" s="113">
        <v>2.3059855907062548</v>
      </c>
      <c r="D44" s="115">
        <v>925</v>
      </c>
      <c r="E44" s="114">
        <v>879</v>
      </c>
      <c r="F44" s="114">
        <v>914</v>
      </c>
      <c r="G44" s="114">
        <v>729</v>
      </c>
      <c r="H44" s="140">
        <v>723</v>
      </c>
      <c r="I44" s="115">
        <v>202</v>
      </c>
      <c r="J44" s="116">
        <v>27.939142461964039</v>
      </c>
    </row>
    <row r="45" spans="1:10" s="110" customFormat="1" ht="13.5" customHeight="1" x14ac:dyDescent="0.2">
      <c r="A45" s="118" t="s">
        <v>113</v>
      </c>
      <c r="B45" s="122" t="s">
        <v>116</v>
      </c>
      <c r="C45" s="113">
        <v>78.872186074339993</v>
      </c>
      <c r="D45" s="115">
        <v>31638</v>
      </c>
      <c r="E45" s="114">
        <v>32617</v>
      </c>
      <c r="F45" s="114">
        <v>32194</v>
      </c>
      <c r="G45" s="114">
        <v>33255</v>
      </c>
      <c r="H45" s="140">
        <v>33042</v>
      </c>
      <c r="I45" s="115">
        <v>-1404</v>
      </c>
      <c r="J45" s="116">
        <v>-4.2491374614127473</v>
      </c>
    </row>
    <row r="46" spans="1:10" s="110" customFormat="1" ht="13.5" customHeight="1" x14ac:dyDescent="0.2">
      <c r="A46" s="118"/>
      <c r="B46" s="119" t="s">
        <v>117</v>
      </c>
      <c r="C46" s="113">
        <v>20.576870341285868</v>
      </c>
      <c r="D46" s="115">
        <v>8254</v>
      </c>
      <c r="E46" s="114">
        <v>8449</v>
      </c>
      <c r="F46" s="114">
        <v>8123</v>
      </c>
      <c r="G46" s="114">
        <v>8193</v>
      </c>
      <c r="H46" s="140">
        <v>8336</v>
      </c>
      <c r="I46" s="115">
        <v>-82</v>
      </c>
      <c r="J46" s="116">
        <v>-0.98368522072936659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35854</v>
      </c>
      <c r="E48" s="114">
        <v>36967</v>
      </c>
      <c r="F48" s="114">
        <v>36776</v>
      </c>
      <c r="G48" s="114">
        <v>36230</v>
      </c>
      <c r="H48" s="140">
        <v>35737</v>
      </c>
      <c r="I48" s="115">
        <v>117</v>
      </c>
      <c r="J48" s="116">
        <v>0.32739177882866499</v>
      </c>
    </row>
    <row r="49" spans="1:12" s="110" customFormat="1" ht="13.5" customHeight="1" x14ac:dyDescent="0.2">
      <c r="A49" s="118" t="s">
        <v>105</v>
      </c>
      <c r="B49" s="119" t="s">
        <v>106</v>
      </c>
      <c r="C49" s="113">
        <v>44.87923244268422</v>
      </c>
      <c r="D49" s="115">
        <v>16091</v>
      </c>
      <c r="E49" s="114">
        <v>16602</v>
      </c>
      <c r="F49" s="114">
        <v>16519</v>
      </c>
      <c r="G49" s="114">
        <v>16158</v>
      </c>
      <c r="H49" s="140">
        <v>15957</v>
      </c>
      <c r="I49" s="115">
        <v>134</v>
      </c>
      <c r="J49" s="116">
        <v>0.83975684652503602</v>
      </c>
    </row>
    <row r="50" spans="1:12" s="110" customFormat="1" ht="13.5" customHeight="1" x14ac:dyDescent="0.2">
      <c r="A50" s="120"/>
      <c r="B50" s="119" t="s">
        <v>107</v>
      </c>
      <c r="C50" s="113">
        <v>55.12076755731578</v>
      </c>
      <c r="D50" s="115">
        <v>19763</v>
      </c>
      <c r="E50" s="114">
        <v>20365</v>
      </c>
      <c r="F50" s="114">
        <v>20257</v>
      </c>
      <c r="G50" s="114">
        <v>20072</v>
      </c>
      <c r="H50" s="140">
        <v>19780</v>
      </c>
      <c r="I50" s="115">
        <v>-17</v>
      </c>
      <c r="J50" s="116">
        <v>-8.5945399393326599E-2</v>
      </c>
    </row>
    <row r="51" spans="1:12" s="110" customFormat="1" ht="13.5" customHeight="1" x14ac:dyDescent="0.2">
      <c r="A51" s="118" t="s">
        <v>105</v>
      </c>
      <c r="B51" s="121" t="s">
        <v>108</v>
      </c>
      <c r="C51" s="113">
        <v>10.498131310314051</v>
      </c>
      <c r="D51" s="115">
        <v>3764</v>
      </c>
      <c r="E51" s="114">
        <v>4095</v>
      </c>
      <c r="F51" s="114">
        <v>4114</v>
      </c>
      <c r="G51" s="114">
        <v>3824</v>
      </c>
      <c r="H51" s="140">
        <v>3798</v>
      </c>
      <c r="I51" s="115">
        <v>-34</v>
      </c>
      <c r="J51" s="116">
        <v>-0.8952080042127436</v>
      </c>
    </row>
    <row r="52" spans="1:12" s="110" customFormat="1" ht="13.5" customHeight="1" x14ac:dyDescent="0.2">
      <c r="A52" s="118"/>
      <c r="B52" s="121" t="s">
        <v>109</v>
      </c>
      <c r="C52" s="113">
        <v>72.558152507391085</v>
      </c>
      <c r="D52" s="115">
        <v>26015</v>
      </c>
      <c r="E52" s="114">
        <v>26769</v>
      </c>
      <c r="F52" s="114">
        <v>26596</v>
      </c>
      <c r="G52" s="114">
        <v>26471</v>
      </c>
      <c r="H52" s="140">
        <v>26154</v>
      </c>
      <c r="I52" s="115">
        <v>-139</v>
      </c>
      <c r="J52" s="116">
        <v>-0.53146746195610617</v>
      </c>
    </row>
    <row r="53" spans="1:12" s="110" customFormat="1" ht="13.5" customHeight="1" x14ac:dyDescent="0.2">
      <c r="A53" s="118"/>
      <c r="B53" s="121" t="s">
        <v>110</v>
      </c>
      <c r="C53" s="113">
        <v>15.936855023149439</v>
      </c>
      <c r="D53" s="115">
        <v>5714</v>
      </c>
      <c r="E53" s="114">
        <v>5741</v>
      </c>
      <c r="F53" s="114">
        <v>5695</v>
      </c>
      <c r="G53" s="114">
        <v>5578</v>
      </c>
      <c r="H53" s="140">
        <v>5445</v>
      </c>
      <c r="I53" s="115">
        <v>269</v>
      </c>
      <c r="J53" s="116">
        <v>4.9403122130394861</v>
      </c>
    </row>
    <row r="54" spans="1:12" s="110" customFormat="1" ht="13.5" customHeight="1" x14ac:dyDescent="0.2">
      <c r="A54" s="120"/>
      <c r="B54" s="121" t="s">
        <v>111</v>
      </c>
      <c r="C54" s="113">
        <v>1.0068611591454231</v>
      </c>
      <c r="D54" s="115">
        <v>361</v>
      </c>
      <c r="E54" s="114">
        <v>362</v>
      </c>
      <c r="F54" s="114">
        <v>371</v>
      </c>
      <c r="G54" s="114">
        <v>357</v>
      </c>
      <c r="H54" s="140">
        <v>340</v>
      </c>
      <c r="I54" s="115">
        <v>21</v>
      </c>
      <c r="J54" s="116">
        <v>6.1764705882352944</v>
      </c>
    </row>
    <row r="55" spans="1:12" s="110" customFormat="1" ht="13.5" customHeight="1" x14ac:dyDescent="0.2">
      <c r="A55" s="120"/>
      <c r="B55" s="121" t="s">
        <v>112</v>
      </c>
      <c r="C55" s="113">
        <v>0.27611981926702739</v>
      </c>
      <c r="D55" s="115">
        <v>99</v>
      </c>
      <c r="E55" s="114">
        <v>95</v>
      </c>
      <c r="F55" s="114">
        <v>95</v>
      </c>
      <c r="G55" s="114">
        <v>75</v>
      </c>
      <c r="H55" s="140">
        <v>80</v>
      </c>
      <c r="I55" s="115">
        <v>19</v>
      </c>
      <c r="J55" s="116">
        <v>23.75</v>
      </c>
    </row>
    <row r="56" spans="1:12" s="110" customFormat="1" ht="13.5" customHeight="1" x14ac:dyDescent="0.2">
      <c r="A56" s="118" t="s">
        <v>113</v>
      </c>
      <c r="B56" s="122" t="s">
        <v>116</v>
      </c>
      <c r="C56" s="113">
        <v>75.89390305126345</v>
      </c>
      <c r="D56" s="115">
        <v>27211</v>
      </c>
      <c r="E56" s="114">
        <v>28165</v>
      </c>
      <c r="F56" s="114">
        <v>28139</v>
      </c>
      <c r="G56" s="114">
        <v>27826</v>
      </c>
      <c r="H56" s="140">
        <v>27581</v>
      </c>
      <c r="I56" s="115">
        <v>-370</v>
      </c>
      <c r="J56" s="116">
        <v>-1.341503208730648</v>
      </c>
    </row>
    <row r="57" spans="1:12" s="110" customFormat="1" ht="13.5" customHeight="1" x14ac:dyDescent="0.2">
      <c r="A57" s="142"/>
      <c r="B57" s="124" t="s">
        <v>117</v>
      </c>
      <c r="C57" s="125">
        <v>24.103307859653036</v>
      </c>
      <c r="D57" s="143">
        <v>8642</v>
      </c>
      <c r="E57" s="144">
        <v>8801</v>
      </c>
      <c r="F57" s="144">
        <v>8636</v>
      </c>
      <c r="G57" s="144">
        <v>8402</v>
      </c>
      <c r="H57" s="145">
        <v>8154</v>
      </c>
      <c r="I57" s="143">
        <v>488</v>
      </c>
      <c r="J57" s="146">
        <v>5.9847927397596274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386915</v>
      </c>
      <c r="E12" s="236">
        <v>389045</v>
      </c>
      <c r="F12" s="114">
        <v>392563</v>
      </c>
      <c r="G12" s="114">
        <v>387395</v>
      </c>
      <c r="H12" s="140">
        <v>385696</v>
      </c>
      <c r="I12" s="115">
        <v>1219</v>
      </c>
      <c r="J12" s="116">
        <v>0.31605202024392265</v>
      </c>
    </row>
    <row r="13" spans="1:15" s="110" customFormat="1" ht="12" customHeight="1" x14ac:dyDescent="0.2">
      <c r="A13" s="118" t="s">
        <v>105</v>
      </c>
      <c r="B13" s="119" t="s">
        <v>106</v>
      </c>
      <c r="C13" s="113">
        <v>53.773567837897211</v>
      </c>
      <c r="D13" s="115">
        <v>208058</v>
      </c>
      <c r="E13" s="114">
        <v>208919</v>
      </c>
      <c r="F13" s="114">
        <v>212056</v>
      </c>
      <c r="G13" s="114">
        <v>209159</v>
      </c>
      <c r="H13" s="140">
        <v>208039</v>
      </c>
      <c r="I13" s="115">
        <v>19</v>
      </c>
      <c r="J13" s="116">
        <v>9.1329029653093897E-3</v>
      </c>
    </row>
    <row r="14" spans="1:15" s="110" customFormat="1" ht="12" customHeight="1" x14ac:dyDescent="0.2">
      <c r="A14" s="118"/>
      <c r="B14" s="119" t="s">
        <v>107</v>
      </c>
      <c r="C14" s="113">
        <v>46.226432162102789</v>
      </c>
      <c r="D14" s="115">
        <v>178857</v>
      </c>
      <c r="E14" s="114">
        <v>180126</v>
      </c>
      <c r="F14" s="114">
        <v>180507</v>
      </c>
      <c r="G14" s="114">
        <v>178236</v>
      </c>
      <c r="H14" s="140">
        <v>177657</v>
      </c>
      <c r="I14" s="115">
        <v>1200</v>
      </c>
      <c r="J14" s="116">
        <v>0.67545888988331448</v>
      </c>
    </row>
    <row r="15" spans="1:15" s="110" customFormat="1" ht="12" customHeight="1" x14ac:dyDescent="0.2">
      <c r="A15" s="118" t="s">
        <v>105</v>
      </c>
      <c r="B15" s="121" t="s">
        <v>108</v>
      </c>
      <c r="C15" s="113">
        <v>10.601553312743109</v>
      </c>
      <c r="D15" s="115">
        <v>41019</v>
      </c>
      <c r="E15" s="114">
        <v>43344</v>
      </c>
      <c r="F15" s="114">
        <v>44461</v>
      </c>
      <c r="G15" s="114">
        <v>41428</v>
      </c>
      <c r="H15" s="140">
        <v>42147</v>
      </c>
      <c r="I15" s="115">
        <v>-1128</v>
      </c>
      <c r="J15" s="116">
        <v>-2.676347070965905</v>
      </c>
    </row>
    <row r="16" spans="1:15" s="110" customFormat="1" ht="12" customHeight="1" x14ac:dyDescent="0.2">
      <c r="A16" s="118"/>
      <c r="B16" s="121" t="s">
        <v>109</v>
      </c>
      <c r="C16" s="113">
        <v>69.244407686442756</v>
      </c>
      <c r="D16" s="115">
        <v>267917</v>
      </c>
      <c r="E16" s="114">
        <v>268346</v>
      </c>
      <c r="F16" s="114">
        <v>271086</v>
      </c>
      <c r="G16" s="114">
        <v>270387</v>
      </c>
      <c r="H16" s="140">
        <v>269359</v>
      </c>
      <c r="I16" s="115">
        <v>-1442</v>
      </c>
      <c r="J16" s="116">
        <v>-0.53534502281342</v>
      </c>
    </row>
    <row r="17" spans="1:10" s="110" customFormat="1" ht="12" customHeight="1" x14ac:dyDescent="0.2">
      <c r="A17" s="118"/>
      <c r="B17" s="121" t="s">
        <v>110</v>
      </c>
      <c r="C17" s="113">
        <v>19.14968403913004</v>
      </c>
      <c r="D17" s="115">
        <v>74093</v>
      </c>
      <c r="E17" s="114">
        <v>73476</v>
      </c>
      <c r="F17" s="114">
        <v>73233</v>
      </c>
      <c r="G17" s="114">
        <v>71980</v>
      </c>
      <c r="H17" s="140">
        <v>70731</v>
      </c>
      <c r="I17" s="115">
        <v>3362</v>
      </c>
      <c r="J17" s="116">
        <v>4.753219945992563</v>
      </c>
    </row>
    <row r="18" spans="1:10" s="110" customFormat="1" ht="12" customHeight="1" x14ac:dyDescent="0.2">
      <c r="A18" s="120"/>
      <c r="B18" s="121" t="s">
        <v>111</v>
      </c>
      <c r="C18" s="113">
        <v>1.0043549616840908</v>
      </c>
      <c r="D18" s="115">
        <v>3886</v>
      </c>
      <c r="E18" s="114">
        <v>3879</v>
      </c>
      <c r="F18" s="114">
        <v>3783</v>
      </c>
      <c r="G18" s="114">
        <v>3600</v>
      </c>
      <c r="H18" s="140">
        <v>3459</v>
      </c>
      <c r="I18" s="115">
        <v>427</v>
      </c>
      <c r="J18" s="116">
        <v>12.344608268285631</v>
      </c>
    </row>
    <row r="19" spans="1:10" s="110" customFormat="1" ht="12" customHeight="1" x14ac:dyDescent="0.2">
      <c r="A19" s="120"/>
      <c r="B19" s="121" t="s">
        <v>112</v>
      </c>
      <c r="C19" s="113">
        <v>0.32797901347841257</v>
      </c>
      <c r="D19" s="115">
        <v>1269</v>
      </c>
      <c r="E19" s="114">
        <v>1174</v>
      </c>
      <c r="F19" s="114">
        <v>1159</v>
      </c>
      <c r="G19" s="114">
        <v>965</v>
      </c>
      <c r="H19" s="140">
        <v>910</v>
      </c>
      <c r="I19" s="115">
        <v>359</v>
      </c>
      <c r="J19" s="116">
        <v>39.450549450549453</v>
      </c>
    </row>
    <row r="20" spans="1:10" s="110" customFormat="1" ht="12" customHeight="1" x14ac:dyDescent="0.2">
      <c r="A20" s="118" t="s">
        <v>113</v>
      </c>
      <c r="B20" s="119" t="s">
        <v>181</v>
      </c>
      <c r="C20" s="113">
        <v>71.090032694519465</v>
      </c>
      <c r="D20" s="115">
        <v>275058</v>
      </c>
      <c r="E20" s="114">
        <v>276539</v>
      </c>
      <c r="F20" s="114">
        <v>280808</v>
      </c>
      <c r="G20" s="114">
        <v>277406</v>
      </c>
      <c r="H20" s="140">
        <v>276776</v>
      </c>
      <c r="I20" s="115">
        <v>-1718</v>
      </c>
      <c r="J20" s="116">
        <v>-0.62071855941266585</v>
      </c>
    </row>
    <row r="21" spans="1:10" s="110" customFormat="1" ht="12" customHeight="1" x14ac:dyDescent="0.2">
      <c r="A21" s="118"/>
      <c r="B21" s="119" t="s">
        <v>182</v>
      </c>
      <c r="C21" s="113">
        <v>28.909967305480532</v>
      </c>
      <c r="D21" s="115">
        <v>111857</v>
      </c>
      <c r="E21" s="114">
        <v>112506</v>
      </c>
      <c r="F21" s="114">
        <v>111755</v>
      </c>
      <c r="G21" s="114">
        <v>109989</v>
      </c>
      <c r="H21" s="140">
        <v>108920</v>
      </c>
      <c r="I21" s="115">
        <v>2937</v>
      </c>
      <c r="J21" s="116">
        <v>2.6964744766801321</v>
      </c>
    </row>
    <row r="22" spans="1:10" s="110" customFormat="1" ht="12" customHeight="1" x14ac:dyDescent="0.2">
      <c r="A22" s="118" t="s">
        <v>113</v>
      </c>
      <c r="B22" s="119" t="s">
        <v>116</v>
      </c>
      <c r="C22" s="113">
        <v>82.843777056976336</v>
      </c>
      <c r="D22" s="115">
        <v>320535</v>
      </c>
      <c r="E22" s="114">
        <v>323077</v>
      </c>
      <c r="F22" s="114">
        <v>325181</v>
      </c>
      <c r="G22" s="114">
        <v>321465</v>
      </c>
      <c r="H22" s="140">
        <v>321729</v>
      </c>
      <c r="I22" s="115">
        <v>-1194</v>
      </c>
      <c r="J22" s="116">
        <v>-0.37111979336646683</v>
      </c>
    </row>
    <row r="23" spans="1:10" s="110" customFormat="1" ht="12" customHeight="1" x14ac:dyDescent="0.2">
      <c r="A23" s="118"/>
      <c r="B23" s="119" t="s">
        <v>117</v>
      </c>
      <c r="C23" s="113">
        <v>17.107375004846027</v>
      </c>
      <c r="D23" s="115">
        <v>66191</v>
      </c>
      <c r="E23" s="114">
        <v>65778</v>
      </c>
      <c r="F23" s="114">
        <v>67195</v>
      </c>
      <c r="G23" s="114">
        <v>65710</v>
      </c>
      <c r="H23" s="140">
        <v>63750</v>
      </c>
      <c r="I23" s="115">
        <v>2441</v>
      </c>
      <c r="J23" s="116">
        <v>3.8290196078431373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313791</v>
      </c>
      <c r="E64" s="236">
        <v>313821</v>
      </c>
      <c r="F64" s="236">
        <v>316420</v>
      </c>
      <c r="G64" s="236">
        <v>312281</v>
      </c>
      <c r="H64" s="140">
        <v>310185</v>
      </c>
      <c r="I64" s="115">
        <v>3606</v>
      </c>
      <c r="J64" s="116">
        <v>1.1625320373325596</v>
      </c>
    </row>
    <row r="65" spans="1:12" s="110" customFormat="1" ht="12" customHeight="1" x14ac:dyDescent="0.2">
      <c r="A65" s="118" t="s">
        <v>105</v>
      </c>
      <c r="B65" s="119" t="s">
        <v>106</v>
      </c>
      <c r="C65" s="113">
        <v>53.305544136065087</v>
      </c>
      <c r="D65" s="235">
        <v>167268</v>
      </c>
      <c r="E65" s="236">
        <v>166997</v>
      </c>
      <c r="F65" s="236">
        <v>169169</v>
      </c>
      <c r="G65" s="236">
        <v>166609</v>
      </c>
      <c r="H65" s="140">
        <v>165343</v>
      </c>
      <c r="I65" s="115">
        <v>1925</v>
      </c>
      <c r="J65" s="116">
        <v>1.164246445268321</v>
      </c>
    </row>
    <row r="66" spans="1:12" s="110" customFormat="1" ht="12" customHeight="1" x14ac:dyDescent="0.2">
      <c r="A66" s="118"/>
      <c r="B66" s="119" t="s">
        <v>107</v>
      </c>
      <c r="C66" s="113">
        <v>46.694455863934913</v>
      </c>
      <c r="D66" s="235">
        <v>146523</v>
      </c>
      <c r="E66" s="236">
        <v>146824</v>
      </c>
      <c r="F66" s="236">
        <v>147251</v>
      </c>
      <c r="G66" s="236">
        <v>145672</v>
      </c>
      <c r="H66" s="140">
        <v>144842</v>
      </c>
      <c r="I66" s="115">
        <v>1681</v>
      </c>
      <c r="J66" s="116">
        <v>1.1605749713480897</v>
      </c>
    </row>
    <row r="67" spans="1:12" s="110" customFormat="1" ht="12" customHeight="1" x14ac:dyDescent="0.2">
      <c r="A67" s="118" t="s">
        <v>105</v>
      </c>
      <c r="B67" s="121" t="s">
        <v>108</v>
      </c>
      <c r="C67" s="113">
        <v>10.338091277315156</v>
      </c>
      <c r="D67" s="235">
        <v>32440</v>
      </c>
      <c r="E67" s="236">
        <v>33499</v>
      </c>
      <c r="F67" s="236">
        <v>34250</v>
      </c>
      <c r="G67" s="236">
        <v>31918</v>
      </c>
      <c r="H67" s="140">
        <v>32361</v>
      </c>
      <c r="I67" s="115">
        <v>79</v>
      </c>
      <c r="J67" s="116">
        <v>0.24412100985754456</v>
      </c>
    </row>
    <row r="68" spans="1:12" s="110" customFormat="1" ht="12" customHeight="1" x14ac:dyDescent="0.2">
      <c r="A68" s="118"/>
      <c r="B68" s="121" t="s">
        <v>109</v>
      </c>
      <c r="C68" s="113">
        <v>70.738803853520338</v>
      </c>
      <c r="D68" s="235">
        <v>221972</v>
      </c>
      <c r="E68" s="236">
        <v>221568</v>
      </c>
      <c r="F68" s="236">
        <v>223697</v>
      </c>
      <c r="G68" s="236">
        <v>223047</v>
      </c>
      <c r="H68" s="140">
        <v>221663</v>
      </c>
      <c r="I68" s="115">
        <v>309</v>
      </c>
      <c r="J68" s="116">
        <v>0.13940080211853129</v>
      </c>
    </row>
    <row r="69" spans="1:12" s="110" customFormat="1" ht="12" customHeight="1" x14ac:dyDescent="0.2">
      <c r="A69" s="118"/>
      <c r="B69" s="121" t="s">
        <v>110</v>
      </c>
      <c r="C69" s="113">
        <v>17.870174734138327</v>
      </c>
      <c r="D69" s="235">
        <v>56075</v>
      </c>
      <c r="E69" s="236">
        <v>55492</v>
      </c>
      <c r="F69" s="236">
        <v>55291</v>
      </c>
      <c r="G69" s="236">
        <v>54291</v>
      </c>
      <c r="H69" s="140">
        <v>53247</v>
      </c>
      <c r="I69" s="115">
        <v>2828</v>
      </c>
      <c r="J69" s="116">
        <v>5.31109733881721</v>
      </c>
    </row>
    <row r="70" spans="1:12" s="110" customFormat="1" ht="12" customHeight="1" x14ac:dyDescent="0.2">
      <c r="A70" s="120"/>
      <c r="B70" s="121" t="s">
        <v>111</v>
      </c>
      <c r="C70" s="113">
        <v>1.0529301350261799</v>
      </c>
      <c r="D70" s="235">
        <v>3304</v>
      </c>
      <c r="E70" s="236">
        <v>3262</v>
      </c>
      <c r="F70" s="236">
        <v>3182</v>
      </c>
      <c r="G70" s="236">
        <v>3025</v>
      </c>
      <c r="H70" s="140">
        <v>2914</v>
      </c>
      <c r="I70" s="115">
        <v>390</v>
      </c>
      <c r="J70" s="116">
        <v>13.383665065202472</v>
      </c>
    </row>
    <row r="71" spans="1:12" s="110" customFormat="1" ht="12" customHeight="1" x14ac:dyDescent="0.2">
      <c r="A71" s="120"/>
      <c r="B71" s="121" t="s">
        <v>112</v>
      </c>
      <c r="C71" s="113">
        <v>0.33270552692715855</v>
      </c>
      <c r="D71" s="235">
        <v>1044</v>
      </c>
      <c r="E71" s="236">
        <v>977</v>
      </c>
      <c r="F71" s="236">
        <v>964</v>
      </c>
      <c r="G71" s="236">
        <v>805</v>
      </c>
      <c r="H71" s="140">
        <v>781</v>
      </c>
      <c r="I71" s="115">
        <v>263</v>
      </c>
      <c r="J71" s="116">
        <v>33.674775928297052</v>
      </c>
    </row>
    <row r="72" spans="1:12" s="110" customFormat="1" ht="12" customHeight="1" x14ac:dyDescent="0.2">
      <c r="A72" s="118" t="s">
        <v>113</v>
      </c>
      <c r="B72" s="119" t="s">
        <v>181</v>
      </c>
      <c r="C72" s="113">
        <v>70.931607343741533</v>
      </c>
      <c r="D72" s="235">
        <v>222577</v>
      </c>
      <c r="E72" s="236">
        <v>222600</v>
      </c>
      <c r="F72" s="236">
        <v>225972</v>
      </c>
      <c r="G72" s="236">
        <v>223024</v>
      </c>
      <c r="H72" s="140">
        <v>222014</v>
      </c>
      <c r="I72" s="115">
        <v>563</v>
      </c>
      <c r="J72" s="116">
        <v>0.25358761159206178</v>
      </c>
    </row>
    <row r="73" spans="1:12" s="110" customFormat="1" ht="12" customHeight="1" x14ac:dyDescent="0.2">
      <c r="A73" s="118"/>
      <c r="B73" s="119" t="s">
        <v>182</v>
      </c>
      <c r="C73" s="113">
        <v>29.068392656258464</v>
      </c>
      <c r="D73" s="115">
        <v>91214</v>
      </c>
      <c r="E73" s="114">
        <v>91221</v>
      </c>
      <c r="F73" s="114">
        <v>90448</v>
      </c>
      <c r="G73" s="114">
        <v>89257</v>
      </c>
      <c r="H73" s="140">
        <v>88171</v>
      </c>
      <c r="I73" s="115">
        <v>3043</v>
      </c>
      <c r="J73" s="116">
        <v>3.4512481428133968</v>
      </c>
    </row>
    <row r="74" spans="1:12" s="110" customFormat="1" ht="12" customHeight="1" x14ac:dyDescent="0.2">
      <c r="A74" s="118" t="s">
        <v>113</v>
      </c>
      <c r="B74" s="119" t="s">
        <v>116</v>
      </c>
      <c r="C74" s="113">
        <v>79.658116389571404</v>
      </c>
      <c r="D74" s="115">
        <v>249960</v>
      </c>
      <c r="E74" s="114">
        <v>251079</v>
      </c>
      <c r="F74" s="114">
        <v>252647</v>
      </c>
      <c r="G74" s="114">
        <v>249921</v>
      </c>
      <c r="H74" s="140">
        <v>249660</v>
      </c>
      <c r="I74" s="115">
        <v>300</v>
      </c>
      <c r="J74" s="116">
        <v>0.12016342225426579</v>
      </c>
    </row>
    <row r="75" spans="1:12" s="110" customFormat="1" ht="12" customHeight="1" x14ac:dyDescent="0.2">
      <c r="A75" s="142"/>
      <c r="B75" s="124" t="s">
        <v>117</v>
      </c>
      <c r="C75" s="125">
        <v>20.288663473458449</v>
      </c>
      <c r="D75" s="143">
        <v>63664</v>
      </c>
      <c r="E75" s="144">
        <v>62578</v>
      </c>
      <c r="F75" s="144">
        <v>63618</v>
      </c>
      <c r="G75" s="144">
        <v>62187</v>
      </c>
      <c r="H75" s="145">
        <v>60359</v>
      </c>
      <c r="I75" s="143">
        <v>3305</v>
      </c>
      <c r="J75" s="146">
        <v>5.4755711658576187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386915</v>
      </c>
      <c r="G11" s="114">
        <v>389045</v>
      </c>
      <c r="H11" s="114">
        <v>392563</v>
      </c>
      <c r="I11" s="114">
        <v>387395</v>
      </c>
      <c r="J11" s="140">
        <v>385696</v>
      </c>
      <c r="K11" s="114">
        <v>1219</v>
      </c>
      <c r="L11" s="116">
        <v>0.31605202024392265</v>
      </c>
    </row>
    <row r="12" spans="1:17" s="110" customFormat="1" ht="24.95" customHeight="1" x14ac:dyDescent="0.2">
      <c r="A12" s="606" t="s">
        <v>185</v>
      </c>
      <c r="B12" s="607"/>
      <c r="C12" s="607"/>
      <c r="D12" s="608"/>
      <c r="E12" s="113">
        <v>53.773567837897211</v>
      </c>
      <c r="F12" s="115">
        <v>208058</v>
      </c>
      <c r="G12" s="114">
        <v>208919</v>
      </c>
      <c r="H12" s="114">
        <v>212056</v>
      </c>
      <c r="I12" s="114">
        <v>209159</v>
      </c>
      <c r="J12" s="140">
        <v>208039</v>
      </c>
      <c r="K12" s="114">
        <v>19</v>
      </c>
      <c r="L12" s="116">
        <v>9.1329029653093897E-3</v>
      </c>
    </row>
    <row r="13" spans="1:17" s="110" customFormat="1" ht="15" customHeight="1" x14ac:dyDescent="0.2">
      <c r="A13" s="120"/>
      <c r="B13" s="609" t="s">
        <v>107</v>
      </c>
      <c r="C13" s="609"/>
      <c r="E13" s="113">
        <v>46.226432162102789</v>
      </c>
      <c r="F13" s="115">
        <v>178857</v>
      </c>
      <c r="G13" s="114">
        <v>180126</v>
      </c>
      <c r="H13" s="114">
        <v>180507</v>
      </c>
      <c r="I13" s="114">
        <v>178236</v>
      </c>
      <c r="J13" s="140">
        <v>177657</v>
      </c>
      <c r="K13" s="114">
        <v>1200</v>
      </c>
      <c r="L13" s="116">
        <v>0.67545888988331448</v>
      </c>
    </row>
    <row r="14" spans="1:17" s="110" customFormat="1" ht="24.95" customHeight="1" x14ac:dyDescent="0.2">
      <c r="A14" s="606" t="s">
        <v>186</v>
      </c>
      <c r="B14" s="607"/>
      <c r="C14" s="607"/>
      <c r="D14" s="608"/>
      <c r="E14" s="113">
        <v>10.601553312743109</v>
      </c>
      <c r="F14" s="115">
        <v>41019</v>
      </c>
      <c r="G14" s="114">
        <v>43344</v>
      </c>
      <c r="H14" s="114">
        <v>44461</v>
      </c>
      <c r="I14" s="114">
        <v>41428</v>
      </c>
      <c r="J14" s="140">
        <v>42147</v>
      </c>
      <c r="K14" s="114">
        <v>-1128</v>
      </c>
      <c r="L14" s="116">
        <v>-2.676347070965905</v>
      </c>
    </row>
    <row r="15" spans="1:17" s="110" customFormat="1" ht="15" customHeight="1" x14ac:dyDescent="0.2">
      <c r="A15" s="120"/>
      <c r="B15" s="119"/>
      <c r="C15" s="258" t="s">
        <v>106</v>
      </c>
      <c r="E15" s="113">
        <v>54.177332455691264</v>
      </c>
      <c r="F15" s="115">
        <v>22223</v>
      </c>
      <c r="G15" s="114">
        <v>23185</v>
      </c>
      <c r="H15" s="114">
        <v>24018</v>
      </c>
      <c r="I15" s="114">
        <v>22206</v>
      </c>
      <c r="J15" s="140">
        <v>22578</v>
      </c>
      <c r="K15" s="114">
        <v>-355</v>
      </c>
      <c r="L15" s="116">
        <v>-1.5723270440251573</v>
      </c>
    </row>
    <row r="16" spans="1:17" s="110" customFormat="1" ht="15" customHeight="1" x14ac:dyDescent="0.2">
      <c r="A16" s="120"/>
      <c r="B16" s="119"/>
      <c r="C16" s="258" t="s">
        <v>107</v>
      </c>
      <c r="E16" s="113">
        <v>45.822667544308736</v>
      </c>
      <c r="F16" s="115">
        <v>18796</v>
      </c>
      <c r="G16" s="114">
        <v>20159</v>
      </c>
      <c r="H16" s="114">
        <v>20443</v>
      </c>
      <c r="I16" s="114">
        <v>19222</v>
      </c>
      <c r="J16" s="140">
        <v>19569</v>
      </c>
      <c r="K16" s="114">
        <v>-773</v>
      </c>
      <c r="L16" s="116">
        <v>-3.9501251980172722</v>
      </c>
    </row>
    <row r="17" spans="1:12" s="110" customFormat="1" ht="15" customHeight="1" x14ac:dyDescent="0.2">
      <c r="A17" s="120"/>
      <c r="B17" s="121" t="s">
        <v>109</v>
      </c>
      <c r="C17" s="258"/>
      <c r="E17" s="113">
        <v>69.244407686442756</v>
      </c>
      <c r="F17" s="115">
        <v>267917</v>
      </c>
      <c r="G17" s="114">
        <v>268346</v>
      </c>
      <c r="H17" s="114">
        <v>271086</v>
      </c>
      <c r="I17" s="114">
        <v>270387</v>
      </c>
      <c r="J17" s="140">
        <v>269359</v>
      </c>
      <c r="K17" s="114">
        <v>-1442</v>
      </c>
      <c r="L17" s="116">
        <v>-0.53534502281342</v>
      </c>
    </row>
    <row r="18" spans="1:12" s="110" customFormat="1" ht="15" customHeight="1" x14ac:dyDescent="0.2">
      <c r="A18" s="120"/>
      <c r="B18" s="119"/>
      <c r="C18" s="258" t="s">
        <v>106</v>
      </c>
      <c r="E18" s="113">
        <v>53.563230403445843</v>
      </c>
      <c r="F18" s="115">
        <v>143505</v>
      </c>
      <c r="G18" s="114">
        <v>143672</v>
      </c>
      <c r="H18" s="114">
        <v>145936</v>
      </c>
      <c r="I18" s="114">
        <v>145605</v>
      </c>
      <c r="J18" s="140">
        <v>144965</v>
      </c>
      <c r="K18" s="114">
        <v>-1460</v>
      </c>
      <c r="L18" s="116">
        <v>-1.0071396543993378</v>
      </c>
    </row>
    <row r="19" spans="1:12" s="110" customFormat="1" ht="15" customHeight="1" x14ac:dyDescent="0.2">
      <c r="A19" s="120"/>
      <c r="B19" s="119"/>
      <c r="C19" s="258" t="s">
        <v>107</v>
      </c>
      <c r="E19" s="113">
        <v>46.436769596554157</v>
      </c>
      <c r="F19" s="115">
        <v>124412</v>
      </c>
      <c r="G19" s="114">
        <v>124674</v>
      </c>
      <c r="H19" s="114">
        <v>125150</v>
      </c>
      <c r="I19" s="114">
        <v>124782</v>
      </c>
      <c r="J19" s="140">
        <v>124394</v>
      </c>
      <c r="K19" s="114">
        <v>18</v>
      </c>
      <c r="L19" s="116">
        <v>1.4470151293470747E-2</v>
      </c>
    </row>
    <row r="20" spans="1:12" s="110" customFormat="1" ht="15" customHeight="1" x14ac:dyDescent="0.2">
      <c r="A20" s="120"/>
      <c r="B20" s="121" t="s">
        <v>110</v>
      </c>
      <c r="C20" s="258"/>
      <c r="E20" s="113">
        <v>19.14968403913004</v>
      </c>
      <c r="F20" s="115">
        <v>74093</v>
      </c>
      <c r="G20" s="114">
        <v>73476</v>
      </c>
      <c r="H20" s="114">
        <v>73233</v>
      </c>
      <c r="I20" s="114">
        <v>71980</v>
      </c>
      <c r="J20" s="140">
        <v>70731</v>
      </c>
      <c r="K20" s="114">
        <v>3362</v>
      </c>
      <c r="L20" s="116">
        <v>4.753219945992563</v>
      </c>
    </row>
    <row r="21" spans="1:12" s="110" customFormat="1" ht="15" customHeight="1" x14ac:dyDescent="0.2">
      <c r="A21" s="120"/>
      <c r="B21" s="119"/>
      <c r="C21" s="258" t="s">
        <v>106</v>
      </c>
      <c r="E21" s="113">
        <v>53.974059627765108</v>
      </c>
      <c r="F21" s="115">
        <v>39991</v>
      </c>
      <c r="G21" s="114">
        <v>39723</v>
      </c>
      <c r="H21" s="114">
        <v>39791</v>
      </c>
      <c r="I21" s="114">
        <v>39151</v>
      </c>
      <c r="J21" s="140">
        <v>38383</v>
      </c>
      <c r="K21" s="114">
        <v>1608</v>
      </c>
      <c r="L21" s="116">
        <v>4.1893546622202535</v>
      </c>
    </row>
    <row r="22" spans="1:12" s="110" customFormat="1" ht="15" customHeight="1" x14ac:dyDescent="0.2">
      <c r="A22" s="120"/>
      <c r="B22" s="119"/>
      <c r="C22" s="258" t="s">
        <v>107</v>
      </c>
      <c r="E22" s="113">
        <v>46.025940372234892</v>
      </c>
      <c r="F22" s="115">
        <v>34102</v>
      </c>
      <c r="G22" s="114">
        <v>33753</v>
      </c>
      <c r="H22" s="114">
        <v>33442</v>
      </c>
      <c r="I22" s="114">
        <v>32829</v>
      </c>
      <c r="J22" s="140">
        <v>32348</v>
      </c>
      <c r="K22" s="114">
        <v>1754</v>
      </c>
      <c r="L22" s="116">
        <v>5.4222826758995923</v>
      </c>
    </row>
    <row r="23" spans="1:12" s="110" customFormat="1" ht="15" customHeight="1" x14ac:dyDescent="0.2">
      <c r="A23" s="120"/>
      <c r="B23" s="121" t="s">
        <v>111</v>
      </c>
      <c r="C23" s="258"/>
      <c r="E23" s="113">
        <v>1.0043549616840908</v>
      </c>
      <c r="F23" s="115">
        <v>3886</v>
      </c>
      <c r="G23" s="114">
        <v>3879</v>
      </c>
      <c r="H23" s="114">
        <v>3783</v>
      </c>
      <c r="I23" s="114">
        <v>3600</v>
      </c>
      <c r="J23" s="140">
        <v>3459</v>
      </c>
      <c r="K23" s="114">
        <v>427</v>
      </c>
      <c r="L23" s="116">
        <v>12.344608268285631</v>
      </c>
    </row>
    <row r="24" spans="1:12" s="110" customFormat="1" ht="15" customHeight="1" x14ac:dyDescent="0.2">
      <c r="A24" s="120"/>
      <c r="B24" s="119"/>
      <c r="C24" s="258" t="s">
        <v>106</v>
      </c>
      <c r="E24" s="113">
        <v>60.190427174472468</v>
      </c>
      <c r="F24" s="115">
        <v>2339</v>
      </c>
      <c r="G24" s="114">
        <v>2339</v>
      </c>
      <c r="H24" s="114">
        <v>2311</v>
      </c>
      <c r="I24" s="114">
        <v>2197</v>
      </c>
      <c r="J24" s="140">
        <v>2113</v>
      </c>
      <c r="K24" s="114">
        <v>226</v>
      </c>
      <c r="L24" s="116">
        <v>10.695693327023189</v>
      </c>
    </row>
    <row r="25" spans="1:12" s="110" customFormat="1" ht="15" customHeight="1" x14ac:dyDescent="0.2">
      <c r="A25" s="120"/>
      <c r="B25" s="119"/>
      <c r="C25" s="258" t="s">
        <v>107</v>
      </c>
      <c r="E25" s="113">
        <v>39.809572825527532</v>
      </c>
      <c r="F25" s="115">
        <v>1547</v>
      </c>
      <c r="G25" s="114">
        <v>1540</v>
      </c>
      <c r="H25" s="114">
        <v>1472</v>
      </c>
      <c r="I25" s="114">
        <v>1403</v>
      </c>
      <c r="J25" s="140">
        <v>1346</v>
      </c>
      <c r="K25" s="114">
        <v>201</v>
      </c>
      <c r="L25" s="116">
        <v>14.933135215453195</v>
      </c>
    </row>
    <row r="26" spans="1:12" s="110" customFormat="1" ht="15" customHeight="1" x14ac:dyDescent="0.2">
      <c r="A26" s="120"/>
      <c r="C26" s="121" t="s">
        <v>187</v>
      </c>
      <c r="D26" s="110" t="s">
        <v>188</v>
      </c>
      <c r="E26" s="113">
        <v>0.32797901347841257</v>
      </c>
      <c r="F26" s="115">
        <v>1269</v>
      </c>
      <c r="G26" s="114">
        <v>1174</v>
      </c>
      <c r="H26" s="114">
        <v>1159</v>
      </c>
      <c r="I26" s="114">
        <v>965</v>
      </c>
      <c r="J26" s="140">
        <v>910</v>
      </c>
      <c r="K26" s="114">
        <v>359</v>
      </c>
      <c r="L26" s="116">
        <v>39.450549450549453</v>
      </c>
    </row>
    <row r="27" spans="1:12" s="110" customFormat="1" ht="15" customHeight="1" x14ac:dyDescent="0.2">
      <c r="A27" s="120"/>
      <c r="B27" s="119"/>
      <c r="D27" s="259" t="s">
        <v>106</v>
      </c>
      <c r="E27" s="113">
        <v>54.767533490937744</v>
      </c>
      <c r="F27" s="115">
        <v>695</v>
      </c>
      <c r="G27" s="114">
        <v>655</v>
      </c>
      <c r="H27" s="114">
        <v>651</v>
      </c>
      <c r="I27" s="114">
        <v>536</v>
      </c>
      <c r="J27" s="140">
        <v>503</v>
      </c>
      <c r="K27" s="114">
        <v>192</v>
      </c>
      <c r="L27" s="116">
        <v>38.17097415506958</v>
      </c>
    </row>
    <row r="28" spans="1:12" s="110" customFormat="1" ht="15" customHeight="1" x14ac:dyDescent="0.2">
      <c r="A28" s="120"/>
      <c r="B28" s="119"/>
      <c r="D28" s="259" t="s">
        <v>107</v>
      </c>
      <c r="E28" s="113">
        <v>45.232466509062256</v>
      </c>
      <c r="F28" s="115">
        <v>574</v>
      </c>
      <c r="G28" s="114">
        <v>519</v>
      </c>
      <c r="H28" s="114">
        <v>508</v>
      </c>
      <c r="I28" s="114">
        <v>429</v>
      </c>
      <c r="J28" s="140">
        <v>407</v>
      </c>
      <c r="K28" s="114">
        <v>167</v>
      </c>
      <c r="L28" s="116">
        <v>41.031941031941031</v>
      </c>
    </row>
    <row r="29" spans="1:12" s="110" customFormat="1" ht="24.95" customHeight="1" x14ac:dyDescent="0.2">
      <c r="A29" s="606" t="s">
        <v>189</v>
      </c>
      <c r="B29" s="607"/>
      <c r="C29" s="607"/>
      <c r="D29" s="608"/>
      <c r="E29" s="113">
        <v>82.843777056976336</v>
      </c>
      <c r="F29" s="115">
        <v>320535</v>
      </c>
      <c r="G29" s="114">
        <v>323077</v>
      </c>
      <c r="H29" s="114">
        <v>325181</v>
      </c>
      <c r="I29" s="114">
        <v>321465</v>
      </c>
      <c r="J29" s="140">
        <v>321729</v>
      </c>
      <c r="K29" s="114">
        <v>-1194</v>
      </c>
      <c r="L29" s="116">
        <v>-0.37111979336646683</v>
      </c>
    </row>
    <row r="30" spans="1:12" s="110" customFormat="1" ht="15" customHeight="1" x14ac:dyDescent="0.2">
      <c r="A30" s="120"/>
      <c r="B30" s="119"/>
      <c r="C30" s="258" t="s">
        <v>106</v>
      </c>
      <c r="E30" s="113">
        <v>52.634813670893976</v>
      </c>
      <c r="F30" s="115">
        <v>168713</v>
      </c>
      <c r="G30" s="114">
        <v>169884</v>
      </c>
      <c r="H30" s="114">
        <v>171722</v>
      </c>
      <c r="I30" s="114">
        <v>169737</v>
      </c>
      <c r="J30" s="140">
        <v>169837</v>
      </c>
      <c r="K30" s="114">
        <v>-1124</v>
      </c>
      <c r="L30" s="116">
        <v>-0.66181103057637614</v>
      </c>
    </row>
    <row r="31" spans="1:12" s="110" customFormat="1" ht="15" customHeight="1" x14ac:dyDescent="0.2">
      <c r="A31" s="120"/>
      <c r="B31" s="119"/>
      <c r="C31" s="258" t="s">
        <v>107</v>
      </c>
      <c r="E31" s="113">
        <v>47.365186329106024</v>
      </c>
      <c r="F31" s="115">
        <v>151822</v>
      </c>
      <c r="G31" s="114">
        <v>153193</v>
      </c>
      <c r="H31" s="114">
        <v>153459</v>
      </c>
      <c r="I31" s="114">
        <v>151728</v>
      </c>
      <c r="J31" s="140">
        <v>151892</v>
      </c>
      <c r="K31" s="114">
        <v>-70</v>
      </c>
      <c r="L31" s="116">
        <v>-4.6085376451689357E-2</v>
      </c>
    </row>
    <row r="32" spans="1:12" s="110" customFormat="1" ht="15" customHeight="1" x14ac:dyDescent="0.2">
      <c r="A32" s="120"/>
      <c r="B32" s="119" t="s">
        <v>117</v>
      </c>
      <c r="C32" s="258"/>
      <c r="E32" s="113">
        <v>17.107375004846027</v>
      </c>
      <c r="F32" s="115">
        <v>66191</v>
      </c>
      <c r="G32" s="114">
        <v>65778</v>
      </c>
      <c r="H32" s="114">
        <v>67195</v>
      </c>
      <c r="I32" s="114">
        <v>65710</v>
      </c>
      <c r="J32" s="140">
        <v>63750</v>
      </c>
      <c r="K32" s="114">
        <v>2441</v>
      </c>
      <c r="L32" s="116">
        <v>3.8290196078431373</v>
      </c>
    </row>
    <row r="33" spans="1:12" s="110" customFormat="1" ht="15" customHeight="1" x14ac:dyDescent="0.2">
      <c r="A33" s="120"/>
      <c r="B33" s="119"/>
      <c r="C33" s="258" t="s">
        <v>106</v>
      </c>
      <c r="E33" s="113">
        <v>59.251257723859737</v>
      </c>
      <c r="F33" s="115">
        <v>39219</v>
      </c>
      <c r="G33" s="114">
        <v>38910</v>
      </c>
      <c r="H33" s="114">
        <v>40203</v>
      </c>
      <c r="I33" s="114">
        <v>39274</v>
      </c>
      <c r="J33" s="140">
        <v>38065</v>
      </c>
      <c r="K33" s="114">
        <v>1154</v>
      </c>
      <c r="L33" s="116">
        <v>3.0316563772494418</v>
      </c>
    </row>
    <row r="34" spans="1:12" s="110" customFormat="1" ht="15" customHeight="1" x14ac:dyDescent="0.2">
      <c r="A34" s="120"/>
      <c r="B34" s="119"/>
      <c r="C34" s="258" t="s">
        <v>107</v>
      </c>
      <c r="E34" s="113">
        <v>40.748742276140263</v>
      </c>
      <c r="F34" s="115">
        <v>26972</v>
      </c>
      <c r="G34" s="114">
        <v>26868</v>
      </c>
      <c r="H34" s="114">
        <v>26992</v>
      </c>
      <c r="I34" s="114">
        <v>26436</v>
      </c>
      <c r="J34" s="140">
        <v>25685</v>
      </c>
      <c r="K34" s="114">
        <v>1287</v>
      </c>
      <c r="L34" s="116">
        <v>5.0107066381156313</v>
      </c>
    </row>
    <row r="35" spans="1:12" s="110" customFormat="1" ht="24.95" customHeight="1" x14ac:dyDescent="0.2">
      <c r="A35" s="606" t="s">
        <v>190</v>
      </c>
      <c r="B35" s="607"/>
      <c r="C35" s="607"/>
      <c r="D35" s="608"/>
      <c r="E35" s="113">
        <v>71.090032694519465</v>
      </c>
      <c r="F35" s="115">
        <v>275058</v>
      </c>
      <c r="G35" s="114">
        <v>276539</v>
      </c>
      <c r="H35" s="114">
        <v>280808</v>
      </c>
      <c r="I35" s="114">
        <v>277406</v>
      </c>
      <c r="J35" s="140">
        <v>276776</v>
      </c>
      <c r="K35" s="114">
        <v>-1718</v>
      </c>
      <c r="L35" s="116">
        <v>-0.62071855941266585</v>
      </c>
    </row>
    <row r="36" spans="1:12" s="110" customFormat="1" ht="15" customHeight="1" x14ac:dyDescent="0.2">
      <c r="A36" s="120"/>
      <c r="B36" s="119"/>
      <c r="C36" s="258" t="s">
        <v>106</v>
      </c>
      <c r="E36" s="113">
        <v>66.115873742992392</v>
      </c>
      <c r="F36" s="115">
        <v>181857</v>
      </c>
      <c r="G36" s="114">
        <v>182539</v>
      </c>
      <c r="H36" s="114">
        <v>185747</v>
      </c>
      <c r="I36" s="114">
        <v>183408</v>
      </c>
      <c r="J36" s="140">
        <v>182805</v>
      </c>
      <c r="K36" s="114">
        <v>-948</v>
      </c>
      <c r="L36" s="116">
        <v>-0.51858537786165582</v>
      </c>
    </row>
    <row r="37" spans="1:12" s="110" customFormat="1" ht="15" customHeight="1" x14ac:dyDescent="0.2">
      <c r="A37" s="120"/>
      <c r="B37" s="119"/>
      <c r="C37" s="258" t="s">
        <v>107</v>
      </c>
      <c r="E37" s="113">
        <v>33.884126257007615</v>
      </c>
      <c r="F37" s="115">
        <v>93201</v>
      </c>
      <c r="G37" s="114">
        <v>94000</v>
      </c>
      <c r="H37" s="114">
        <v>95061</v>
      </c>
      <c r="I37" s="114">
        <v>93998</v>
      </c>
      <c r="J37" s="140">
        <v>93971</v>
      </c>
      <c r="K37" s="114">
        <v>-770</v>
      </c>
      <c r="L37" s="116">
        <v>-0.81940173032105645</v>
      </c>
    </row>
    <row r="38" spans="1:12" s="110" customFormat="1" ht="15" customHeight="1" x14ac:dyDescent="0.2">
      <c r="A38" s="120"/>
      <c r="B38" s="119" t="s">
        <v>182</v>
      </c>
      <c r="C38" s="258"/>
      <c r="E38" s="113">
        <v>28.909967305480532</v>
      </c>
      <c r="F38" s="115">
        <v>111857</v>
      </c>
      <c r="G38" s="114">
        <v>112506</v>
      </c>
      <c r="H38" s="114">
        <v>111755</v>
      </c>
      <c r="I38" s="114">
        <v>109989</v>
      </c>
      <c r="J38" s="140">
        <v>108920</v>
      </c>
      <c r="K38" s="114">
        <v>2937</v>
      </c>
      <c r="L38" s="116">
        <v>2.6964744766801321</v>
      </c>
    </row>
    <row r="39" spans="1:12" s="110" customFormat="1" ht="15" customHeight="1" x14ac:dyDescent="0.2">
      <c r="A39" s="120"/>
      <c r="B39" s="119"/>
      <c r="C39" s="258" t="s">
        <v>106</v>
      </c>
      <c r="E39" s="113">
        <v>23.423656990621954</v>
      </c>
      <c r="F39" s="115">
        <v>26201</v>
      </c>
      <c r="G39" s="114">
        <v>26380</v>
      </c>
      <c r="H39" s="114">
        <v>26309</v>
      </c>
      <c r="I39" s="114">
        <v>25751</v>
      </c>
      <c r="J39" s="140">
        <v>25234</v>
      </c>
      <c r="K39" s="114">
        <v>967</v>
      </c>
      <c r="L39" s="116">
        <v>3.8321312514860901</v>
      </c>
    </row>
    <row r="40" spans="1:12" s="110" customFormat="1" ht="15" customHeight="1" x14ac:dyDescent="0.2">
      <c r="A40" s="120"/>
      <c r="B40" s="119"/>
      <c r="C40" s="258" t="s">
        <v>107</v>
      </c>
      <c r="E40" s="113">
        <v>76.57634300937805</v>
      </c>
      <c r="F40" s="115">
        <v>85656</v>
      </c>
      <c r="G40" s="114">
        <v>86126</v>
      </c>
      <c r="H40" s="114">
        <v>85446</v>
      </c>
      <c r="I40" s="114">
        <v>84238</v>
      </c>
      <c r="J40" s="140">
        <v>83686</v>
      </c>
      <c r="K40" s="114">
        <v>1970</v>
      </c>
      <c r="L40" s="116">
        <v>2.3540377124011185</v>
      </c>
    </row>
    <row r="41" spans="1:12" s="110" customFormat="1" ht="24.75" customHeight="1" x14ac:dyDescent="0.2">
      <c r="A41" s="606" t="s">
        <v>519</v>
      </c>
      <c r="B41" s="607"/>
      <c r="C41" s="607"/>
      <c r="D41" s="608"/>
      <c r="E41" s="113">
        <v>4.1143403589935774</v>
      </c>
      <c r="F41" s="115">
        <v>15919</v>
      </c>
      <c r="G41" s="114">
        <v>18354</v>
      </c>
      <c r="H41" s="114">
        <v>18576</v>
      </c>
      <c r="I41" s="114">
        <v>16006</v>
      </c>
      <c r="J41" s="140">
        <v>16500</v>
      </c>
      <c r="K41" s="114">
        <v>-581</v>
      </c>
      <c r="L41" s="116">
        <v>-3.521212121212121</v>
      </c>
    </row>
    <row r="42" spans="1:12" s="110" customFormat="1" ht="15" customHeight="1" x14ac:dyDescent="0.2">
      <c r="A42" s="120"/>
      <c r="B42" s="119"/>
      <c r="C42" s="258" t="s">
        <v>106</v>
      </c>
      <c r="E42" s="113">
        <v>56.328915132860104</v>
      </c>
      <c r="F42" s="115">
        <v>8967</v>
      </c>
      <c r="G42" s="114">
        <v>10247</v>
      </c>
      <c r="H42" s="114">
        <v>10405</v>
      </c>
      <c r="I42" s="114">
        <v>8684</v>
      </c>
      <c r="J42" s="140">
        <v>8995</v>
      </c>
      <c r="K42" s="114">
        <v>-28</v>
      </c>
      <c r="L42" s="116">
        <v>-0.31128404669260701</v>
      </c>
    </row>
    <row r="43" spans="1:12" s="110" customFormat="1" ht="15" customHeight="1" x14ac:dyDescent="0.2">
      <c r="A43" s="123"/>
      <c r="B43" s="124"/>
      <c r="C43" s="260" t="s">
        <v>107</v>
      </c>
      <c r="D43" s="261"/>
      <c r="E43" s="125">
        <v>43.671084867139896</v>
      </c>
      <c r="F43" s="143">
        <v>6952</v>
      </c>
      <c r="G43" s="144">
        <v>8107</v>
      </c>
      <c r="H43" s="144">
        <v>8171</v>
      </c>
      <c r="I43" s="144">
        <v>7322</v>
      </c>
      <c r="J43" s="145">
        <v>7505</v>
      </c>
      <c r="K43" s="144">
        <v>-553</v>
      </c>
      <c r="L43" s="146">
        <v>-7.3684210526315788</v>
      </c>
    </row>
    <row r="44" spans="1:12" s="110" customFormat="1" ht="45.75" customHeight="1" x14ac:dyDescent="0.2">
      <c r="A44" s="606" t="s">
        <v>191</v>
      </c>
      <c r="B44" s="607"/>
      <c r="C44" s="607"/>
      <c r="D44" s="608"/>
      <c r="E44" s="113">
        <v>0.78596074073116839</v>
      </c>
      <c r="F44" s="115">
        <v>3041</v>
      </c>
      <c r="G44" s="114">
        <v>3101</v>
      </c>
      <c r="H44" s="114">
        <v>3125</v>
      </c>
      <c r="I44" s="114">
        <v>3024</v>
      </c>
      <c r="J44" s="140">
        <v>3081</v>
      </c>
      <c r="K44" s="114">
        <v>-40</v>
      </c>
      <c r="L44" s="116">
        <v>-1.2982797792924374</v>
      </c>
    </row>
    <row r="45" spans="1:12" s="110" customFormat="1" ht="15" customHeight="1" x14ac:dyDescent="0.2">
      <c r="A45" s="120"/>
      <c r="B45" s="119"/>
      <c r="C45" s="258" t="s">
        <v>106</v>
      </c>
      <c r="E45" s="113">
        <v>59.158171654061164</v>
      </c>
      <c r="F45" s="115">
        <v>1799</v>
      </c>
      <c r="G45" s="114">
        <v>1841</v>
      </c>
      <c r="H45" s="114">
        <v>1856</v>
      </c>
      <c r="I45" s="114">
        <v>1794</v>
      </c>
      <c r="J45" s="140">
        <v>1826</v>
      </c>
      <c r="K45" s="114">
        <v>-27</v>
      </c>
      <c r="L45" s="116">
        <v>-1.4786418400876231</v>
      </c>
    </row>
    <row r="46" spans="1:12" s="110" customFormat="1" ht="15" customHeight="1" x14ac:dyDescent="0.2">
      <c r="A46" s="123"/>
      <c r="B46" s="124"/>
      <c r="C46" s="260" t="s">
        <v>107</v>
      </c>
      <c r="D46" s="261"/>
      <c r="E46" s="125">
        <v>40.841828345938836</v>
      </c>
      <c r="F46" s="143">
        <v>1242</v>
      </c>
      <c r="G46" s="144">
        <v>1260</v>
      </c>
      <c r="H46" s="144">
        <v>1269</v>
      </c>
      <c r="I46" s="144">
        <v>1230</v>
      </c>
      <c r="J46" s="145">
        <v>1255</v>
      </c>
      <c r="K46" s="144">
        <v>-13</v>
      </c>
      <c r="L46" s="146">
        <v>-1.0358565737051793</v>
      </c>
    </row>
    <row r="47" spans="1:12" s="110" customFormat="1" ht="39" customHeight="1" x14ac:dyDescent="0.2">
      <c r="A47" s="606" t="s">
        <v>520</v>
      </c>
      <c r="B47" s="610"/>
      <c r="C47" s="610"/>
      <c r="D47" s="611"/>
      <c r="E47" s="113">
        <v>0.15507281961154259</v>
      </c>
      <c r="F47" s="115">
        <v>600</v>
      </c>
      <c r="G47" s="114">
        <v>611</v>
      </c>
      <c r="H47" s="114">
        <v>533</v>
      </c>
      <c r="I47" s="114">
        <v>546</v>
      </c>
      <c r="J47" s="140">
        <v>588</v>
      </c>
      <c r="K47" s="114">
        <v>12</v>
      </c>
      <c r="L47" s="116">
        <v>2.0408163265306123</v>
      </c>
    </row>
    <row r="48" spans="1:12" s="110" customFormat="1" ht="15" customHeight="1" x14ac:dyDescent="0.2">
      <c r="A48" s="120"/>
      <c r="B48" s="119"/>
      <c r="C48" s="258" t="s">
        <v>106</v>
      </c>
      <c r="E48" s="113">
        <v>42.5</v>
      </c>
      <c r="F48" s="115">
        <v>255</v>
      </c>
      <c r="G48" s="114">
        <v>261</v>
      </c>
      <c r="H48" s="114">
        <v>218</v>
      </c>
      <c r="I48" s="114">
        <v>202</v>
      </c>
      <c r="J48" s="140">
        <v>214</v>
      </c>
      <c r="K48" s="114">
        <v>41</v>
      </c>
      <c r="L48" s="116">
        <v>19.158878504672899</v>
      </c>
    </row>
    <row r="49" spans="1:12" s="110" customFormat="1" ht="15" customHeight="1" x14ac:dyDescent="0.2">
      <c r="A49" s="123"/>
      <c r="B49" s="124"/>
      <c r="C49" s="260" t="s">
        <v>107</v>
      </c>
      <c r="D49" s="261"/>
      <c r="E49" s="125">
        <v>57.5</v>
      </c>
      <c r="F49" s="143">
        <v>345</v>
      </c>
      <c r="G49" s="144">
        <v>350</v>
      </c>
      <c r="H49" s="144">
        <v>315</v>
      </c>
      <c r="I49" s="144">
        <v>344</v>
      </c>
      <c r="J49" s="145">
        <v>374</v>
      </c>
      <c r="K49" s="144">
        <v>-29</v>
      </c>
      <c r="L49" s="146">
        <v>-7.7540106951871657</v>
      </c>
    </row>
    <row r="50" spans="1:12" s="110" customFormat="1" ht="24.95" customHeight="1" x14ac:dyDescent="0.2">
      <c r="A50" s="612" t="s">
        <v>192</v>
      </c>
      <c r="B50" s="613"/>
      <c r="C50" s="613"/>
      <c r="D50" s="614"/>
      <c r="E50" s="262">
        <v>13.283796182624091</v>
      </c>
      <c r="F50" s="263">
        <v>51397</v>
      </c>
      <c r="G50" s="264">
        <v>53773</v>
      </c>
      <c r="H50" s="264">
        <v>54688</v>
      </c>
      <c r="I50" s="264">
        <v>51337</v>
      </c>
      <c r="J50" s="265">
        <v>51434</v>
      </c>
      <c r="K50" s="263">
        <v>-37</v>
      </c>
      <c r="L50" s="266">
        <v>-7.1936851110160599E-2</v>
      </c>
    </row>
    <row r="51" spans="1:12" s="110" customFormat="1" ht="15" customHeight="1" x14ac:dyDescent="0.2">
      <c r="A51" s="120"/>
      <c r="B51" s="119"/>
      <c r="C51" s="258" t="s">
        <v>106</v>
      </c>
      <c r="E51" s="113">
        <v>55.359262213747883</v>
      </c>
      <c r="F51" s="115">
        <v>28453</v>
      </c>
      <c r="G51" s="114">
        <v>29501</v>
      </c>
      <c r="H51" s="114">
        <v>30344</v>
      </c>
      <c r="I51" s="114">
        <v>28238</v>
      </c>
      <c r="J51" s="140">
        <v>28091</v>
      </c>
      <c r="K51" s="114">
        <v>362</v>
      </c>
      <c r="L51" s="116">
        <v>1.2886689687088391</v>
      </c>
    </row>
    <row r="52" spans="1:12" s="110" customFormat="1" ht="15" customHeight="1" x14ac:dyDescent="0.2">
      <c r="A52" s="120"/>
      <c r="B52" s="119"/>
      <c r="C52" s="258" t="s">
        <v>107</v>
      </c>
      <c r="E52" s="113">
        <v>44.640737786252117</v>
      </c>
      <c r="F52" s="115">
        <v>22944</v>
      </c>
      <c r="G52" s="114">
        <v>24272</v>
      </c>
      <c r="H52" s="114">
        <v>24344</v>
      </c>
      <c r="I52" s="114">
        <v>23099</v>
      </c>
      <c r="J52" s="140">
        <v>23343</v>
      </c>
      <c r="K52" s="114">
        <v>-399</v>
      </c>
      <c r="L52" s="116">
        <v>-1.7092918647988691</v>
      </c>
    </row>
    <row r="53" spans="1:12" s="110" customFormat="1" ht="15" customHeight="1" x14ac:dyDescent="0.2">
      <c r="A53" s="120"/>
      <c r="B53" s="119"/>
      <c r="C53" s="258" t="s">
        <v>187</v>
      </c>
      <c r="D53" s="110" t="s">
        <v>193</v>
      </c>
      <c r="E53" s="113">
        <v>21.530439519816333</v>
      </c>
      <c r="F53" s="115">
        <v>11066</v>
      </c>
      <c r="G53" s="114">
        <v>13260</v>
      </c>
      <c r="H53" s="114">
        <v>13687</v>
      </c>
      <c r="I53" s="114">
        <v>10400</v>
      </c>
      <c r="J53" s="140">
        <v>11158</v>
      </c>
      <c r="K53" s="114">
        <v>-92</v>
      </c>
      <c r="L53" s="116">
        <v>-0.82452052339128878</v>
      </c>
    </row>
    <row r="54" spans="1:12" s="110" customFormat="1" ht="15" customHeight="1" x14ac:dyDescent="0.2">
      <c r="A54" s="120"/>
      <c r="B54" s="119"/>
      <c r="D54" s="267" t="s">
        <v>194</v>
      </c>
      <c r="E54" s="113">
        <v>57.916139526477501</v>
      </c>
      <c r="F54" s="115">
        <v>6409</v>
      </c>
      <c r="G54" s="114">
        <v>7445</v>
      </c>
      <c r="H54" s="114">
        <v>7814</v>
      </c>
      <c r="I54" s="114">
        <v>5865</v>
      </c>
      <c r="J54" s="140">
        <v>6230</v>
      </c>
      <c r="K54" s="114">
        <v>179</v>
      </c>
      <c r="L54" s="116">
        <v>2.8731942215088284</v>
      </c>
    </row>
    <row r="55" spans="1:12" s="110" customFormat="1" ht="15" customHeight="1" x14ac:dyDescent="0.2">
      <c r="A55" s="120"/>
      <c r="B55" s="119"/>
      <c r="D55" s="267" t="s">
        <v>195</v>
      </c>
      <c r="E55" s="113">
        <v>42.083860473522499</v>
      </c>
      <c r="F55" s="115">
        <v>4657</v>
      </c>
      <c r="G55" s="114">
        <v>5815</v>
      </c>
      <c r="H55" s="114">
        <v>5873</v>
      </c>
      <c r="I55" s="114">
        <v>4535</v>
      </c>
      <c r="J55" s="140">
        <v>4928</v>
      </c>
      <c r="K55" s="114">
        <v>-271</v>
      </c>
      <c r="L55" s="116">
        <v>-5.4991883116883118</v>
      </c>
    </row>
    <row r="56" spans="1:12" s="110" customFormat="1" ht="15" customHeight="1" x14ac:dyDescent="0.2">
      <c r="A56" s="120"/>
      <c r="B56" s="119" t="s">
        <v>196</v>
      </c>
      <c r="C56" s="258"/>
      <c r="E56" s="113">
        <v>58.224416215447839</v>
      </c>
      <c r="F56" s="115">
        <v>225279</v>
      </c>
      <c r="G56" s="114">
        <v>225156</v>
      </c>
      <c r="H56" s="114">
        <v>227047</v>
      </c>
      <c r="I56" s="114">
        <v>226694</v>
      </c>
      <c r="J56" s="140">
        <v>226152</v>
      </c>
      <c r="K56" s="114">
        <v>-873</v>
      </c>
      <c r="L56" s="116">
        <v>-0.38602355937599492</v>
      </c>
    </row>
    <row r="57" spans="1:12" s="110" customFormat="1" ht="15" customHeight="1" x14ac:dyDescent="0.2">
      <c r="A57" s="120"/>
      <c r="B57" s="119"/>
      <c r="C57" s="258" t="s">
        <v>106</v>
      </c>
      <c r="E57" s="113">
        <v>52.03547600974791</v>
      </c>
      <c r="F57" s="115">
        <v>117225</v>
      </c>
      <c r="G57" s="114">
        <v>117092</v>
      </c>
      <c r="H57" s="114">
        <v>118582</v>
      </c>
      <c r="I57" s="114">
        <v>118469</v>
      </c>
      <c r="J57" s="140">
        <v>118118</v>
      </c>
      <c r="K57" s="114">
        <v>-893</v>
      </c>
      <c r="L57" s="116">
        <v>-0.75602363737956957</v>
      </c>
    </row>
    <row r="58" spans="1:12" s="110" customFormat="1" ht="15" customHeight="1" x14ac:dyDescent="0.2">
      <c r="A58" s="120"/>
      <c r="B58" s="119"/>
      <c r="C58" s="258" t="s">
        <v>107</v>
      </c>
      <c r="E58" s="113">
        <v>47.96452399025209</v>
      </c>
      <c r="F58" s="115">
        <v>108054</v>
      </c>
      <c r="G58" s="114">
        <v>108064</v>
      </c>
      <c r="H58" s="114">
        <v>108465</v>
      </c>
      <c r="I58" s="114">
        <v>108225</v>
      </c>
      <c r="J58" s="140">
        <v>108034</v>
      </c>
      <c r="K58" s="114">
        <v>20</v>
      </c>
      <c r="L58" s="116">
        <v>1.8512690449302996E-2</v>
      </c>
    </row>
    <row r="59" spans="1:12" s="110" customFormat="1" ht="15" customHeight="1" x14ac:dyDescent="0.2">
      <c r="A59" s="120"/>
      <c r="B59" s="119"/>
      <c r="C59" s="258" t="s">
        <v>105</v>
      </c>
      <c r="D59" s="110" t="s">
        <v>197</v>
      </c>
      <c r="E59" s="113">
        <v>90.866436729566445</v>
      </c>
      <c r="F59" s="115">
        <v>204703</v>
      </c>
      <c r="G59" s="114">
        <v>204651</v>
      </c>
      <c r="H59" s="114">
        <v>206500</v>
      </c>
      <c r="I59" s="114">
        <v>206374</v>
      </c>
      <c r="J59" s="140">
        <v>206019</v>
      </c>
      <c r="K59" s="114">
        <v>-1316</v>
      </c>
      <c r="L59" s="116">
        <v>-0.63877603522005255</v>
      </c>
    </row>
    <row r="60" spans="1:12" s="110" customFormat="1" ht="15" customHeight="1" x14ac:dyDescent="0.2">
      <c r="A60" s="120"/>
      <c r="B60" s="119"/>
      <c r="C60" s="258"/>
      <c r="D60" s="267" t="s">
        <v>198</v>
      </c>
      <c r="E60" s="113">
        <v>50.249385695373299</v>
      </c>
      <c r="F60" s="115">
        <v>102862</v>
      </c>
      <c r="G60" s="114">
        <v>102773</v>
      </c>
      <c r="H60" s="114">
        <v>104191</v>
      </c>
      <c r="I60" s="114">
        <v>104197</v>
      </c>
      <c r="J60" s="140">
        <v>103962</v>
      </c>
      <c r="K60" s="114">
        <v>-1100</v>
      </c>
      <c r="L60" s="116">
        <v>-1.0580789134491448</v>
      </c>
    </row>
    <row r="61" spans="1:12" s="110" customFormat="1" ht="15" customHeight="1" x14ac:dyDescent="0.2">
      <c r="A61" s="120"/>
      <c r="B61" s="119"/>
      <c r="C61" s="258"/>
      <c r="D61" s="267" t="s">
        <v>199</v>
      </c>
      <c r="E61" s="113">
        <v>49.750614304626701</v>
      </c>
      <c r="F61" s="115">
        <v>101841</v>
      </c>
      <c r="G61" s="114">
        <v>101878</v>
      </c>
      <c r="H61" s="114">
        <v>102309</v>
      </c>
      <c r="I61" s="114">
        <v>102177</v>
      </c>
      <c r="J61" s="140">
        <v>102057</v>
      </c>
      <c r="K61" s="114">
        <v>-216</v>
      </c>
      <c r="L61" s="116">
        <v>-0.21164643287574592</v>
      </c>
    </row>
    <row r="62" spans="1:12" s="110" customFormat="1" ht="15" customHeight="1" x14ac:dyDescent="0.2">
      <c r="A62" s="120"/>
      <c r="B62" s="119"/>
      <c r="C62" s="258"/>
      <c r="D62" s="258" t="s">
        <v>200</v>
      </c>
      <c r="E62" s="113">
        <v>9.1335632704335517</v>
      </c>
      <c r="F62" s="115">
        <v>20576</v>
      </c>
      <c r="G62" s="114">
        <v>20505</v>
      </c>
      <c r="H62" s="114">
        <v>20547</v>
      </c>
      <c r="I62" s="114">
        <v>20320</v>
      </c>
      <c r="J62" s="140">
        <v>20133</v>
      </c>
      <c r="K62" s="114">
        <v>443</v>
      </c>
      <c r="L62" s="116">
        <v>2.2003675557542342</v>
      </c>
    </row>
    <row r="63" spans="1:12" s="110" customFormat="1" ht="15" customHeight="1" x14ac:dyDescent="0.2">
      <c r="A63" s="120"/>
      <c r="B63" s="119"/>
      <c r="C63" s="258"/>
      <c r="D63" s="267" t="s">
        <v>198</v>
      </c>
      <c r="E63" s="113">
        <v>69.804626749611202</v>
      </c>
      <c r="F63" s="115">
        <v>14363</v>
      </c>
      <c r="G63" s="114">
        <v>14319</v>
      </c>
      <c r="H63" s="114">
        <v>14391</v>
      </c>
      <c r="I63" s="114">
        <v>14272</v>
      </c>
      <c r="J63" s="140">
        <v>14156</v>
      </c>
      <c r="K63" s="114">
        <v>207</v>
      </c>
      <c r="L63" s="116">
        <v>1.462277479513987</v>
      </c>
    </row>
    <row r="64" spans="1:12" s="110" customFormat="1" ht="15" customHeight="1" x14ac:dyDescent="0.2">
      <c r="A64" s="120"/>
      <c r="B64" s="119"/>
      <c r="C64" s="258"/>
      <c r="D64" s="267" t="s">
        <v>199</v>
      </c>
      <c r="E64" s="113">
        <v>30.195373250388801</v>
      </c>
      <c r="F64" s="115">
        <v>6213</v>
      </c>
      <c r="G64" s="114">
        <v>6186</v>
      </c>
      <c r="H64" s="114">
        <v>6156</v>
      </c>
      <c r="I64" s="114">
        <v>6048</v>
      </c>
      <c r="J64" s="140">
        <v>5977</v>
      </c>
      <c r="K64" s="114">
        <v>236</v>
      </c>
      <c r="L64" s="116">
        <v>3.9484691316714069</v>
      </c>
    </row>
    <row r="65" spans="1:12" s="110" customFormat="1" ht="15" customHeight="1" x14ac:dyDescent="0.2">
      <c r="A65" s="120"/>
      <c r="B65" s="119" t="s">
        <v>201</v>
      </c>
      <c r="C65" s="258"/>
      <c r="E65" s="113">
        <v>18.73021206208082</v>
      </c>
      <c r="F65" s="115">
        <v>72470</v>
      </c>
      <c r="G65" s="114">
        <v>72245</v>
      </c>
      <c r="H65" s="114">
        <v>71667</v>
      </c>
      <c r="I65" s="114">
        <v>70961</v>
      </c>
      <c r="J65" s="140">
        <v>69799</v>
      </c>
      <c r="K65" s="114">
        <v>2671</v>
      </c>
      <c r="L65" s="116">
        <v>3.8267023882863653</v>
      </c>
    </row>
    <row r="66" spans="1:12" s="110" customFormat="1" ht="15" customHeight="1" x14ac:dyDescent="0.2">
      <c r="A66" s="120"/>
      <c r="B66" s="119"/>
      <c r="C66" s="258" t="s">
        <v>106</v>
      </c>
      <c r="E66" s="113">
        <v>54.405961087346491</v>
      </c>
      <c r="F66" s="115">
        <v>39428</v>
      </c>
      <c r="G66" s="114">
        <v>39439</v>
      </c>
      <c r="H66" s="114">
        <v>39290</v>
      </c>
      <c r="I66" s="114">
        <v>39024</v>
      </c>
      <c r="J66" s="140">
        <v>38520</v>
      </c>
      <c r="K66" s="114">
        <v>908</v>
      </c>
      <c r="L66" s="116">
        <v>2.3572170301142266</v>
      </c>
    </row>
    <row r="67" spans="1:12" s="110" customFormat="1" ht="15" customHeight="1" x14ac:dyDescent="0.2">
      <c r="A67" s="120"/>
      <c r="B67" s="119"/>
      <c r="C67" s="258" t="s">
        <v>107</v>
      </c>
      <c r="E67" s="113">
        <v>45.594038912653509</v>
      </c>
      <c r="F67" s="115">
        <v>33042</v>
      </c>
      <c r="G67" s="114">
        <v>32806</v>
      </c>
      <c r="H67" s="114">
        <v>32377</v>
      </c>
      <c r="I67" s="114">
        <v>31937</v>
      </c>
      <c r="J67" s="140">
        <v>31279</v>
      </c>
      <c r="K67" s="114">
        <v>1763</v>
      </c>
      <c r="L67" s="116">
        <v>5.6363694491511875</v>
      </c>
    </row>
    <row r="68" spans="1:12" s="110" customFormat="1" ht="15" customHeight="1" x14ac:dyDescent="0.2">
      <c r="A68" s="120"/>
      <c r="B68" s="119"/>
      <c r="C68" s="258" t="s">
        <v>105</v>
      </c>
      <c r="D68" s="110" t="s">
        <v>202</v>
      </c>
      <c r="E68" s="113">
        <v>19.948944390782394</v>
      </c>
      <c r="F68" s="115">
        <v>14457</v>
      </c>
      <c r="G68" s="114">
        <v>14391</v>
      </c>
      <c r="H68" s="114">
        <v>14037</v>
      </c>
      <c r="I68" s="114">
        <v>13620</v>
      </c>
      <c r="J68" s="140">
        <v>12976</v>
      </c>
      <c r="K68" s="114">
        <v>1481</v>
      </c>
      <c r="L68" s="116">
        <v>11.413378545006164</v>
      </c>
    </row>
    <row r="69" spans="1:12" s="110" customFormat="1" ht="15" customHeight="1" x14ac:dyDescent="0.2">
      <c r="A69" s="120"/>
      <c r="B69" s="119"/>
      <c r="C69" s="258"/>
      <c r="D69" s="267" t="s">
        <v>198</v>
      </c>
      <c r="E69" s="113">
        <v>48.751469876184544</v>
      </c>
      <c r="F69" s="115">
        <v>7048</v>
      </c>
      <c r="G69" s="114">
        <v>7013</v>
      </c>
      <c r="H69" s="114">
        <v>6879</v>
      </c>
      <c r="I69" s="114">
        <v>6732</v>
      </c>
      <c r="J69" s="140">
        <v>6421</v>
      </c>
      <c r="K69" s="114">
        <v>627</v>
      </c>
      <c r="L69" s="116">
        <v>9.764834137984737</v>
      </c>
    </row>
    <row r="70" spans="1:12" s="110" customFormat="1" ht="15" customHeight="1" x14ac:dyDescent="0.2">
      <c r="A70" s="120"/>
      <c r="B70" s="119"/>
      <c r="C70" s="258"/>
      <c r="D70" s="267" t="s">
        <v>199</v>
      </c>
      <c r="E70" s="113">
        <v>51.248530123815456</v>
      </c>
      <c r="F70" s="115">
        <v>7409</v>
      </c>
      <c r="G70" s="114">
        <v>7378</v>
      </c>
      <c r="H70" s="114">
        <v>7158</v>
      </c>
      <c r="I70" s="114">
        <v>6888</v>
      </c>
      <c r="J70" s="140">
        <v>6555</v>
      </c>
      <c r="K70" s="114">
        <v>854</v>
      </c>
      <c r="L70" s="116">
        <v>13.028222730739893</v>
      </c>
    </row>
    <row r="71" spans="1:12" s="110" customFormat="1" ht="15" customHeight="1" x14ac:dyDescent="0.2">
      <c r="A71" s="120"/>
      <c r="B71" s="119"/>
      <c r="C71" s="258"/>
      <c r="D71" s="110" t="s">
        <v>203</v>
      </c>
      <c r="E71" s="113">
        <v>73.963019180350486</v>
      </c>
      <c r="F71" s="115">
        <v>53601</v>
      </c>
      <c r="G71" s="114">
        <v>53475</v>
      </c>
      <c r="H71" s="114">
        <v>53324</v>
      </c>
      <c r="I71" s="114">
        <v>53106</v>
      </c>
      <c r="J71" s="140">
        <v>52691</v>
      </c>
      <c r="K71" s="114">
        <v>910</v>
      </c>
      <c r="L71" s="116">
        <v>1.7270501603689434</v>
      </c>
    </row>
    <row r="72" spans="1:12" s="110" customFormat="1" ht="15" customHeight="1" x14ac:dyDescent="0.2">
      <c r="A72" s="120"/>
      <c r="B72" s="119"/>
      <c r="C72" s="258"/>
      <c r="D72" s="267" t="s">
        <v>198</v>
      </c>
      <c r="E72" s="113">
        <v>55.765750638980613</v>
      </c>
      <c r="F72" s="115">
        <v>29891</v>
      </c>
      <c r="G72" s="114">
        <v>29954</v>
      </c>
      <c r="H72" s="114">
        <v>29962</v>
      </c>
      <c r="I72" s="114">
        <v>29869</v>
      </c>
      <c r="J72" s="140">
        <v>29727</v>
      </c>
      <c r="K72" s="114">
        <v>164</v>
      </c>
      <c r="L72" s="116">
        <v>0.55168701853533819</v>
      </c>
    </row>
    <row r="73" spans="1:12" s="110" customFormat="1" ht="15" customHeight="1" x14ac:dyDescent="0.2">
      <c r="A73" s="120"/>
      <c r="B73" s="119"/>
      <c r="C73" s="258"/>
      <c r="D73" s="267" t="s">
        <v>199</v>
      </c>
      <c r="E73" s="113">
        <v>44.234249361019387</v>
      </c>
      <c r="F73" s="115">
        <v>23710</v>
      </c>
      <c r="G73" s="114">
        <v>23521</v>
      </c>
      <c r="H73" s="114">
        <v>23362</v>
      </c>
      <c r="I73" s="114">
        <v>23237</v>
      </c>
      <c r="J73" s="140">
        <v>22964</v>
      </c>
      <c r="K73" s="114">
        <v>746</v>
      </c>
      <c r="L73" s="116">
        <v>3.2485629681240202</v>
      </c>
    </row>
    <row r="74" spans="1:12" s="110" customFormat="1" ht="15" customHeight="1" x14ac:dyDescent="0.2">
      <c r="A74" s="120"/>
      <c r="B74" s="119"/>
      <c r="C74" s="258"/>
      <c r="D74" s="110" t="s">
        <v>204</v>
      </c>
      <c r="E74" s="113">
        <v>6.0880364288671176</v>
      </c>
      <c r="F74" s="115">
        <v>4412</v>
      </c>
      <c r="G74" s="114">
        <v>4379</v>
      </c>
      <c r="H74" s="114">
        <v>4306</v>
      </c>
      <c r="I74" s="114">
        <v>4235</v>
      </c>
      <c r="J74" s="140">
        <v>4132</v>
      </c>
      <c r="K74" s="114">
        <v>280</v>
      </c>
      <c r="L74" s="116">
        <v>6.7763794772507264</v>
      </c>
    </row>
    <row r="75" spans="1:12" s="110" customFormat="1" ht="15" customHeight="1" x14ac:dyDescent="0.2">
      <c r="A75" s="120"/>
      <c r="B75" s="119"/>
      <c r="C75" s="258"/>
      <c r="D75" s="267" t="s">
        <v>198</v>
      </c>
      <c r="E75" s="113">
        <v>56.414324569356303</v>
      </c>
      <c r="F75" s="115">
        <v>2489</v>
      </c>
      <c r="G75" s="114">
        <v>2472</v>
      </c>
      <c r="H75" s="114">
        <v>2449</v>
      </c>
      <c r="I75" s="114">
        <v>2423</v>
      </c>
      <c r="J75" s="140">
        <v>2372</v>
      </c>
      <c r="K75" s="114">
        <v>117</v>
      </c>
      <c r="L75" s="116">
        <v>4.9325463743676226</v>
      </c>
    </row>
    <row r="76" spans="1:12" s="110" customFormat="1" ht="15" customHeight="1" x14ac:dyDescent="0.2">
      <c r="A76" s="120"/>
      <c r="B76" s="119"/>
      <c r="C76" s="258"/>
      <c r="D76" s="267" t="s">
        <v>199</v>
      </c>
      <c r="E76" s="113">
        <v>43.585675430643697</v>
      </c>
      <c r="F76" s="115">
        <v>1923</v>
      </c>
      <c r="G76" s="114">
        <v>1907</v>
      </c>
      <c r="H76" s="114">
        <v>1857</v>
      </c>
      <c r="I76" s="114">
        <v>1812</v>
      </c>
      <c r="J76" s="140">
        <v>1760</v>
      </c>
      <c r="K76" s="114">
        <v>163</v>
      </c>
      <c r="L76" s="116">
        <v>9.2613636363636367</v>
      </c>
    </row>
    <row r="77" spans="1:12" s="110" customFormat="1" ht="15" customHeight="1" x14ac:dyDescent="0.2">
      <c r="A77" s="533"/>
      <c r="B77" s="119" t="s">
        <v>205</v>
      </c>
      <c r="C77" s="268"/>
      <c r="D77" s="182"/>
      <c r="E77" s="113">
        <v>9.7615755398472537</v>
      </c>
      <c r="F77" s="115">
        <v>37769</v>
      </c>
      <c r="G77" s="114">
        <v>37871</v>
      </c>
      <c r="H77" s="114">
        <v>39161</v>
      </c>
      <c r="I77" s="114">
        <v>38403</v>
      </c>
      <c r="J77" s="140">
        <v>38311</v>
      </c>
      <c r="K77" s="114">
        <v>-542</v>
      </c>
      <c r="L77" s="116">
        <v>-1.4147372817206547</v>
      </c>
    </row>
    <row r="78" spans="1:12" s="110" customFormat="1" ht="15" customHeight="1" x14ac:dyDescent="0.2">
      <c r="A78" s="120"/>
      <c r="B78" s="119"/>
      <c r="C78" s="268" t="s">
        <v>106</v>
      </c>
      <c r="D78" s="182"/>
      <c r="E78" s="113">
        <v>60.769414069739732</v>
      </c>
      <c r="F78" s="115">
        <v>22952</v>
      </c>
      <c r="G78" s="114">
        <v>22887</v>
      </c>
      <c r="H78" s="114">
        <v>23840</v>
      </c>
      <c r="I78" s="114">
        <v>23428</v>
      </c>
      <c r="J78" s="140">
        <v>23310</v>
      </c>
      <c r="K78" s="114">
        <v>-358</v>
      </c>
      <c r="L78" s="116">
        <v>-1.5358215358215359</v>
      </c>
    </row>
    <row r="79" spans="1:12" s="110" customFormat="1" ht="15" customHeight="1" x14ac:dyDescent="0.2">
      <c r="A79" s="123"/>
      <c r="B79" s="124"/>
      <c r="C79" s="260" t="s">
        <v>107</v>
      </c>
      <c r="D79" s="261"/>
      <c r="E79" s="125">
        <v>39.230585930260268</v>
      </c>
      <c r="F79" s="143">
        <v>14817</v>
      </c>
      <c r="G79" s="144">
        <v>14984</v>
      </c>
      <c r="H79" s="144">
        <v>15321</v>
      </c>
      <c r="I79" s="144">
        <v>14975</v>
      </c>
      <c r="J79" s="145">
        <v>15001</v>
      </c>
      <c r="K79" s="144">
        <v>-184</v>
      </c>
      <c r="L79" s="146">
        <v>-1.2265848943403772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386915</v>
      </c>
      <c r="E11" s="114">
        <v>389045</v>
      </c>
      <c r="F11" s="114">
        <v>392563</v>
      </c>
      <c r="G11" s="114">
        <v>387395</v>
      </c>
      <c r="H11" s="140">
        <v>385696</v>
      </c>
      <c r="I11" s="115">
        <v>1219</v>
      </c>
      <c r="J11" s="116">
        <v>0.31605202024392265</v>
      </c>
    </row>
    <row r="12" spans="1:15" s="110" customFormat="1" ht="24.95" customHeight="1" x14ac:dyDescent="0.2">
      <c r="A12" s="193" t="s">
        <v>132</v>
      </c>
      <c r="B12" s="194" t="s">
        <v>133</v>
      </c>
      <c r="C12" s="113">
        <v>0.33857565615186797</v>
      </c>
      <c r="D12" s="115">
        <v>1310</v>
      </c>
      <c r="E12" s="114">
        <v>854</v>
      </c>
      <c r="F12" s="114">
        <v>1563</v>
      </c>
      <c r="G12" s="114">
        <v>1543</v>
      </c>
      <c r="H12" s="140">
        <v>1130</v>
      </c>
      <c r="I12" s="115">
        <v>180</v>
      </c>
      <c r="J12" s="116">
        <v>15.929203539823009</v>
      </c>
    </row>
    <row r="13" spans="1:15" s="110" customFormat="1" ht="24.95" customHeight="1" x14ac:dyDescent="0.2">
      <c r="A13" s="193" t="s">
        <v>134</v>
      </c>
      <c r="B13" s="199" t="s">
        <v>214</v>
      </c>
      <c r="C13" s="113">
        <v>1.8171949911479266</v>
      </c>
      <c r="D13" s="115">
        <v>7031</v>
      </c>
      <c r="E13" s="114">
        <v>5085</v>
      </c>
      <c r="F13" s="114">
        <v>5140</v>
      </c>
      <c r="G13" s="114">
        <v>5089</v>
      </c>
      <c r="H13" s="140">
        <v>5114</v>
      </c>
      <c r="I13" s="115">
        <v>1917</v>
      </c>
      <c r="J13" s="116">
        <v>37.485334376222134</v>
      </c>
    </row>
    <row r="14" spans="1:15" s="287" customFormat="1" ht="24" customHeight="1" x14ac:dyDescent="0.2">
      <c r="A14" s="193" t="s">
        <v>215</v>
      </c>
      <c r="B14" s="199" t="s">
        <v>137</v>
      </c>
      <c r="C14" s="113">
        <v>17.966736880193324</v>
      </c>
      <c r="D14" s="115">
        <v>69516</v>
      </c>
      <c r="E14" s="114">
        <v>72052</v>
      </c>
      <c r="F14" s="114">
        <v>72983</v>
      </c>
      <c r="G14" s="114">
        <v>72536</v>
      </c>
      <c r="H14" s="140">
        <v>72686</v>
      </c>
      <c r="I14" s="115">
        <v>-3170</v>
      </c>
      <c r="J14" s="116">
        <v>-4.3612249951847675</v>
      </c>
      <c r="K14" s="110"/>
      <c r="L14" s="110"/>
      <c r="M14" s="110"/>
      <c r="N14" s="110"/>
      <c r="O14" s="110"/>
    </row>
    <row r="15" spans="1:15" s="110" customFormat="1" ht="24.75" customHeight="1" x14ac:dyDescent="0.2">
      <c r="A15" s="193" t="s">
        <v>216</v>
      </c>
      <c r="B15" s="199" t="s">
        <v>217</v>
      </c>
      <c r="C15" s="113">
        <v>2.1211377175865502</v>
      </c>
      <c r="D15" s="115">
        <v>8207</v>
      </c>
      <c r="E15" s="114">
        <v>8137</v>
      </c>
      <c r="F15" s="114">
        <v>8453</v>
      </c>
      <c r="G15" s="114">
        <v>8354</v>
      </c>
      <c r="H15" s="140">
        <v>8337</v>
      </c>
      <c r="I15" s="115">
        <v>-130</v>
      </c>
      <c r="J15" s="116">
        <v>-1.5593139018831714</v>
      </c>
    </row>
    <row r="16" spans="1:15" s="287" customFormat="1" ht="24.95" customHeight="1" x14ac:dyDescent="0.2">
      <c r="A16" s="193" t="s">
        <v>218</v>
      </c>
      <c r="B16" s="199" t="s">
        <v>141</v>
      </c>
      <c r="C16" s="113">
        <v>14.09095020870217</v>
      </c>
      <c r="D16" s="115">
        <v>54520</v>
      </c>
      <c r="E16" s="114">
        <v>57092</v>
      </c>
      <c r="F16" s="114">
        <v>57620</v>
      </c>
      <c r="G16" s="114">
        <v>57294</v>
      </c>
      <c r="H16" s="140">
        <v>57401</v>
      </c>
      <c r="I16" s="115">
        <v>-2881</v>
      </c>
      <c r="J16" s="116">
        <v>-5.0190763227121478</v>
      </c>
      <c r="K16" s="110"/>
      <c r="L16" s="110"/>
      <c r="M16" s="110"/>
      <c r="N16" s="110"/>
      <c r="O16" s="110"/>
    </row>
    <row r="17" spans="1:15" s="110" customFormat="1" ht="24.95" customHeight="1" x14ac:dyDescent="0.2">
      <c r="A17" s="193" t="s">
        <v>219</v>
      </c>
      <c r="B17" s="199" t="s">
        <v>220</v>
      </c>
      <c r="C17" s="113">
        <v>1.7546489539046044</v>
      </c>
      <c r="D17" s="115">
        <v>6789</v>
      </c>
      <c r="E17" s="114">
        <v>6823</v>
      </c>
      <c r="F17" s="114">
        <v>6910</v>
      </c>
      <c r="G17" s="114">
        <v>6888</v>
      </c>
      <c r="H17" s="140">
        <v>6948</v>
      </c>
      <c r="I17" s="115">
        <v>-159</v>
      </c>
      <c r="J17" s="116">
        <v>-2.2884283246977546</v>
      </c>
    </row>
    <row r="18" spans="1:15" s="287" customFormat="1" ht="24.95" customHeight="1" x14ac:dyDescent="0.2">
      <c r="A18" s="201" t="s">
        <v>144</v>
      </c>
      <c r="B18" s="202" t="s">
        <v>145</v>
      </c>
      <c r="C18" s="113">
        <v>3.8814726748769108</v>
      </c>
      <c r="D18" s="115">
        <v>15018</v>
      </c>
      <c r="E18" s="114">
        <v>14704</v>
      </c>
      <c r="F18" s="114">
        <v>15270</v>
      </c>
      <c r="G18" s="114">
        <v>14903</v>
      </c>
      <c r="H18" s="140">
        <v>14344</v>
      </c>
      <c r="I18" s="115">
        <v>674</v>
      </c>
      <c r="J18" s="116">
        <v>4.6988287785833798</v>
      </c>
      <c r="K18" s="110"/>
      <c r="L18" s="110"/>
      <c r="M18" s="110"/>
      <c r="N18" s="110"/>
      <c r="O18" s="110"/>
    </row>
    <row r="19" spans="1:15" s="110" customFormat="1" ht="24.95" customHeight="1" x14ac:dyDescent="0.2">
      <c r="A19" s="193" t="s">
        <v>146</v>
      </c>
      <c r="B19" s="199" t="s">
        <v>147</v>
      </c>
      <c r="C19" s="113">
        <v>12.645671529922593</v>
      </c>
      <c r="D19" s="115">
        <v>48928</v>
      </c>
      <c r="E19" s="114">
        <v>49484</v>
      </c>
      <c r="F19" s="114">
        <v>49750</v>
      </c>
      <c r="G19" s="114">
        <v>48776</v>
      </c>
      <c r="H19" s="140">
        <v>48937</v>
      </c>
      <c r="I19" s="115">
        <v>-9</v>
      </c>
      <c r="J19" s="116">
        <v>-1.8390992500561948E-2</v>
      </c>
    </row>
    <row r="20" spans="1:15" s="287" customFormat="1" ht="24.95" customHeight="1" x14ac:dyDescent="0.2">
      <c r="A20" s="193" t="s">
        <v>148</v>
      </c>
      <c r="B20" s="199" t="s">
        <v>149</v>
      </c>
      <c r="C20" s="113">
        <v>6.8821317343602599</v>
      </c>
      <c r="D20" s="115">
        <v>26628</v>
      </c>
      <c r="E20" s="114">
        <v>26823</v>
      </c>
      <c r="F20" s="114">
        <v>27090</v>
      </c>
      <c r="G20" s="114">
        <v>26147</v>
      </c>
      <c r="H20" s="140">
        <v>26197</v>
      </c>
      <c r="I20" s="115">
        <v>431</v>
      </c>
      <c r="J20" s="116">
        <v>1.6452265526587013</v>
      </c>
      <c r="K20" s="110"/>
      <c r="L20" s="110"/>
      <c r="M20" s="110"/>
      <c r="N20" s="110"/>
      <c r="O20" s="110"/>
    </row>
    <row r="21" spans="1:15" s="110" customFormat="1" ht="24.95" customHeight="1" x14ac:dyDescent="0.2">
      <c r="A21" s="201" t="s">
        <v>150</v>
      </c>
      <c r="B21" s="202" t="s">
        <v>151</v>
      </c>
      <c r="C21" s="113">
        <v>3.0466639959681068</v>
      </c>
      <c r="D21" s="115">
        <v>11788</v>
      </c>
      <c r="E21" s="114">
        <v>12019</v>
      </c>
      <c r="F21" s="114">
        <v>12203</v>
      </c>
      <c r="G21" s="114">
        <v>12135</v>
      </c>
      <c r="H21" s="140">
        <v>11947</v>
      </c>
      <c r="I21" s="115">
        <v>-159</v>
      </c>
      <c r="J21" s="116">
        <v>-1.3308780446974136</v>
      </c>
    </row>
    <row r="22" spans="1:15" s="110" customFormat="1" ht="24.95" customHeight="1" x14ac:dyDescent="0.2">
      <c r="A22" s="201" t="s">
        <v>152</v>
      </c>
      <c r="B22" s="199" t="s">
        <v>153</v>
      </c>
      <c r="C22" s="113">
        <v>7.0692529366915213</v>
      </c>
      <c r="D22" s="115">
        <v>27352</v>
      </c>
      <c r="E22" s="114">
        <v>27401</v>
      </c>
      <c r="F22" s="114">
        <v>27339</v>
      </c>
      <c r="G22" s="114">
        <v>26897</v>
      </c>
      <c r="H22" s="140">
        <v>26641</v>
      </c>
      <c r="I22" s="115">
        <v>711</v>
      </c>
      <c r="J22" s="116">
        <v>2.668818738035359</v>
      </c>
    </row>
    <row r="23" spans="1:15" s="110" customFormat="1" ht="24.95" customHeight="1" x14ac:dyDescent="0.2">
      <c r="A23" s="193" t="s">
        <v>154</v>
      </c>
      <c r="B23" s="199" t="s">
        <v>155</v>
      </c>
      <c r="C23" s="113">
        <v>4.3260147577633328</v>
      </c>
      <c r="D23" s="115">
        <v>16738</v>
      </c>
      <c r="E23" s="114">
        <v>16761</v>
      </c>
      <c r="F23" s="114">
        <v>16772</v>
      </c>
      <c r="G23" s="114">
        <v>16454</v>
      </c>
      <c r="H23" s="140">
        <v>16437</v>
      </c>
      <c r="I23" s="115">
        <v>301</v>
      </c>
      <c r="J23" s="116">
        <v>1.8312344101721725</v>
      </c>
    </row>
    <row r="24" spans="1:15" s="110" customFormat="1" ht="24.95" customHeight="1" x14ac:dyDescent="0.2">
      <c r="A24" s="193" t="s">
        <v>156</v>
      </c>
      <c r="B24" s="199" t="s">
        <v>221</v>
      </c>
      <c r="C24" s="113">
        <v>8.0286367806882648</v>
      </c>
      <c r="D24" s="115">
        <v>31064</v>
      </c>
      <c r="E24" s="114">
        <v>31575</v>
      </c>
      <c r="F24" s="114">
        <v>31306</v>
      </c>
      <c r="G24" s="114">
        <v>30694</v>
      </c>
      <c r="H24" s="140">
        <v>30741</v>
      </c>
      <c r="I24" s="115">
        <v>323</v>
      </c>
      <c r="J24" s="116">
        <v>1.0507140301226374</v>
      </c>
    </row>
    <row r="25" spans="1:15" s="110" customFormat="1" ht="24.95" customHeight="1" x14ac:dyDescent="0.2">
      <c r="A25" s="193" t="s">
        <v>222</v>
      </c>
      <c r="B25" s="204" t="s">
        <v>159</v>
      </c>
      <c r="C25" s="113">
        <v>6.7653102102528981</v>
      </c>
      <c r="D25" s="115">
        <v>26176</v>
      </c>
      <c r="E25" s="114">
        <v>26111</v>
      </c>
      <c r="F25" s="114">
        <v>26331</v>
      </c>
      <c r="G25" s="114">
        <v>26211</v>
      </c>
      <c r="H25" s="140">
        <v>25615</v>
      </c>
      <c r="I25" s="115">
        <v>561</v>
      </c>
      <c r="J25" s="116">
        <v>2.1901229748194417</v>
      </c>
    </row>
    <row r="26" spans="1:15" s="110" customFormat="1" ht="24.95" customHeight="1" x14ac:dyDescent="0.2">
      <c r="A26" s="201">
        <v>782.78300000000002</v>
      </c>
      <c r="B26" s="203" t="s">
        <v>160</v>
      </c>
      <c r="C26" s="113">
        <v>3.3459545378183839</v>
      </c>
      <c r="D26" s="115">
        <v>12946</v>
      </c>
      <c r="E26" s="114">
        <v>13805</v>
      </c>
      <c r="F26" s="114">
        <v>14903</v>
      </c>
      <c r="G26" s="114">
        <v>15097</v>
      </c>
      <c r="H26" s="140">
        <v>15340</v>
      </c>
      <c r="I26" s="115">
        <v>-2394</v>
      </c>
      <c r="J26" s="116">
        <v>-15.60625814863103</v>
      </c>
    </row>
    <row r="27" spans="1:15" s="110" customFormat="1" ht="24.95" customHeight="1" x14ac:dyDescent="0.2">
      <c r="A27" s="193" t="s">
        <v>161</v>
      </c>
      <c r="B27" s="199" t="s">
        <v>223</v>
      </c>
      <c r="C27" s="113">
        <v>5.5068942791052296</v>
      </c>
      <c r="D27" s="115">
        <v>21307</v>
      </c>
      <c r="E27" s="114">
        <v>21168</v>
      </c>
      <c r="F27" s="114">
        <v>21140</v>
      </c>
      <c r="G27" s="114">
        <v>20769</v>
      </c>
      <c r="H27" s="140">
        <v>20698</v>
      </c>
      <c r="I27" s="115">
        <v>609</v>
      </c>
      <c r="J27" s="116">
        <v>2.9423132669823171</v>
      </c>
    </row>
    <row r="28" spans="1:15" s="110" customFormat="1" ht="24.95" customHeight="1" x14ac:dyDescent="0.2">
      <c r="A28" s="193" t="s">
        <v>163</v>
      </c>
      <c r="B28" s="199" t="s">
        <v>164</v>
      </c>
      <c r="C28" s="113">
        <v>2.5400927852370674</v>
      </c>
      <c r="D28" s="115">
        <v>9828</v>
      </c>
      <c r="E28" s="114">
        <v>9829</v>
      </c>
      <c r="F28" s="114">
        <v>9650</v>
      </c>
      <c r="G28" s="114">
        <v>9617</v>
      </c>
      <c r="H28" s="140">
        <v>9612</v>
      </c>
      <c r="I28" s="115">
        <v>216</v>
      </c>
      <c r="J28" s="116">
        <v>2.2471910112359552</v>
      </c>
    </row>
    <row r="29" spans="1:15" s="110" customFormat="1" ht="24.95" customHeight="1" x14ac:dyDescent="0.2">
      <c r="A29" s="193">
        <v>86</v>
      </c>
      <c r="B29" s="199" t="s">
        <v>165</v>
      </c>
      <c r="C29" s="113">
        <v>6.2626158200121473</v>
      </c>
      <c r="D29" s="115">
        <v>24231</v>
      </c>
      <c r="E29" s="114">
        <v>24200</v>
      </c>
      <c r="F29" s="114">
        <v>23961</v>
      </c>
      <c r="G29" s="114">
        <v>23542</v>
      </c>
      <c r="H29" s="140">
        <v>23551</v>
      </c>
      <c r="I29" s="115">
        <v>680</v>
      </c>
      <c r="J29" s="116">
        <v>2.8873508555899963</v>
      </c>
    </row>
    <row r="30" spans="1:15" s="110" customFormat="1" ht="24.95" customHeight="1" x14ac:dyDescent="0.2">
      <c r="A30" s="193">
        <v>87.88</v>
      </c>
      <c r="B30" s="204" t="s">
        <v>166</v>
      </c>
      <c r="C30" s="113">
        <v>6.1018569970148482</v>
      </c>
      <c r="D30" s="115">
        <v>23609</v>
      </c>
      <c r="E30" s="114">
        <v>23595</v>
      </c>
      <c r="F30" s="114">
        <v>23597</v>
      </c>
      <c r="G30" s="114">
        <v>23385</v>
      </c>
      <c r="H30" s="140">
        <v>23209</v>
      </c>
      <c r="I30" s="115">
        <v>400</v>
      </c>
      <c r="J30" s="116">
        <v>1.7234693437890474</v>
      </c>
    </row>
    <row r="31" spans="1:15" s="110" customFormat="1" ht="24.95" customHeight="1" x14ac:dyDescent="0.2">
      <c r="A31" s="193" t="s">
        <v>167</v>
      </c>
      <c r="B31" s="199" t="s">
        <v>168</v>
      </c>
      <c r="C31" s="113">
        <v>3.4749234327953169</v>
      </c>
      <c r="D31" s="115">
        <v>13445</v>
      </c>
      <c r="E31" s="114">
        <v>13579</v>
      </c>
      <c r="F31" s="114">
        <v>13565</v>
      </c>
      <c r="G31" s="114">
        <v>13600</v>
      </c>
      <c r="H31" s="140">
        <v>13497</v>
      </c>
      <c r="I31" s="115">
        <v>-52</v>
      </c>
      <c r="J31" s="116">
        <v>-0.38527080091872268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0.33857565615186797</v>
      </c>
      <c r="D34" s="115">
        <v>1310</v>
      </c>
      <c r="E34" s="114">
        <v>854</v>
      </c>
      <c r="F34" s="114">
        <v>1563</v>
      </c>
      <c r="G34" s="114">
        <v>1543</v>
      </c>
      <c r="H34" s="140">
        <v>1130</v>
      </c>
      <c r="I34" s="115">
        <v>180</v>
      </c>
      <c r="J34" s="116">
        <v>15.929203539823009</v>
      </c>
    </row>
    <row r="35" spans="1:10" s="110" customFormat="1" ht="24.95" customHeight="1" x14ac:dyDescent="0.2">
      <c r="A35" s="292" t="s">
        <v>171</v>
      </c>
      <c r="B35" s="293" t="s">
        <v>172</v>
      </c>
      <c r="C35" s="113">
        <v>23.665404546218163</v>
      </c>
      <c r="D35" s="115">
        <v>91565</v>
      </c>
      <c r="E35" s="114">
        <v>91841</v>
      </c>
      <c r="F35" s="114">
        <v>93393</v>
      </c>
      <c r="G35" s="114">
        <v>92528</v>
      </c>
      <c r="H35" s="140">
        <v>92144</v>
      </c>
      <c r="I35" s="115">
        <v>-579</v>
      </c>
      <c r="J35" s="116">
        <v>-0.62836429935752736</v>
      </c>
    </row>
    <row r="36" spans="1:10" s="110" customFormat="1" ht="24.95" customHeight="1" x14ac:dyDescent="0.2">
      <c r="A36" s="294" t="s">
        <v>173</v>
      </c>
      <c r="B36" s="295" t="s">
        <v>174</v>
      </c>
      <c r="C36" s="125">
        <v>75.99601979762997</v>
      </c>
      <c r="D36" s="143">
        <v>294040</v>
      </c>
      <c r="E36" s="144">
        <v>296350</v>
      </c>
      <c r="F36" s="144">
        <v>297607</v>
      </c>
      <c r="G36" s="144">
        <v>293324</v>
      </c>
      <c r="H36" s="145">
        <v>292422</v>
      </c>
      <c r="I36" s="143">
        <v>1618</v>
      </c>
      <c r="J36" s="146">
        <v>0.5533099424803879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2020-09-28T08:52:01Z</dcterms:created>
  <dcterms:modified xsi:type="dcterms:W3CDTF">2020-09-28T10:34:31Z</dcterms:modified>
</cp:coreProperties>
</file>