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B44" i="24"/>
  <c r="D44" i="24" s="1"/>
  <c r="M43" i="24"/>
  <c r="K43" i="24"/>
  <c r="H43" i="24"/>
  <c r="G43" i="24"/>
  <c r="F43" i="24"/>
  <c r="E43" i="24"/>
  <c r="C43" i="24"/>
  <c r="I43" i="24" s="1"/>
  <c r="B43" i="24"/>
  <c r="D43" i="24" s="1"/>
  <c r="K42" i="24"/>
  <c r="C42" i="24"/>
  <c r="B42" i="24"/>
  <c r="D42" i="24" s="1"/>
  <c r="M41" i="24"/>
  <c r="K41" i="24"/>
  <c r="H41" i="24"/>
  <c r="G41" i="24"/>
  <c r="F41" i="24"/>
  <c r="E41" i="24"/>
  <c r="C41" i="24"/>
  <c r="I41" i="24" s="1"/>
  <c r="B41" i="24"/>
  <c r="D41" i="24" s="1"/>
  <c r="K40" i="24"/>
  <c r="I40" i="24"/>
  <c r="C40" i="24"/>
  <c r="B40" i="24"/>
  <c r="D40" i="24" s="1"/>
  <c r="M36" i="24"/>
  <c r="L36" i="24"/>
  <c r="K36" i="24"/>
  <c r="J36" i="24"/>
  <c r="I36" i="24"/>
  <c r="H36" i="24"/>
  <c r="G36" i="24"/>
  <c r="F36" i="24"/>
  <c r="E36" i="24"/>
  <c r="D36" i="24"/>
  <c r="K33" i="24"/>
  <c r="E25" i="24"/>
  <c r="C23" i="24"/>
  <c r="L57" i="15"/>
  <c r="K57" i="15"/>
  <c r="C38" i="24"/>
  <c r="C37" i="24"/>
  <c r="C35" i="24"/>
  <c r="C34" i="24"/>
  <c r="C33" i="24"/>
  <c r="E33" i="24" s="1"/>
  <c r="C32" i="24"/>
  <c r="C31" i="24"/>
  <c r="C30" i="24"/>
  <c r="I30" i="24" s="1"/>
  <c r="C29" i="24"/>
  <c r="C28" i="24"/>
  <c r="C27" i="24"/>
  <c r="C26" i="24"/>
  <c r="C25" i="24"/>
  <c r="C24" i="24"/>
  <c r="C22" i="24"/>
  <c r="I22" i="24" s="1"/>
  <c r="C21" i="24"/>
  <c r="C20" i="24"/>
  <c r="C19" i="24"/>
  <c r="C18" i="24"/>
  <c r="C17" i="24"/>
  <c r="C16" i="24"/>
  <c r="C15" i="24"/>
  <c r="C9" i="24"/>
  <c r="C8" i="24"/>
  <c r="G8" i="24" s="1"/>
  <c r="C7" i="24"/>
  <c r="B38" i="24"/>
  <c r="B37" i="24"/>
  <c r="B35" i="24"/>
  <c r="B34" i="24"/>
  <c r="B33" i="24"/>
  <c r="B32" i="24"/>
  <c r="B31" i="24"/>
  <c r="B30" i="24"/>
  <c r="B29" i="24"/>
  <c r="B28" i="24"/>
  <c r="B27" i="24"/>
  <c r="B26" i="24"/>
  <c r="B25" i="24"/>
  <c r="K25" i="24" s="1"/>
  <c r="B24" i="24"/>
  <c r="B23" i="24"/>
  <c r="B22" i="24"/>
  <c r="B21" i="24"/>
  <c r="B20" i="24"/>
  <c r="B19" i="24"/>
  <c r="B18" i="24"/>
  <c r="B17" i="24"/>
  <c r="B16" i="24"/>
  <c r="B15" i="24"/>
  <c r="B9" i="24"/>
  <c r="B8" i="24"/>
  <c r="B7" i="24"/>
  <c r="K8" i="24" l="1"/>
  <c r="J8" i="24"/>
  <c r="H8" i="24"/>
  <c r="F8" i="24"/>
  <c r="D8" i="24"/>
  <c r="K20" i="24"/>
  <c r="J20" i="24"/>
  <c r="H20" i="24"/>
  <c r="F20" i="24"/>
  <c r="D20" i="24"/>
  <c r="G27" i="24"/>
  <c r="L27" i="24"/>
  <c r="I27" i="24"/>
  <c r="E27" i="24"/>
  <c r="M27" i="24"/>
  <c r="H37" i="24"/>
  <c r="F37" i="24"/>
  <c r="D37" i="24"/>
  <c r="K37" i="24"/>
  <c r="J37" i="24"/>
  <c r="M24" i="24"/>
  <c r="E24" i="24"/>
  <c r="L24" i="24"/>
  <c r="I24" i="24"/>
  <c r="G24" i="24"/>
  <c r="F15" i="24"/>
  <c r="D15" i="24"/>
  <c r="J15" i="24"/>
  <c r="H15" i="24"/>
  <c r="K15" i="24"/>
  <c r="G31" i="24"/>
  <c r="L31" i="24"/>
  <c r="I31" i="24"/>
  <c r="M31" i="24"/>
  <c r="E31" i="24"/>
  <c r="F7" i="24"/>
  <c r="D7" i="24"/>
  <c r="J7" i="24"/>
  <c r="H7" i="24"/>
  <c r="K7" i="24"/>
  <c r="G35" i="24"/>
  <c r="L35" i="24"/>
  <c r="I35" i="24"/>
  <c r="E35" i="24"/>
  <c r="M35" i="24"/>
  <c r="G7" i="24"/>
  <c r="L7" i="24"/>
  <c r="I7" i="24"/>
  <c r="E7" i="24"/>
  <c r="M7" i="24"/>
  <c r="G15" i="24"/>
  <c r="L15" i="24"/>
  <c r="I15" i="24"/>
  <c r="M15" i="24"/>
  <c r="E15" i="24"/>
  <c r="M32" i="24"/>
  <c r="E32" i="24"/>
  <c r="L32" i="24"/>
  <c r="I32" i="24"/>
  <c r="G32" i="24"/>
  <c r="G19" i="24"/>
  <c r="L19" i="24"/>
  <c r="I19" i="24"/>
  <c r="E19" i="24"/>
  <c r="M19" i="24"/>
  <c r="F23" i="24"/>
  <c r="D23" i="24"/>
  <c r="J23" i="24"/>
  <c r="H23" i="24"/>
  <c r="K23" i="24"/>
  <c r="M16" i="24"/>
  <c r="E16" i="24"/>
  <c r="L16" i="24"/>
  <c r="I16" i="24"/>
  <c r="G16" i="24"/>
  <c r="K16" i="24"/>
  <c r="J16" i="24"/>
  <c r="H16" i="24"/>
  <c r="F16" i="24"/>
  <c r="D16" i="24"/>
  <c r="F19" i="24"/>
  <c r="D19" i="24"/>
  <c r="J19" i="24"/>
  <c r="H19" i="24"/>
  <c r="K19" i="24"/>
  <c r="K22" i="24"/>
  <c r="J22" i="24"/>
  <c r="H22" i="24"/>
  <c r="F22" i="24"/>
  <c r="D22" i="24"/>
  <c r="G17" i="24"/>
  <c r="L17" i="24"/>
  <c r="I17" i="24"/>
  <c r="M17" i="24"/>
  <c r="K34" i="24"/>
  <c r="J34" i="24"/>
  <c r="H34" i="24"/>
  <c r="F34" i="24"/>
  <c r="D34" i="24"/>
  <c r="B14" i="24"/>
  <c r="B6" i="24"/>
  <c r="D38" i="24"/>
  <c r="J38" i="24"/>
  <c r="H38" i="24"/>
  <c r="F38" i="24"/>
  <c r="M18" i="24"/>
  <c r="E18" i="24"/>
  <c r="L18" i="24"/>
  <c r="I18" i="24"/>
  <c r="G18" i="24"/>
  <c r="G21" i="24"/>
  <c r="L21" i="24"/>
  <c r="I21" i="24"/>
  <c r="M21" i="24"/>
  <c r="E21" i="24"/>
  <c r="G33" i="24"/>
  <c r="L33" i="24"/>
  <c r="I33" i="24"/>
  <c r="M33" i="24"/>
  <c r="K28" i="24"/>
  <c r="J28" i="24"/>
  <c r="H28" i="24"/>
  <c r="F28" i="24"/>
  <c r="D28" i="24"/>
  <c r="F17" i="24"/>
  <c r="D17" i="24"/>
  <c r="J17" i="24"/>
  <c r="H17" i="24"/>
  <c r="K26" i="24"/>
  <c r="J26" i="24"/>
  <c r="H26" i="24"/>
  <c r="F26" i="24"/>
  <c r="D26" i="24"/>
  <c r="F25" i="24"/>
  <c r="D25" i="24"/>
  <c r="J25" i="24"/>
  <c r="H25" i="24"/>
  <c r="F29" i="24"/>
  <c r="D29" i="24"/>
  <c r="J29" i="24"/>
  <c r="H29" i="24"/>
  <c r="K29" i="24"/>
  <c r="K32" i="24"/>
  <c r="J32" i="24"/>
  <c r="H32" i="24"/>
  <c r="F32" i="24"/>
  <c r="D32" i="24"/>
  <c r="F35" i="24"/>
  <c r="D35" i="24"/>
  <c r="J35" i="24"/>
  <c r="H35" i="24"/>
  <c r="K35" i="24"/>
  <c r="B45" i="24"/>
  <c r="B39" i="24"/>
  <c r="M22" i="24"/>
  <c r="E22" i="24"/>
  <c r="L22" i="24"/>
  <c r="G22" i="24"/>
  <c r="M28" i="24"/>
  <c r="E28" i="24"/>
  <c r="L28" i="24"/>
  <c r="I28" i="24"/>
  <c r="M34" i="24"/>
  <c r="E34" i="24"/>
  <c r="L34" i="24"/>
  <c r="I34" i="24"/>
  <c r="G34" i="24"/>
  <c r="M38" i="24"/>
  <c r="E38" i="24"/>
  <c r="L38" i="24"/>
  <c r="G38" i="24"/>
  <c r="I38" i="24"/>
  <c r="E17" i="24"/>
  <c r="M42" i="24"/>
  <c r="E42" i="24"/>
  <c r="L42" i="24"/>
  <c r="G42" i="24"/>
  <c r="I42" i="24"/>
  <c r="I37" i="24"/>
  <c r="L37" i="24"/>
  <c r="M37" i="24"/>
  <c r="G37" i="24"/>
  <c r="E37" i="24"/>
  <c r="F9" i="24"/>
  <c r="D9" i="24"/>
  <c r="J9" i="24"/>
  <c r="H9" i="24"/>
  <c r="K9" i="24"/>
  <c r="K18" i="24"/>
  <c r="J18" i="24"/>
  <c r="H18" i="24"/>
  <c r="F18" i="24"/>
  <c r="D18" i="24"/>
  <c r="M8" i="24"/>
  <c r="E8" i="24"/>
  <c r="L8" i="24"/>
  <c r="I8" i="24"/>
  <c r="G25" i="24"/>
  <c r="L25" i="24"/>
  <c r="I25" i="24"/>
  <c r="M25" i="24"/>
  <c r="K17" i="24"/>
  <c r="G28" i="24"/>
  <c r="K38" i="24"/>
  <c r="G23" i="24"/>
  <c r="L23" i="24"/>
  <c r="I23" i="24"/>
  <c r="M23" i="24"/>
  <c r="E23" i="24"/>
  <c r="F21" i="24"/>
  <c r="D21" i="24"/>
  <c r="J21" i="24"/>
  <c r="H21" i="24"/>
  <c r="K21" i="24"/>
  <c r="F27" i="24"/>
  <c r="D27" i="24"/>
  <c r="J27" i="24"/>
  <c r="H27" i="24"/>
  <c r="K27" i="24"/>
  <c r="C45" i="24"/>
  <c r="C39" i="24"/>
  <c r="F31" i="24"/>
  <c r="D31" i="24"/>
  <c r="J31" i="24"/>
  <c r="H31" i="24"/>
  <c r="K31" i="24"/>
  <c r="M30" i="24"/>
  <c r="E30" i="24"/>
  <c r="L30" i="24"/>
  <c r="G30" i="24"/>
  <c r="K24" i="24"/>
  <c r="J24" i="24"/>
  <c r="H24" i="24"/>
  <c r="F24" i="24"/>
  <c r="D24" i="24"/>
  <c r="K30" i="24"/>
  <c r="J30" i="24"/>
  <c r="H30" i="24"/>
  <c r="F30" i="24"/>
  <c r="D30" i="24"/>
  <c r="F33" i="24"/>
  <c r="D33" i="24"/>
  <c r="J33" i="24"/>
  <c r="H33" i="24"/>
  <c r="G9" i="24"/>
  <c r="L9" i="24"/>
  <c r="I9" i="24"/>
  <c r="M9" i="24"/>
  <c r="E9" i="24"/>
  <c r="C14" i="24"/>
  <c r="C6" i="24"/>
  <c r="M20" i="24"/>
  <c r="E20" i="24"/>
  <c r="L20" i="24"/>
  <c r="I20" i="24"/>
  <c r="M26" i="24"/>
  <c r="E26" i="24"/>
  <c r="L26" i="24"/>
  <c r="I26" i="24"/>
  <c r="G26" i="24"/>
  <c r="G29" i="24"/>
  <c r="L29" i="24"/>
  <c r="I29" i="24"/>
  <c r="M29" i="24"/>
  <c r="E29" i="24"/>
  <c r="G2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M44" i="24"/>
  <c r="E44" i="24"/>
  <c r="L44" i="24"/>
  <c r="G4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H40" i="24"/>
  <c r="L41" i="24"/>
  <c r="H42" i="24"/>
  <c r="L43" i="24"/>
  <c r="H44" i="24"/>
  <c r="J40" i="24"/>
  <c r="J42" i="24"/>
  <c r="J44" i="24"/>
  <c r="H39" i="24" l="1"/>
  <c r="F39" i="24"/>
  <c r="D39" i="24"/>
  <c r="K39" i="24"/>
  <c r="J39" i="24"/>
  <c r="I77" i="24"/>
  <c r="J78" i="24" s="1"/>
  <c r="I39" i="24"/>
  <c r="L39" i="24"/>
  <c r="M39" i="24"/>
  <c r="G39" i="24"/>
  <c r="E39" i="24"/>
  <c r="K6" i="24"/>
  <c r="J6" i="24"/>
  <c r="H6" i="24"/>
  <c r="F6" i="24"/>
  <c r="D6" i="24"/>
  <c r="J79" i="24"/>
  <c r="I45" i="24"/>
  <c r="L45" i="24"/>
  <c r="M45" i="24"/>
  <c r="G45" i="24"/>
  <c r="E45" i="24"/>
  <c r="K14" i="24"/>
  <c r="J14" i="24"/>
  <c r="H14" i="24"/>
  <c r="F14" i="24"/>
  <c r="D14" i="24"/>
  <c r="K79" i="24"/>
  <c r="K78" i="24"/>
  <c r="M6" i="24"/>
  <c r="E6" i="24"/>
  <c r="L6" i="24"/>
  <c r="I6" i="24"/>
  <c r="G6" i="24"/>
  <c r="M14" i="24"/>
  <c r="E14" i="24"/>
  <c r="L14" i="24"/>
  <c r="G14" i="24"/>
  <c r="I14" i="24"/>
  <c r="H45" i="24"/>
  <c r="F45" i="24"/>
  <c r="D45" i="24"/>
  <c r="K45" i="24"/>
  <c r="J45" i="24"/>
  <c r="I78" i="24" l="1"/>
  <c r="I79" i="24"/>
  <c r="I83" i="24" l="1"/>
  <c r="I82" i="24"/>
  <c r="I81" i="24"/>
</calcChain>
</file>

<file path=xl/sharedStrings.xml><?xml version="1.0" encoding="utf-8"?>
<sst xmlns="http://schemas.openxmlformats.org/spreadsheetml/2006/main" count="1649" uniqueCount="521">
  <si>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</si>
  <si>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</si>
  <si>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</si>
  <si>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</si>
  <si>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</si>
  <si>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</si>
  <si>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</si>
  <si>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</si>
  <si>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</si>
  <si>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</si>
  <si>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</si>
  <si>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</si>
  <si>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</si>
  <si>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Regensburg (739)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</si>
  <si>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</si>
  <si>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</si>
  <si>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</si>
  <si>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</si>
  <si>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</si>
  <si>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</si>
  <si>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</si>
  <si>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</si>
  <si>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</si>
  <si>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</si>
  <si>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</si>
  <si>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</si>
  <si>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</si>
  <si>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</si>
  <si>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</si>
  <si>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</si>
  <si>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</si>
  <si>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</si>
  <si>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</si>
  <si>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</si>
  <si>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</si>
  <si>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</si>
  <si>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</si>
  <si>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</si>
  <si>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</si>
  <si>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</si>
  <si>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</si>
  <si>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</si>
  <si>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</si>
  <si>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</si>
  <si>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</si>
  <si>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</si>
  <si>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</si>
  <si>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</si>
  <si>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</si>
  <si>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</si>
  <si>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</si>
  <si>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</si>
  <si>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</si>
  <si>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</si>
  <si>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</si>
  <si>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</si>
  <si>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</si>
  <si>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</si>
  <si>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</si>
  <si>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</si>
  <si>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</si>
  <si>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</si>
  <si>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</si>
  <si>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</si>
  <si>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</si>
  <si>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</si>
  <si>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</si>
  <si>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</si>
  <si>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</si>
  <si>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</si>
  <si>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</si>
  <si>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</si>
  <si>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</si>
  <si>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</si>
  <si>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</si>
  <si>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</si>
  <si>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</si>
  <si>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</si>
  <si>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</si>
  <si>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</si>
  <si>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</si>
  <si>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</si>
  <si>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</si>
  <si>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</si>
  <si>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</si>
  <si>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</si>
  <si>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</si>
  <si>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</si>
  <si>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</si>
  <si>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</si>
  <si>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</si>
  <si>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</si>
  <si>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Regensburg (739);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</si>
  <si>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</si>
  <si>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</si>
  <si>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</si>
  <si>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</si>
  <si>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</si>
  <si>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</si>
  <si>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</si>
  <si>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</si>
  <si>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</si>
  <si>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</si>
  <si>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</si>
  <si>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</si>
  <si>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</si>
  <si>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</si>
  <si>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</si>
  <si>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</si>
  <si>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</si>
  <si>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</si>
  <si>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</si>
  <si>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</si>
  <si>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</si>
  <si>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</si>
  <si>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</si>
  <si>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</si>
  <si>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</si>
  <si>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</si>
  <si>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</si>
  <si>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</si>
  <si>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</si>
  <si>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</si>
  <si>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</si>
  <si>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</si>
  <si>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</si>
  <si>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</si>
  <si>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</si>
  <si>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</si>
  <si>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</si>
  <si>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</si>
  <si>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</si>
  <si>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</si>
  <si>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</si>
  <si>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</si>
  <si>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</si>
  <si>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</si>
  <si>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</si>
  <si>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</si>
  <si>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</si>
  <si>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</si>
  <si>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</si>
  <si>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</si>
  <si>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</si>
  <si>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</si>
  <si>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</si>
  <si>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</si>
  <si>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</si>
  <si>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</si>
  <si>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</si>
  <si>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</si>
  <si>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</si>
  <si>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</si>
  <si>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</si>
  <si>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</si>
  <si>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</si>
  <si>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</si>
  <si>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</si>
  <si>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</si>
  <si>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</si>
  <si>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</si>
  <si>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</si>
  <si>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</si>
  <si>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</si>
  <si>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</si>
  <si>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</si>
  <si>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</si>
  <si>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</si>
  <si>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</si>
  <si>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</si>
  <si>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</si>
  <si>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</si>
  <si>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</si>
  <si>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</si>
  <si>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</si>
  <si>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</si>
  <si>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</si>
  <si>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</si>
  <si>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</si>
  <si>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</si>
  <si>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</si>
  <si>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</si>
  <si>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</si>
  <si>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Regensburg (739)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</si>
  <si>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</si>
  <si>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</si>
  <si>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</si>
  <si>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</si>
  <si>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</si>
  <si>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</si>
  <si>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</si>
  <si>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</si>
  <si>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</si>
  <si>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</si>
  <si>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</si>
  <si>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</si>
  <si>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</si>
  <si>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</si>
  <si>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</si>
  <si>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</si>
  <si>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</si>
  <si>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</si>
  <si>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</si>
  <si>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</si>
  <si>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</si>
  <si>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</si>
  <si>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</si>
  <si>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</si>
  <si>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</si>
  <si>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</si>
  <si>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</si>
  <si>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</si>
  <si>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</si>
  <si>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</si>
  <si>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</si>
  <si>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</si>
  <si>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</si>
  <si>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</si>
  <si>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</si>
  <si>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</si>
  <si>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</si>
  <si>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</si>
  <si>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</si>
  <si>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</si>
  <si>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</si>
  <si>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</si>
  <si>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</si>
  <si>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</si>
  <si>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</si>
  <si>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</si>
  <si>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</si>
  <si>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</si>
  <si>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</si>
  <si>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</si>
  <si>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</si>
  <si>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</si>
  <si>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</si>
  <si>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</si>
  <si>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</si>
  <si>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</si>
  <si>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</si>
  <si>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</si>
  <si>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</si>
  <si>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</si>
  <si>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</si>
  <si>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</si>
  <si>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</si>
  <si>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</si>
  <si>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</si>
  <si>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</si>
  <si>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</si>
  <si>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</si>
  <si>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</si>
  <si>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</si>
  <si>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</si>
  <si>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</si>
  <si>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</si>
  <si>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</si>
  <si>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</si>
  <si>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</si>
  <si>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</si>
  <si>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</si>
  <si>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</si>
  <si>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</si>
  <si>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</si>
  <si>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</si>
  <si>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</si>
  <si>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</si>
  <si>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</si>
  <si>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</si>
  <si>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</si>
  <si>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</si>
  <si>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</si>
  <si>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</si>
  <si>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</si>
  <si>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</si>
  <si>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</si>
  <si>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</si>
  <si>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</si>
  <si>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</si>
  <si>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</si>
  <si>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</si>
  <si>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</si>
  <si>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</si>
  <si>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</si>
  <si>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</si>
  <si>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</si>
  <si>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</si>
  <si>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</si>
  <si>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</si>
  <si>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</si>
  <si>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</si>
  <si>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</si>
  <si>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</si>
  <si>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</si>
  <si>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</si>
  <si>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</si>
  <si>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</si>
  <si>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</si>
  <si>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</si>
  <si>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</si>
  <si>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</si>
  <si>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</si>
  <si>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</si>
  <si>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</si>
  <si>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</si>
  <si>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</si>
  <si>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</si>
  <si>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</si>
  <si>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</si>
  <si>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</si>
  <si>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</si>
  <si>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</si>
  <si>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</si>
  <si>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</si>
  <si>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</si>
  <si>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</si>
  <si>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</si>
  <si>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</si>
  <si>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</si>
  <si>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</si>
  <si>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</si>
  <si>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</si>
  <si>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</si>
  <si>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</si>
  <si>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</si>
  <si>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</si>
  <si>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Regensburg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</si>
  <si>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</si>
  <si>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</si>
  <si>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</si>
  <si>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</si>
  <si>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</si>
  <si>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</si>
  <si>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</si>
  <si>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</si>
  <si>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</si>
  <si>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</si>
  <si>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</si>
  <si>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</si>
  <si>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</si>
  <si>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</si>
  <si>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</si>
  <si>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</si>
  <si>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</si>
  <si>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</si>
  <si>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</si>
  <si>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</si>
  <si>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</si>
  <si>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</si>
  <si>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</si>
  <si>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</si>
  <si>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</si>
  <si>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</si>
  <si>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</si>
  <si>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</si>
  <si>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</si>
  <si>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</si>
  <si>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</si>
  <si>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</si>
  <si>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</si>
  <si>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</si>
  <si>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</si>
  <si>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</si>
  <si>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</si>
  <si>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</si>
  <si>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</si>
  <si>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</si>
  <si>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</si>
  <si>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</si>
  <si>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</si>
  <si>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</si>
  <si>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</si>
  <si>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</si>
  <si>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Regensburg (739);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</si>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</sst>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{8D660A47-6B20-4B87-B4A2-A73D04E62BB7}</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662F-4699-A426-88427EA2E9E5}"/>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{004B4DC2-BE96-48D4-B388-D53C3E3C9DC0}</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662F-4699-A426-88427EA2E9E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{F741BD12-B172-4531-A5CD-E19612A64D6A}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62F-4699-A426-88427EA2E9E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{C28E1B1E-0C96-457A-AD71-61F24088F72D}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62F-4699-A426-88427EA2E9E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1.346340801700165</c:v>
                </c:pt>
                <c:pt idx="1">
                  <c:v>1.0013227114154917</c:v>
                </c:pt>
                <c:pt idx="2">
                  <c:v>1.1186464311118853</c:v>
                </c:pt>
                <c:pt idx="3">
                  <c:v>1.0875687030768</c:v>
                </c:pt>
              </c:numCache>
            </c:numRef>
          </c:val>
          <c:extLst>
            <c:ext xmlns:c16="http://schemas.microsoft.com/office/drawing/2014/chart" uri="{C3380CC4-5D6E-409C-BE32-E72D297353CC}">
              <c16:uniqueId val="{00000004-662F-4699-A426-88427EA2E9E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{ACC5CC1F-552B-4480-A2D5-F28EC04C050D}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62F-4699-A426-88427EA2E9E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{CEB2686B-68A4-4834-92CA-8F385F40CBA6}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62F-4699-A426-88427EA2E9E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{B95576EC-E837-4689-BACE-ACDD8376B00C}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62F-4699-A426-88427EA2E9E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{42A5C317-AF40-4EB5-9118-6ABA77CD0BB3}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62F-4699-A426-88427EA2E9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62F-4699-A426-88427EA2E9E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62F-4699-A426-88427EA2E9E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{82029E26-2A3C-48B8-A8DF-5E9383C73998}</c15:txfldGUID>
                      <c15:f>Daten_Diagramme!$E$6</c15:f>
                      <c15:dlblFieldTableCache>
                        <c:ptCount val="1"/>
                        <c:pt idx="0">
                          <c:v>-0.7</c:v>
                        </c:pt>
                      </c15:dlblFieldTableCache>
                    </c15:dlblFTEntry>
                  </c15:dlblFieldTable>
                  <c15:showDataLabelsRange val="0"/>
                </c:ext>
                <c:ext xmlns:c16="http://schemas.microsoft.com/office/drawing/2014/chart" uri="{C3380CC4-5D6E-409C-BE32-E72D297353CC}">
                  <c16:uniqueId val="{00000000-AF48-47BB-AA61-3234C1BB6CD8}"/>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{DF5003AB-0CAC-487C-875B-4267A94585DC}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F48-47BB-AA61-3234C1BB6CD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{398C4F5C-EE27-4C11-8B3C-725E09709333}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F48-47BB-AA61-3234C1BB6CD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{FE6536AE-E78A-48CE-8DC2-9D8494414081}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F48-47BB-AA61-3234C1BB6C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-0.66623284063090704</c:v>
                </c:pt>
                <c:pt idx="1">
                  <c:v>-1.8915068707011207</c:v>
                </c:pt>
                <c:pt idx="2">
                  <c:v>-2.7637010795899166</c:v>
                </c:pt>
                <c:pt idx="3">
                  <c:v>-2.8655893304673015</c:v>
                </c:pt>
              </c:numCache>
            </c:numRef>
          </c:val>
          <c:extLst>
            <c:ext xmlns:c16="http://schemas.microsoft.com/office/drawing/2014/chart" uri="{C3380CC4-5D6E-409C-BE32-E72D297353CC}">
              <c16:uniqueId val="{00000004-AF48-47BB-AA61-3234C1BB6CD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{C8599D88-3623-417E-9DA4-68483AD14ACF}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F48-47BB-AA61-3234C1BB6CD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{36A684EC-6CF3-46C9-B9E7-177C0BC08897}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F48-47BB-AA61-3234C1BB6CD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{0F809ED8-8D7A-4C39-B10A-D21BB0EC18B1}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F48-47BB-AA61-3234C1BB6CD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{29CD0674-6BE4-4482-8EFC-3B6A0B587C79}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F48-47BB-AA61-3234C1BB6C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F48-47BB-AA61-3234C1BB6CD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F48-47BB-AA61-3234C1BB6CD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{1E453AB6-0668-416C-9AD1-3E4A8EAFE7D9}</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9327-43BE-8938-2DDB94446827}"/>
                </c:ext>
              </c:extLst>
            </c:dLbl>
            <c:dLbl>
              <c:idx val="1"/>
              <c:tx>
                <c:strRef>
                  <c:f>Daten_Diagramme!$D$15</c:f>
                  <c:strCache>
                    <c:ptCount val="1"/>
                    <c:pt idx="0">
                      <c:v>17.8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{38E5B0B1-91C3-48B4-99C3-C757C75652FE}</c15:txfldGUID>
                      <c15:f>Daten_Diagramme!$D$15</c15:f>
                      <c15:dlblFieldTableCache>
                        <c:ptCount val="1"/>
                        <c:pt idx="0">
                          <c:v>17.8</c:v>
                        </c:pt>
                      </c15:dlblFieldTableCache>
                    </c15:dlblFTEntry>
                  </c15:dlblFieldTable>
                  <c15:showDataLabelsRange val="0"/>
                </c:ext>
                <c:ext xmlns:c16="http://schemas.microsoft.com/office/drawing/2014/chart" uri="{C3380CC4-5D6E-409C-BE32-E72D297353CC}">
                  <c16:uniqueId val="{00000001-9327-43BE-8938-2DDB94446827}"/>
                </c:ext>
              </c:extLst>
            </c:dLbl>
            <c:dLbl>
              <c:idx val="2"/>
              <c:tx>
                <c:strRef>
                  <c:f>Daten_Diagramme!$D$16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{C7986ACA-3FE1-4F43-905A-3D7D43958448}</c15:txfldGUID>
                      <c15:f>Daten_Diagramme!$D$16</c15:f>
                      <c15:dlblFieldTableCache>
                        <c:ptCount val="1"/>
                        <c:pt idx="0">
                          <c:v>4.9</c:v>
                        </c:pt>
                      </c15:dlblFieldTableCache>
                    </c15:dlblFTEntry>
                  </c15:dlblFieldTable>
                  <c15:showDataLabelsRange val="0"/>
                </c:ext>
                <c:ext xmlns:c16="http://schemas.microsoft.com/office/drawing/2014/chart" uri="{C3380CC4-5D6E-409C-BE32-E72D297353CC}">
                  <c16:uniqueId val="{00000002-9327-43BE-8938-2DDB94446827}"/>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{FEEBF773-7236-4CD0-936E-E3F8F9C2A9A7}</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9327-43BE-8938-2DDB94446827}"/>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{CA868B1D-6232-4760-89BE-C2DB1201453D}</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9327-43BE-8938-2DDB94446827}"/>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{9D72E4DF-AC4E-4D00-9D38-8BA38F741BB0}</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9327-43BE-8938-2DDB94446827}"/>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{E8ACEA23-2EF8-4854-B1BC-F749808E385F}</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9327-43BE-8938-2DDB94446827}"/>
                </c:ext>
              </c:extLst>
            </c:dLbl>
            <c:dLbl>
              <c:idx val="7"/>
              <c:tx>
                <c:strRef>
                  <c:f>Daten_Diagramme!$D$21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{05618A18-BF7B-4B2F-B8C8-DEAD15763DB6}</c15:txfldGUID>
                      <c15:f>Daten_Diagramme!$D$21</c15:f>
                      <c15:dlblFieldTableCache>
                        <c:ptCount val="1"/>
                        <c:pt idx="0">
                          <c:v>3.5</c:v>
                        </c:pt>
                      </c15:dlblFieldTableCache>
                    </c15:dlblFTEntry>
                  </c15:dlblFieldTable>
                  <c15:showDataLabelsRange val="0"/>
                </c:ext>
                <c:ext xmlns:c16="http://schemas.microsoft.com/office/drawing/2014/chart" uri="{C3380CC4-5D6E-409C-BE32-E72D297353CC}">
                  <c16:uniqueId val="{00000007-9327-43BE-8938-2DDB94446827}"/>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{ED69488A-1928-43BA-8E52-56FE2DE0EC68}</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9327-43BE-8938-2DDB94446827}"/>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{7FC9DC21-C07C-4453-BD6E-21834267D20D}</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9327-43BE-8938-2DDB94446827}"/>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{839DB7D6-3309-4959-AF9C-75CEB03B0918}</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9327-43BE-8938-2DDB94446827}"/>
                </c:ext>
              </c:extLst>
            </c:dLbl>
            <c:dLbl>
              <c:idx val="11"/>
              <c:tx>
                <c:strRef>
                  <c:f>Daten_Diagramme!$D$25</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{338AE611-4D25-44D5-9906-CD8A4D9E5AD6}</c15:txfldGUID>
                      <c15:f>Daten_Diagramme!$D$25</c15:f>
                      <c15:dlblFieldTableCache>
                        <c:ptCount val="1"/>
                        <c:pt idx="0">
                          <c:v>9.2</c:v>
                        </c:pt>
                      </c15:dlblFieldTableCache>
                    </c15:dlblFTEntry>
                  </c15:dlblFieldTable>
                  <c15:showDataLabelsRange val="0"/>
                </c:ext>
                <c:ext xmlns:c16="http://schemas.microsoft.com/office/drawing/2014/chart" uri="{C3380CC4-5D6E-409C-BE32-E72D297353CC}">
                  <c16:uniqueId val="{0000000B-9327-43BE-8938-2DDB94446827}"/>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{DA4D8E15-1E2C-4D3B-9A20-CB07D57734C7}</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9327-43BE-8938-2DDB94446827}"/>
                </c:ext>
              </c:extLst>
            </c:dLbl>
            <c:dLbl>
              <c:idx val="13"/>
              <c:tx>
                <c:strRef>
                  <c:f>Daten_Diagramme!$D$27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{FBBB1F39-120A-45D7-94EF-E959DF1E37E1}</c15:txfldGUID>
                      <c15:f>Daten_Diagramme!$D$27</c15:f>
                      <c15:dlblFieldTableCache>
                        <c:ptCount val="1"/>
                        <c:pt idx="0">
                          <c:v>5.8</c:v>
                        </c:pt>
                      </c15:dlblFieldTableCache>
                    </c15:dlblFTEntry>
                  </c15:dlblFieldTable>
                  <c15:showDataLabelsRange val="0"/>
                </c:ext>
                <c:ext xmlns:c16="http://schemas.microsoft.com/office/drawing/2014/chart" uri="{C3380CC4-5D6E-409C-BE32-E72D297353CC}">
                  <c16:uniqueId val="{0000000D-9327-43BE-8938-2DDB94446827}"/>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{198858D1-4981-4E08-94AC-29584F64EFA9}</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9327-43BE-8938-2DDB94446827}"/>
                </c:ext>
              </c:extLst>
            </c:dLbl>
            <c:dLbl>
              <c:idx val="15"/>
              <c:tx>
                <c:strRef>
                  <c:f>Daten_Diagramme!$D$29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{788F00D3-558E-4B03-AF10-71EA2C72DA0C}</c15:txfldGUID>
                      <c15:f>Daten_Diagramme!$D$29</c15:f>
                      <c15:dlblFieldTableCache>
                        <c:ptCount val="1"/>
                        <c:pt idx="0">
                          <c:v>-10.8</c:v>
                        </c:pt>
                      </c15:dlblFieldTableCache>
                    </c15:dlblFTEntry>
                  </c15:dlblFieldTable>
                  <c15:showDataLabelsRange val="0"/>
                </c:ext>
                <c:ext xmlns:c16="http://schemas.microsoft.com/office/drawing/2014/chart" uri="{C3380CC4-5D6E-409C-BE32-E72D297353CC}">
                  <c16:uniqueId val="{0000000F-9327-43BE-8938-2DDB94446827}"/>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{496CCF4D-D9F1-4296-9ADA-2F0DD279A0F7}</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9327-43BE-8938-2DDB94446827}"/>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{3C436F00-7AD7-41EB-A526-CDB7993DD4E5}</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9327-43BE-8938-2DDB94446827}"/>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{C7A6DAF2-511C-43B0-B79F-E6E328B49E35}</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9327-43BE-8938-2DDB94446827}"/>
                </c:ext>
              </c:extLst>
            </c:dLbl>
            <c:dLbl>
              <c:idx val="19"/>
              <c:tx>
                <c:strRef>
                  <c:f>Daten_Diagramme!$D$33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{E8C21739-5C0E-4967-A8DE-4733E2DEB880}</c15:txfldGUID>
                      <c15:f>Daten_Diagramme!$D$33</c15:f>
                      <c15:dlblFieldTableCache>
                        <c:ptCount val="1"/>
                        <c:pt idx="0">
                          <c:v>5.3</c:v>
                        </c:pt>
                      </c15:dlblFieldTableCache>
                    </c15:dlblFTEntry>
                  </c15:dlblFieldTable>
                  <c15:showDataLabelsRange val="0"/>
                </c:ext>
                <c:ext xmlns:c16="http://schemas.microsoft.com/office/drawing/2014/chart" uri="{C3380CC4-5D6E-409C-BE32-E72D297353CC}">
                  <c16:uniqueId val="{00000013-9327-43BE-8938-2DDB94446827}"/>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{AF66B092-12C0-4E20-AF73-7568F837E8AA}</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9327-43BE-8938-2DDB9444682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{EBB07FC5-F430-4D66-AEF8-0F286F7843D2}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327-43BE-8938-2DDB9444682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{AE291641-41BC-4FBA-81EF-9ADAAA1E3A22}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327-43BE-8938-2DDB94446827}"/>
                </c:ext>
              </c:extLst>
            </c:dLbl>
            <c:dLbl>
              <c:idx val="23"/>
              <c:tx>
                <c:strRef>
                  <c:f>Daten_Diagramme!$D$37</c:f>
                  <c:strCache>
                    <c:ptCount val="1"/>
                    <c:pt idx="0">
                      <c:v>17.8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{0864FE05-5918-4E00-936E-EB98A2018B5C}</c15:txfldGUID>
                      <c15:f>Daten_Diagramme!$D$37</c15:f>
                      <c15:dlblFieldTableCache>
                        <c:ptCount val="1"/>
                        <c:pt idx="0">
                          <c:v>17.8</c:v>
                        </c:pt>
                      </c15:dlblFieldTableCache>
                    </c15:dlblFTEntry>
                  </c15:dlblFieldTable>
                  <c15:showDataLabelsRange val="0"/>
                </c:ext>
                <c:ext xmlns:c16="http://schemas.microsoft.com/office/drawing/2014/chart" uri="{C3380CC4-5D6E-409C-BE32-E72D297353CC}">
                  <c16:uniqueId val="{00000017-9327-43BE-8938-2DDB94446827}"/>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{97225EEE-20AE-46E3-A7C3-976BE6FFD1CD}</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9327-43BE-8938-2DDB94446827}"/>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{35373FDF-F158-4B42-9DA2-0194CABE045C}</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9327-43BE-8938-2DDB9444682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{CDF41DCA-8C1A-433B-8738-AA9A53D63045}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327-43BE-8938-2DDB9444682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{35046839-4921-40C4-9AE3-4155DFABF4A0}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327-43BE-8938-2DDB9444682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{B82D31D6-6384-412E-80F7-6266E06B6A20}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327-43BE-8938-2DDB9444682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{A656A7B6-A693-4A88-8060-96E18424DECF}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327-43BE-8938-2DDB9444682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{9B8B1B67-490B-4A60-B855-D626FF19481B}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327-43BE-8938-2DDB94446827}"/>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{13AAA682-6C00-4577-AD56-3F3C3F99AB2C}</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9327-43BE-8938-2DDB944468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1.346340801700165</c:v>
                </c:pt>
                <c:pt idx="1">
                  <c:v>17.839013778100071</c:v>
                </c:pt>
                <c:pt idx="2">
                  <c:v>4.9016730261226886</c:v>
                </c:pt>
                <c:pt idx="3">
                  <c:v>-0.97195259017063451</c:v>
                </c:pt>
                <c:pt idx="4">
                  <c:v>1.8361257746155613</c:v>
                </c:pt>
                <c:pt idx="5">
                  <c:v>-1.5926483092419386</c:v>
                </c:pt>
                <c:pt idx="6">
                  <c:v>0.6290054592926656</c:v>
                </c:pt>
                <c:pt idx="7">
                  <c:v>3.5304649471269514</c:v>
                </c:pt>
                <c:pt idx="8">
                  <c:v>2.072605561277034</c:v>
                </c:pt>
                <c:pt idx="9">
                  <c:v>0.28616397195593074</c:v>
                </c:pt>
                <c:pt idx="10">
                  <c:v>0.75898801597869503</c:v>
                </c:pt>
                <c:pt idx="11">
                  <c:v>9.211852449103004</c:v>
                </c:pt>
                <c:pt idx="12">
                  <c:v>-0.98913886733902245</c:v>
                </c:pt>
                <c:pt idx="13">
                  <c:v>5.7993730407523509</c:v>
                </c:pt>
                <c:pt idx="14">
                  <c:v>0.75914423740510695</c:v>
                </c:pt>
                <c:pt idx="15">
                  <c:v>-10.754352030947775</c:v>
                </c:pt>
                <c:pt idx="16">
                  <c:v>1.8981880931837791</c:v>
                </c:pt>
                <c:pt idx="17">
                  <c:v>1.2648739810737375</c:v>
                </c:pt>
                <c:pt idx="18">
                  <c:v>3.5845247414610029</c:v>
                </c:pt>
                <c:pt idx="19">
                  <c:v>5.2792147499668394</c:v>
                </c:pt>
                <c:pt idx="20">
                  <c:v>0.61001560505036179</c:v>
                </c:pt>
                <c:pt idx="21">
                  <c:v>0</c:v>
                </c:pt>
                <c:pt idx="23">
                  <c:v>17.839013778100071</c:v>
                </c:pt>
                <c:pt idx="24">
                  <c:v>3.715754800353499E-2</c:v>
                </c:pt>
                <c:pt idx="25">
                  <c:v>2.0008392578041851</c:v>
                </c:pt>
              </c:numCache>
            </c:numRef>
          </c:val>
          <c:extLst>
            <c:ext xmlns:c16="http://schemas.microsoft.com/office/drawing/2014/chart" uri="{C3380CC4-5D6E-409C-BE32-E72D297353CC}">
              <c16:uniqueId val="{00000020-9327-43BE-8938-2DDB9444682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{2334BBDD-DEFB-4E35-B126-9FBCB0D02143}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327-43BE-8938-2DDB9444682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{A3497767-8073-4C45-B2F6-454F2EC853DA}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327-43BE-8938-2DDB9444682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{D26B282F-D9FC-44B1-9356-A746ADC08129}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327-43BE-8938-2DDB9444682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{71BF9E04-C2BD-4768-BE7D-BFE1C3BE4561}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327-43BE-8938-2DDB9444682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{05EB0D60-C3D4-43E1-BFB5-9458F3F65D92}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327-43BE-8938-2DDB9444682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{7B5CBFFD-D737-4B11-8AE2-456F92EF44F3}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327-43BE-8938-2DDB9444682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{80251E18-F7DC-4033-9BC2-51CF7B7EA83F}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327-43BE-8938-2DDB9444682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{2B2CFCBA-A6E1-46D4-9227-352006D7331E}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327-43BE-8938-2DDB9444682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{80B49367-7968-4858-B975-59588B128A8E}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327-43BE-8938-2DDB9444682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{FB81301A-A156-4F37-AFDA-285A8A1F7FCF}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327-43BE-8938-2DDB9444682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{6EBAE516-2FE7-4DE1-AC92-403D785EEF00}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327-43BE-8938-2DDB9444682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{25BF2AAA-6042-490A-A040-CC4D4D682594}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327-43BE-8938-2DDB9444682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{9A0C393F-4C86-42D2-AE8F-8AA96E353ECA}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327-43BE-8938-2DDB9444682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{B58A8D03-06E5-4DE7-A1C1-AC40B1AE57BE}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327-43BE-8938-2DDB9444682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{946915AB-0EB1-4C60-A835-DBF15461DA14}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327-43BE-8938-2DDB9444682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{7769550E-461E-4087-8573-7B873DDF45D3}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327-43BE-8938-2DDB9444682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{09CD3887-1A69-4254-9174-634E460B7AB2}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327-43BE-8938-2DDB9444682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{B2F51AF1-3F3F-4C89-95CA-1E310AFA8E0F}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327-43BE-8938-2DDB9444682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{4993C15F-9992-4E45-BBF4-7FCCE026F1F7}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327-43BE-8938-2DDB9444682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{04B8226B-76E9-4439-B1CC-1161F6947140}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327-43BE-8938-2DDB9444682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{7EB26673-74B1-46C1-9BB7-E3289BEF87F1}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327-43BE-8938-2DDB9444682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{A01DC470-B394-4D2F-B7BA-474AC93D812D}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327-43BE-8938-2DDB9444682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{688CCC55-6000-4EFC-B952-16A3192FFBC4}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327-43BE-8938-2DDB9444682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{A4F9FBAB-BAD3-409A-85AE-F0900AC669BF}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327-43BE-8938-2DDB9444682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{85806358-F82B-4C8A-A134-AD54EFFA006B}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327-43BE-8938-2DDB9444682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{43372BB4-03C2-48A1-9C6E-0820F9E1A85A}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327-43BE-8938-2DDB9444682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{8E8735BA-9D32-4A1C-BEFF-75D93BB6B4B1}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327-43BE-8938-2DDB9444682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{3519CB45-E3B1-473E-B3EA-4E2F27375C8B}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327-43BE-8938-2DDB9444682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{69B6CF6D-2844-4F4A-B1B6-6E7DCF698431}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327-43BE-8938-2DDB9444682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{8587A5E1-FE30-4AEB-9E15-6DCF77E81688}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327-43BE-8938-2DDB9444682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{597B0A0A-016F-408C-A957-D5D8294E2165}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327-43BE-8938-2DDB9444682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{7878C560-0E23-4008-8596-3230F1B42943}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327-43BE-8938-2DDB944468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327-43BE-8938-2DDB9444682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327-43BE-8938-2DDB9444682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{DBE8DE1A-25D2-4FF8-A789-D54DAE6105D0}</c15:txfldGUID>
                      <c15:f>Daten_Diagramme!$E$14</c15:f>
                      <c15:dlblFieldTableCache>
                        <c:ptCount val="1"/>
                        <c:pt idx="0">
                          <c:v>-0.7</c:v>
                        </c:pt>
                      </c15:dlblFieldTableCache>
                    </c15:dlblFTEntry>
                  </c15:dlblFieldTable>
                  <c15:showDataLabelsRange val="0"/>
                </c:ext>
                <c:ext xmlns:c16="http://schemas.microsoft.com/office/drawing/2014/chart" uri="{C3380CC4-5D6E-409C-BE32-E72D297353CC}">
                  <c16:uniqueId val="{00000000-9815-4174-A02C-4D66F2B2EAA1}"/>
                </c:ext>
              </c:extLst>
            </c:dLbl>
            <c:dLbl>
              <c:idx val="1"/>
              <c:tx>
                <c:strRef>
                  <c:f>Daten_Diagramme!$E$15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{70558958-82F7-4E51-BF97-DFC0474710DC}</c15:txfldGUID>
                      <c15:f>Daten_Diagramme!$E$15</c15:f>
                      <c15:dlblFieldTableCache>
                        <c:ptCount val="1"/>
                        <c:pt idx="0">
                          <c:v>5.8</c:v>
                        </c:pt>
                      </c15:dlblFieldTableCache>
                    </c15:dlblFTEntry>
                  </c15:dlblFieldTable>
                  <c15:showDataLabelsRange val="0"/>
                </c:ext>
                <c:ext xmlns:c16="http://schemas.microsoft.com/office/drawing/2014/chart" uri="{C3380CC4-5D6E-409C-BE32-E72D297353CC}">
                  <c16:uniqueId val="{00000001-9815-4174-A02C-4D66F2B2EAA1}"/>
                </c:ext>
              </c:extLst>
            </c:dLbl>
            <c:dLbl>
              <c:idx val="2"/>
              <c:tx>
                <c:strRef>
                  <c:f>Daten_Diagramme!$E$16</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{34219A7A-526C-4E57-BABE-34C4FBF9BB05}</c15:txfldGUID>
                      <c15:f>Daten_Diagramme!$E$16</c15:f>
                      <c15:dlblFieldTableCache>
                        <c:ptCount val="1"/>
                        <c:pt idx="0">
                          <c:v>11.3</c:v>
                        </c:pt>
                      </c15:dlblFieldTableCache>
                    </c15:dlblFTEntry>
                  </c15:dlblFieldTable>
                  <c15:showDataLabelsRange val="0"/>
                </c:ext>
                <c:ext xmlns:c16="http://schemas.microsoft.com/office/drawing/2014/chart" uri="{C3380CC4-5D6E-409C-BE32-E72D297353CC}">
                  <c16:uniqueId val="{00000002-9815-4174-A02C-4D66F2B2EAA1}"/>
                </c:ext>
              </c:extLst>
            </c:dLbl>
            <c:dLbl>
              <c:idx val="3"/>
              <c:tx>
                <c:strRef>
                  <c:f>Daten_Diagramme!$E$17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{185DFB3F-8B58-4BAD-BE50-0F8234BD2EBF}</c15:txfldGUID>
                      <c15:f>Daten_Diagramme!$E$17</c15:f>
                      <c15:dlblFieldTableCache>
                        <c:ptCount val="1"/>
                        <c:pt idx="0">
                          <c:v>-5.0</c:v>
                        </c:pt>
                      </c15:dlblFieldTableCache>
                    </c15:dlblFTEntry>
                  </c15:dlblFieldTable>
                  <c15:showDataLabelsRange val="0"/>
                </c:ext>
                <c:ext xmlns:c16="http://schemas.microsoft.com/office/drawing/2014/chart" uri="{C3380CC4-5D6E-409C-BE32-E72D297353CC}">
                  <c16:uniqueId val="{00000003-9815-4174-A02C-4D66F2B2EAA1}"/>
                </c:ext>
              </c:extLst>
            </c:dLbl>
            <c:dLbl>
              <c:idx val="4"/>
              <c:tx>
                <c:strRef>
                  <c:f>Daten_Diagramme!$E$18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{641B3ACA-8013-4159-A726-DAA5DDE26EC5}</c15:txfldGUID>
                      <c15:f>Daten_Diagramme!$E$18</c15:f>
                      <c15:dlblFieldTableCache>
                        <c:ptCount val="1"/>
                        <c:pt idx="0">
                          <c:v>-5.0</c:v>
                        </c:pt>
                      </c15:dlblFieldTableCache>
                    </c15:dlblFTEntry>
                  </c15:dlblFieldTable>
                  <c15:showDataLabelsRange val="0"/>
                </c:ext>
                <c:ext xmlns:c16="http://schemas.microsoft.com/office/drawing/2014/chart" uri="{C3380CC4-5D6E-409C-BE32-E72D297353CC}">
                  <c16:uniqueId val="{00000004-9815-4174-A02C-4D66F2B2EAA1}"/>
                </c:ext>
              </c:extLst>
            </c:dLbl>
            <c:dLbl>
              <c:idx val="5"/>
              <c:tx>
                <c:strRef>
                  <c:f>Daten_Diagramme!$E$19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{BCD620FC-50A0-43F7-BD4F-17493B8BE4BA}</c15:txfldGUID>
                      <c15:f>Daten_Diagramme!$E$19</c15:f>
                      <c15:dlblFieldTableCache>
                        <c:ptCount val="1"/>
                        <c:pt idx="0">
                          <c:v>-7.9</c:v>
                        </c:pt>
                      </c15:dlblFieldTableCache>
                    </c15:dlblFTEntry>
                  </c15:dlblFieldTable>
                  <c15:showDataLabelsRange val="0"/>
                </c:ext>
                <c:ext xmlns:c16="http://schemas.microsoft.com/office/drawing/2014/chart" uri="{C3380CC4-5D6E-409C-BE32-E72D297353CC}">
                  <c16:uniqueId val="{00000005-9815-4174-A02C-4D66F2B2EAA1}"/>
                </c:ext>
              </c:extLst>
            </c:dLbl>
            <c:dLbl>
              <c:idx val="6"/>
              <c:tx>
                <c:strRef>
                  <c:f>Daten_Diagramme!$E$20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{D7F4C9D1-3992-4EF8-A188-115A03C2E1D8}</c15:txfldGUID>
                      <c15:f>Daten_Diagramme!$E$20</c15:f>
                      <c15:dlblFieldTableCache>
                        <c:ptCount val="1"/>
                        <c:pt idx="0">
                          <c:v>3.9</c:v>
                        </c:pt>
                      </c15:dlblFieldTableCache>
                    </c15:dlblFTEntry>
                  </c15:dlblFieldTable>
                  <c15:showDataLabelsRange val="0"/>
                </c:ext>
                <c:ext xmlns:c16="http://schemas.microsoft.com/office/drawing/2014/chart" uri="{C3380CC4-5D6E-409C-BE32-E72D297353CC}">
                  <c16:uniqueId val="{00000006-9815-4174-A02C-4D66F2B2EAA1}"/>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{1788F996-74DF-4BAD-A433-6199DB57EF3C}</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9815-4174-A02C-4D66F2B2EAA1}"/>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{9890A4B6-BB99-4DCB-9C1F-32CBF8813411}</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9815-4174-A02C-4D66F2B2EAA1}"/>
                </c:ext>
              </c:extLst>
            </c:dLbl>
            <c:dLbl>
              <c:idx val="9"/>
              <c:tx>
                <c:strRef>
                  <c:f>Daten_Diagramme!$E$23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{9529E66C-37CD-4164-BAC7-08EA4D17B4C3}</c15:txfldGUID>
                      <c15:f>Daten_Diagramme!$E$23</c15:f>
                      <c15:dlblFieldTableCache>
                        <c:ptCount val="1"/>
                        <c:pt idx="0">
                          <c:v>0.5</c:v>
                        </c:pt>
                      </c15:dlblFieldTableCache>
                    </c15:dlblFTEntry>
                  </c15:dlblFieldTable>
                  <c15:showDataLabelsRange val="0"/>
                </c:ext>
                <c:ext xmlns:c16="http://schemas.microsoft.com/office/drawing/2014/chart" uri="{C3380CC4-5D6E-409C-BE32-E72D297353CC}">
                  <c16:uniqueId val="{00000009-9815-4174-A02C-4D66F2B2EAA1}"/>
                </c:ext>
              </c:extLst>
            </c:dLbl>
            <c:dLbl>
              <c:idx val="10"/>
              <c:tx>
                <c:strRef>
                  <c:f>Daten_Diagramme!$E$24</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{A63010B2-0870-4693-A9E2-B8B832764E62}</c15:txfldGUID>
                      <c15:f>Daten_Diagramme!$E$24</c15:f>
                      <c15:dlblFieldTableCache>
                        <c:ptCount val="1"/>
                        <c:pt idx="0">
                          <c:v>-8.9</c:v>
                        </c:pt>
                      </c15:dlblFieldTableCache>
                    </c15:dlblFTEntry>
                  </c15:dlblFieldTable>
                  <c15:showDataLabelsRange val="0"/>
                </c:ext>
                <c:ext xmlns:c16="http://schemas.microsoft.com/office/drawing/2014/chart" uri="{C3380CC4-5D6E-409C-BE32-E72D297353CC}">
                  <c16:uniqueId val="{0000000A-9815-4174-A02C-4D66F2B2EAA1}"/>
                </c:ext>
              </c:extLst>
            </c:dLbl>
            <c:dLbl>
              <c:idx val="11"/>
              <c:tx>
                <c:strRef>
                  <c:f>Daten_Diagramme!$E$25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{4992DC57-4631-49FF-B741-3858FA83865B}</c15:txfldGUID>
                      <c15:f>Daten_Diagramme!$E$25</c15:f>
                      <c15:dlblFieldTableCache>
                        <c:ptCount val="1"/>
                        <c:pt idx="0">
                          <c:v>4.1</c:v>
                        </c:pt>
                      </c15:dlblFieldTableCache>
                    </c15:dlblFTEntry>
                  </c15:dlblFieldTable>
                  <c15:showDataLabelsRange val="0"/>
                </c:ext>
                <c:ext xmlns:c16="http://schemas.microsoft.com/office/drawing/2014/chart" uri="{C3380CC4-5D6E-409C-BE32-E72D297353CC}">
                  <c16:uniqueId val="{0000000B-9815-4174-A02C-4D66F2B2EAA1}"/>
                </c:ext>
              </c:extLst>
            </c:dLbl>
            <c:dLbl>
              <c:idx val="12"/>
              <c:tx>
                <c:strRef>
                  <c:f>Daten_Diagramme!$E$26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{4FCCE94F-A4FA-40E1-B5A6-25052C479052}</c15:txfldGUID>
                      <c15:f>Daten_Diagramme!$E$26</c15:f>
                      <c15:dlblFieldTableCache>
                        <c:ptCount val="1"/>
                        <c:pt idx="0">
                          <c:v>1.7</c:v>
                        </c:pt>
                      </c15:dlblFieldTableCache>
                    </c15:dlblFTEntry>
                  </c15:dlblFieldTable>
                  <c15:showDataLabelsRange val="0"/>
                </c:ext>
                <c:ext xmlns:c16="http://schemas.microsoft.com/office/drawing/2014/chart" uri="{C3380CC4-5D6E-409C-BE32-E72D297353CC}">
                  <c16:uniqueId val="{0000000C-9815-4174-A02C-4D66F2B2EAA1}"/>
                </c:ext>
              </c:extLst>
            </c:dLbl>
            <c:dLbl>
              <c:idx val="13"/>
              <c:tx>
                <c:strRef>
                  <c:f>Daten_Diagramme!$E$27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{826998E6-DBC9-4693-A2EF-44B68BC9B70B}</c15:txfldGUID>
                      <c15:f>Daten_Diagramme!$E$27</c15:f>
                      <c15:dlblFieldTableCache>
                        <c:ptCount val="1"/>
                        <c:pt idx="0">
                          <c:v>-1.4</c:v>
                        </c:pt>
                      </c15:dlblFieldTableCache>
                    </c15:dlblFTEntry>
                  </c15:dlblFieldTable>
                  <c15:showDataLabelsRange val="0"/>
                </c:ext>
                <c:ext xmlns:c16="http://schemas.microsoft.com/office/drawing/2014/chart" uri="{C3380CC4-5D6E-409C-BE32-E72D297353CC}">
                  <c16:uniqueId val="{0000000D-9815-4174-A02C-4D66F2B2EAA1}"/>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{3FB47258-8134-4CB4-B523-7A2014E8F545}</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9815-4174-A02C-4D66F2B2EAA1}"/>
                </c:ext>
              </c:extLst>
            </c:dLbl>
            <c:dLbl>
              <c:idx val="15"/>
              <c:tx>
                <c:strRef>
                  <c:f>Daten_Diagramme!$E$29</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{C42565E3-3EA6-4F80-AE4D-142F5B8D0B70}</c15:txfldGUID>
                      <c15:f>Daten_Diagramme!$E$29</c15:f>
                      <c15:dlblFieldTableCache>
                        <c:ptCount val="1"/>
                        <c:pt idx="0">
                          <c:v>-10.5</c:v>
                        </c:pt>
                      </c15:dlblFieldTableCache>
                    </c15:dlblFTEntry>
                  </c15:dlblFieldTable>
                  <c15:showDataLabelsRange val="0"/>
                </c:ext>
                <c:ext xmlns:c16="http://schemas.microsoft.com/office/drawing/2014/chart" uri="{C3380CC4-5D6E-409C-BE32-E72D297353CC}">
                  <c16:uniqueId val="{0000000F-9815-4174-A02C-4D66F2B2EAA1}"/>
                </c:ext>
              </c:extLst>
            </c:dLbl>
            <c:dLbl>
              <c:idx val="16"/>
              <c:tx>
                <c:strRef>
                  <c:f>Daten_Diagramme!$E$30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{14AF0790-7FC2-46BE-8508-1F3409FF6755}</c15:txfldGUID>
                      <c15:f>Daten_Diagramme!$E$30</c15:f>
                      <c15:dlblFieldTableCache>
                        <c:ptCount val="1"/>
                        <c:pt idx="0">
                          <c:v>0.6</c:v>
                        </c:pt>
                      </c15:dlblFieldTableCache>
                    </c15:dlblFTEntry>
                  </c15:dlblFieldTable>
                  <c15:showDataLabelsRange val="0"/>
                </c:ext>
                <c:ext xmlns:c16="http://schemas.microsoft.com/office/drawing/2014/chart" uri="{C3380CC4-5D6E-409C-BE32-E72D297353CC}">
                  <c16:uniqueId val="{00000010-9815-4174-A02C-4D66F2B2EAA1}"/>
                </c:ext>
              </c:extLst>
            </c:dLbl>
            <c:dLbl>
              <c:idx val="17"/>
              <c:tx>
                <c:strRef>
                  <c:f>Daten_Diagramme!$E$31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{DED464DF-FDBA-4B09-9EF8-1D0FDE40E3CA}</c15:txfldGUID>
                      <c15:f>Daten_Diagramme!$E$31</c15:f>
                      <c15:dlblFieldTableCache>
                        <c:ptCount val="1"/>
                        <c:pt idx="0">
                          <c:v>3.1</c:v>
                        </c:pt>
                      </c15:dlblFieldTableCache>
                    </c15:dlblFTEntry>
                  </c15:dlblFieldTable>
                  <c15:showDataLabelsRange val="0"/>
                </c:ext>
                <c:ext xmlns:c16="http://schemas.microsoft.com/office/drawing/2014/chart" uri="{C3380CC4-5D6E-409C-BE32-E72D297353CC}">
                  <c16:uniqueId val="{00000011-9815-4174-A02C-4D66F2B2EAA1}"/>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{A7DE3553-D6B7-409F-B1CB-94178DDDDC84}</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9815-4174-A02C-4D66F2B2EAA1}"/>
                </c:ext>
              </c:extLst>
            </c:dLbl>
            <c:dLbl>
              <c:idx val="19"/>
              <c:tx>
                <c:strRef>
                  <c:f>Daten_Diagramme!$E$33</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{256A5FFC-53C3-407F-B654-D092A1A89040}</c15:txfldGUID>
                      <c15:f>Daten_Diagramme!$E$33</c15:f>
                      <c15:dlblFieldTableCache>
                        <c:ptCount val="1"/>
                        <c:pt idx="0">
                          <c:v>9.3</c:v>
                        </c:pt>
                      </c15:dlblFieldTableCache>
                    </c15:dlblFTEntry>
                  </c15:dlblFieldTable>
                  <c15:showDataLabelsRange val="0"/>
                </c:ext>
                <c:ext xmlns:c16="http://schemas.microsoft.com/office/drawing/2014/chart" uri="{C3380CC4-5D6E-409C-BE32-E72D297353CC}">
                  <c16:uniqueId val="{00000013-9815-4174-A02C-4D66F2B2EAA1}"/>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{ADBF7437-AF2D-45D7-8CBF-8CE1B55A71BF}</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9815-4174-A02C-4D66F2B2EAA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{43BE759C-FA7A-41C7-A282-CEEDC63D1907}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815-4174-A02C-4D66F2B2EAA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{9475BAC5-037C-42C0-8A97-005C5AB13C50}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815-4174-A02C-4D66F2B2EAA1}"/>
                </c:ext>
              </c:extLst>
            </c:dLbl>
            <c:dLbl>
              <c:idx val="23"/>
              <c:tx>
                <c:strRef>
                  <c:f>Daten_Diagramme!$E$37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{76DA5A24-4C8D-4913-A9D9-1D0F6B08CD8F}</c15:txfldGUID>
                      <c15:f>Daten_Diagramme!$E$37</c15:f>
                      <c15:dlblFieldTableCache>
                        <c:ptCount val="1"/>
                        <c:pt idx="0">
                          <c:v>5.8</c:v>
                        </c:pt>
                      </c15:dlblFieldTableCache>
                    </c15:dlblFTEntry>
                  </c15:dlblFieldTable>
                  <c15:showDataLabelsRange val="0"/>
                </c:ext>
                <c:ext xmlns:c16="http://schemas.microsoft.com/office/drawing/2014/chart" uri="{C3380CC4-5D6E-409C-BE32-E72D297353CC}">
                  <c16:uniqueId val="{00000017-9815-4174-A02C-4D66F2B2EAA1}"/>
                </c:ext>
              </c:extLst>
            </c:dLbl>
            <c:dLbl>
              <c:idx val="24"/>
              <c:tx>
                <c:strRef>
                  <c:f>Daten_Diagramme!$E$38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{578459E5-E664-49F4-B8AF-0461EB47EEB9}</c15:txfldGUID>
                      <c15:f>Daten_Diagramme!$E$38</c15:f>
                      <c15:dlblFieldTableCache>
                        <c:ptCount val="1"/>
                        <c:pt idx="0">
                          <c:v>-1.3</c:v>
                        </c:pt>
                      </c15:dlblFieldTableCache>
                    </c15:dlblFTEntry>
                  </c15:dlblFieldTable>
                  <c15:showDataLabelsRange val="0"/>
                </c:ext>
                <c:ext xmlns:c16="http://schemas.microsoft.com/office/drawing/2014/chart" uri="{C3380CC4-5D6E-409C-BE32-E72D297353CC}">
                  <c16:uniqueId val="{00000018-9815-4174-A02C-4D66F2B2EAA1}"/>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{BB350CD5-3A25-4729-BF76-6F69F7EB875A}</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9815-4174-A02C-4D66F2B2EAA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{BF6C4BF5-5168-4B12-8879-524216D308AB}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815-4174-A02C-4D66F2B2EAA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{57E94F04-B121-461E-93D5-D0F846306959}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815-4174-A02C-4D66F2B2EAA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{75300069-4C06-457A-8CD7-566520EA0644}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815-4174-A02C-4D66F2B2EAA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{FCF403A1-B3B6-43AA-9C7F-EE887C332D81}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815-4174-A02C-4D66F2B2EAA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{D6D8EDF3-10AC-4948-95C0-CDDB7597E767}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815-4174-A02C-4D66F2B2EAA1}"/>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{0E71175C-49A7-45B7-A7B3-CC5E01CB1EF7}</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9815-4174-A02C-4D66F2B2EA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-0.66623284063090704</c:v>
                </c:pt>
                <c:pt idx="1">
                  <c:v>5.8272632674297604</c:v>
                </c:pt>
                <c:pt idx="2">
                  <c:v>11.275964391691394</c:v>
                </c:pt>
                <c:pt idx="3">
                  <c:v>-5.0011064394777609</c:v>
                </c:pt>
                <c:pt idx="4">
                  <c:v>-5.0328227571115978</c:v>
                </c:pt>
                <c:pt idx="5">
                  <c:v>-7.9402985074626864</c:v>
                </c:pt>
                <c:pt idx="6">
                  <c:v>3.9355992844364938</c:v>
                </c:pt>
                <c:pt idx="7">
                  <c:v>3.0014124293785311</c:v>
                </c:pt>
                <c:pt idx="8">
                  <c:v>0.98568167669641005</c:v>
                </c:pt>
                <c:pt idx="9">
                  <c:v>0.50391937290033595</c:v>
                </c:pt>
                <c:pt idx="10">
                  <c:v>-8.8670471359120686</c:v>
                </c:pt>
                <c:pt idx="11">
                  <c:v>4.107981220657277</c:v>
                </c:pt>
                <c:pt idx="12">
                  <c:v>1.6602809706257982</c:v>
                </c:pt>
                <c:pt idx="13">
                  <c:v>-1.4235654840122645</c:v>
                </c:pt>
                <c:pt idx="14">
                  <c:v>1.4688209373748164</c:v>
                </c:pt>
                <c:pt idx="15">
                  <c:v>-10.476190476190476</c:v>
                </c:pt>
                <c:pt idx="16">
                  <c:v>0.57929036929761046</c:v>
                </c:pt>
                <c:pt idx="17">
                  <c:v>3.1275720164609053</c:v>
                </c:pt>
                <c:pt idx="18">
                  <c:v>4.0282836940218552</c:v>
                </c:pt>
                <c:pt idx="19">
                  <c:v>9.3159882501049101</c:v>
                </c:pt>
                <c:pt idx="20">
                  <c:v>-3.4611926880431527</c:v>
                </c:pt>
                <c:pt idx="21">
                  <c:v>0</c:v>
                </c:pt>
                <c:pt idx="23">
                  <c:v>5.8272632674297604</c:v>
                </c:pt>
                <c:pt idx="24">
                  <c:v>-1.3397502601456817</c:v>
                </c:pt>
                <c:pt idx="25">
                  <c:v>-0.68523786520673424</c:v>
                </c:pt>
              </c:numCache>
            </c:numRef>
          </c:val>
          <c:extLst>
            <c:ext xmlns:c16="http://schemas.microsoft.com/office/drawing/2014/chart" uri="{C3380CC4-5D6E-409C-BE32-E72D297353CC}">
              <c16:uniqueId val="{00000020-9815-4174-A02C-4D66F2B2EAA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{2C96D38F-12DE-4966-B466-EC97D465A23B}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815-4174-A02C-4D66F2B2EAA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{10F60CB7-60ED-4C02-B603-874A6C88B7A1}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815-4174-A02C-4D66F2B2EAA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{C0D30A7E-B335-4EC2-A83E-3969750BE911}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815-4174-A02C-4D66F2B2EAA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{96EF07C0-B494-4055-BCE5-8E2EA1347D75}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815-4174-A02C-4D66F2B2EAA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{7E797589-8D12-464C-9046-22D52230B61A}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815-4174-A02C-4D66F2B2EAA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{AB54C5FE-1312-461B-A86B-D82237200AF9}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815-4174-A02C-4D66F2B2EAA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{C1312D31-B180-45D4-A68C-D88866C41378}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815-4174-A02C-4D66F2B2EAA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{0A51398E-0562-44B9-A93C-197DCCEBAFF7}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815-4174-A02C-4D66F2B2EAA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{5525A144-FC75-42F5-A093-A242D5B61C41}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815-4174-A02C-4D66F2B2EAA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{4D7C04E0-822C-45E4-BB69-AF8CCA539EB9}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815-4174-A02C-4D66F2B2EAA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{0B45B446-0C98-4141-B254-F8BBBA70626D}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815-4174-A02C-4D66F2B2EAA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{25105C37-3256-4598-8C6C-F4733C664653}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815-4174-A02C-4D66F2B2EAA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{7B8C6C79-282F-4D93-822D-2FB14C42AEAA}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815-4174-A02C-4D66F2B2EAA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{40DA6BA1-6B88-4247-AE74-77C18B7BE3E4}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815-4174-A02C-4D66F2B2EAA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{F93DF955-7F2E-40DB-8FA5-DFEA5D76FFF3}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815-4174-A02C-4D66F2B2EAA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{3391CF60-408C-4199-B1D5-FF997721B0DC}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815-4174-A02C-4D66F2B2EAA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{FA21B670-3E7F-4F7D-A79D-5E34BA801760}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815-4174-A02C-4D66F2B2EAA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{8F0B5DDC-6DB8-4B8C-860F-8DEE94635675}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815-4174-A02C-4D66F2B2EAA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{66E13DDA-6DCD-4943-8380-A6D860EF6ED8}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815-4174-A02C-4D66F2B2EAA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{7A1F830E-E120-4A4B-A7B4-F0F47FC557B5}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815-4174-A02C-4D66F2B2EAA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{7A917D23-4C47-49F2-86DF-FD980E3B40BF}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815-4174-A02C-4D66F2B2EAA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{D1430C8A-3008-4F9C-8464-7ECBE27CEAF8}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815-4174-A02C-4D66F2B2EAA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{338DCC4E-44F1-476C-BF0C-241A9F470F7B}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815-4174-A02C-4D66F2B2EAA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{A762402C-DC22-4F6D-839B-EA1D84A885CD}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815-4174-A02C-4D66F2B2EAA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{3CFA9D02-2806-44AB-83C8-E6E8FAEE08CC}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815-4174-A02C-4D66F2B2EAA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{610DBF1F-3FF7-4D3A-896F-0AEB334C65D7}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815-4174-A02C-4D66F2B2EAA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{23A7AD1E-5B23-4755-A3F6-DB7364C082B4}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815-4174-A02C-4D66F2B2EAA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{BA6C88CC-33C3-4AA1-8361-CA962E644B6C}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815-4174-A02C-4D66F2B2EAA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{71D5529D-BB35-42D4-AAA9-77777E66942F}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815-4174-A02C-4D66F2B2EAA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{FD008EF0-B3FA-4309-B79E-5561E1AB02DE}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815-4174-A02C-4D66F2B2EAA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{F437FB8E-89B1-4C24-9144-82A6C9059AB4}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815-4174-A02C-4D66F2B2EAA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{C3589262-9924-426D-A108-02A29AD4AC15}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815-4174-A02C-4D66F2B2EA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815-4174-A02C-4D66F2B2EAA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815-4174-A02C-4D66F2B2EAA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{34ACB7B2-2B7D-4E76-8610-90B78334D2CA}</c15:txfldGUID>
                      <c15:f>Diagramm!$I$46</c15:f>
                      <c15:dlblFieldTableCache>
                        <c:ptCount val="1"/>
                      </c15:dlblFieldTableCache>
                    </c15:dlblFTEntry>
                  </c15:dlblFieldTable>
                  <c15:showDataLabelsRange val="0"/>
                </c:ext>
                <c:ext xmlns:c16="http://schemas.microsoft.com/office/drawing/2014/chart" uri="{C3380CC4-5D6E-409C-BE32-E72D297353CC}">
                  <c16:uniqueId val="{00000000-6C36-4103-BA25-E63BA84E790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{9A81AA6C-2E61-44A0-8D65-7491ED6E7021}</c15:txfldGUID>
                      <c15:f>Diagramm!$I$47</c15:f>
                      <c15:dlblFieldTableCache>
                        <c:ptCount val="1"/>
                      </c15:dlblFieldTableCache>
                    </c15:dlblFTEntry>
                  </c15:dlblFieldTable>
                  <c15:showDataLabelsRange val="0"/>
                </c:ext>
                <c:ext xmlns:c16="http://schemas.microsoft.com/office/drawing/2014/chart" uri="{C3380CC4-5D6E-409C-BE32-E72D297353CC}">
                  <c16:uniqueId val="{00000001-6C36-4103-BA25-E63BA84E790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{825A4FE4-EE2A-48B4-AE5D-7848F80C278F}</c15:txfldGUID>
                      <c15:f>Diagramm!$I$48</c15:f>
                      <c15:dlblFieldTableCache>
                        <c:ptCount val="1"/>
                      </c15:dlblFieldTableCache>
                    </c15:dlblFTEntry>
                  </c15:dlblFieldTable>
                  <c15:showDataLabelsRange val="0"/>
                </c:ext>
                <c:ext xmlns:c16="http://schemas.microsoft.com/office/drawing/2014/chart" uri="{C3380CC4-5D6E-409C-BE32-E72D297353CC}">
                  <c16:uniqueId val="{00000002-6C36-4103-BA25-E63BA84E790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{27E44847-4833-4A86-A578-65E51BFA2186}</c15:txfldGUID>
                      <c15:f>Diagramm!$I$49</c15:f>
                      <c15:dlblFieldTableCache>
                        <c:ptCount val="1"/>
                      </c15:dlblFieldTableCache>
                    </c15:dlblFTEntry>
                  </c15:dlblFieldTable>
                  <c15:showDataLabelsRange val="0"/>
                </c:ext>
                <c:ext xmlns:c16="http://schemas.microsoft.com/office/drawing/2014/chart" uri="{C3380CC4-5D6E-409C-BE32-E72D297353CC}">
                  <c16:uniqueId val="{00000003-6C36-4103-BA25-E63BA84E790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{A62BA7BD-6EDC-4220-A3B0-FF12E7B60B9D}</c15:txfldGUID>
                      <c15:f>Diagramm!$I$50</c15:f>
                      <c15:dlblFieldTableCache>
                        <c:ptCount val="1"/>
                      </c15:dlblFieldTableCache>
                    </c15:dlblFTEntry>
                  </c15:dlblFieldTable>
                  <c15:showDataLabelsRange val="0"/>
                </c:ext>
                <c:ext xmlns:c16="http://schemas.microsoft.com/office/drawing/2014/chart" uri="{C3380CC4-5D6E-409C-BE32-E72D297353CC}">
                  <c16:uniqueId val="{00000004-6C36-4103-BA25-E63BA84E790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{F16BE366-1AAB-4D44-940F-2709C14FFEC0}</c15:txfldGUID>
                      <c15:f>Diagramm!$I$51</c15:f>
                      <c15:dlblFieldTableCache>
                        <c:ptCount val="1"/>
                      </c15:dlblFieldTableCache>
                    </c15:dlblFTEntry>
                  </c15:dlblFieldTable>
                  <c15:showDataLabelsRange val="0"/>
                </c:ext>
                <c:ext xmlns:c16="http://schemas.microsoft.com/office/drawing/2014/chart" uri="{C3380CC4-5D6E-409C-BE32-E72D297353CC}">
                  <c16:uniqueId val="{00000005-6C36-4103-BA25-E63BA84E790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{CFD07DFE-18BB-4C5C-951F-4FE2C5199869}</c15:txfldGUID>
                      <c15:f>Diagramm!$I$52</c15:f>
                      <c15:dlblFieldTableCache>
                        <c:ptCount val="1"/>
                      </c15:dlblFieldTableCache>
                    </c15:dlblFTEntry>
                  </c15:dlblFieldTable>
                  <c15:showDataLabelsRange val="0"/>
                </c:ext>
                <c:ext xmlns:c16="http://schemas.microsoft.com/office/drawing/2014/chart" uri="{C3380CC4-5D6E-409C-BE32-E72D297353CC}">
                  <c16:uniqueId val="{00000006-6C36-4103-BA25-E63BA84E790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{B91BD391-A4B8-4613-9848-2393A3C91AA9}</c15:txfldGUID>
                      <c15:f>Diagramm!$I$53</c15:f>
                      <c15:dlblFieldTableCache>
                        <c:ptCount val="1"/>
                      </c15:dlblFieldTableCache>
                    </c15:dlblFTEntry>
                  </c15:dlblFieldTable>
                  <c15:showDataLabelsRange val="0"/>
                </c:ext>
                <c:ext xmlns:c16="http://schemas.microsoft.com/office/drawing/2014/chart" uri="{C3380CC4-5D6E-409C-BE32-E72D297353CC}">
                  <c16:uniqueId val="{00000007-6C36-4103-BA25-E63BA84E790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{9DAD90D1-A6CB-4113-BEA0-CB7EA9142433}</c15:txfldGUID>
                      <c15:f>Diagramm!$I$54</c15:f>
                      <c15:dlblFieldTableCache>
                        <c:ptCount val="1"/>
                      </c15:dlblFieldTableCache>
                    </c15:dlblFTEntry>
                  </c15:dlblFieldTable>
                  <c15:showDataLabelsRange val="0"/>
                </c:ext>
                <c:ext xmlns:c16="http://schemas.microsoft.com/office/drawing/2014/chart" uri="{C3380CC4-5D6E-409C-BE32-E72D297353CC}">
                  <c16:uniqueId val="{00000008-6C36-4103-BA25-E63BA84E790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{6105859D-B6ED-4684-9C01-C8BEFD3D1F8E}</c15:txfldGUID>
                      <c15:f>Diagramm!$I$55</c15:f>
                      <c15:dlblFieldTableCache>
                        <c:ptCount val="1"/>
                      </c15:dlblFieldTableCache>
                    </c15:dlblFTEntry>
                  </c15:dlblFieldTable>
                  <c15:showDataLabelsRange val="0"/>
                </c:ext>
                <c:ext xmlns:c16="http://schemas.microsoft.com/office/drawing/2014/chart" uri="{C3380CC4-5D6E-409C-BE32-E72D297353CC}">
                  <c16:uniqueId val="{00000009-6C36-4103-BA25-E63BA84E790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{CCA2B8BA-7FCD-427C-8963-4A62E4879B74}</c15:txfldGUID>
                      <c15:f>Diagramm!$I$56</c15:f>
                      <c15:dlblFieldTableCache>
                        <c:ptCount val="1"/>
                      </c15:dlblFieldTableCache>
                    </c15:dlblFTEntry>
                  </c15:dlblFieldTable>
                  <c15:showDataLabelsRange val="0"/>
                </c:ext>
                <c:ext xmlns:c16="http://schemas.microsoft.com/office/drawing/2014/chart" uri="{C3380CC4-5D6E-409C-BE32-E72D297353CC}">
                  <c16:uniqueId val="{0000000A-6C36-4103-BA25-E63BA84E790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{D91ADED2-618C-4463-A837-FB73D3717D9C}</c15:txfldGUID>
                      <c15:f>Diagramm!$I$57</c15:f>
                      <c15:dlblFieldTableCache>
                        <c:ptCount val="1"/>
                      </c15:dlblFieldTableCache>
                    </c15:dlblFTEntry>
                  </c15:dlblFieldTable>
                  <c15:showDataLabelsRange val="0"/>
                </c:ext>
                <c:ext xmlns:c16="http://schemas.microsoft.com/office/drawing/2014/chart" uri="{C3380CC4-5D6E-409C-BE32-E72D297353CC}">
                  <c16:uniqueId val="{0000000B-6C36-4103-BA25-E63BA84E790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{BDFB94AD-3024-4358-859B-C47CBC04736A}</c15:txfldGUID>
                      <c15:f>Diagramm!$I$58</c15:f>
                      <c15:dlblFieldTableCache>
                        <c:ptCount val="1"/>
                      </c15:dlblFieldTableCache>
                    </c15:dlblFTEntry>
                  </c15:dlblFieldTable>
                  <c15:showDataLabelsRange val="0"/>
                </c:ext>
                <c:ext xmlns:c16="http://schemas.microsoft.com/office/drawing/2014/chart" uri="{C3380CC4-5D6E-409C-BE32-E72D297353CC}">
                  <c16:uniqueId val="{0000000C-6C36-4103-BA25-E63BA84E790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{CF352CC2-9DCF-4FDC-A291-812F356BF93D}</c15:txfldGUID>
                      <c15:f>Diagramm!$I$59</c15:f>
                      <c15:dlblFieldTableCache>
                        <c:ptCount val="1"/>
                      </c15:dlblFieldTableCache>
                    </c15:dlblFTEntry>
                  </c15:dlblFieldTable>
                  <c15:showDataLabelsRange val="0"/>
                </c:ext>
                <c:ext xmlns:c16="http://schemas.microsoft.com/office/drawing/2014/chart" uri="{C3380CC4-5D6E-409C-BE32-E72D297353CC}">
                  <c16:uniqueId val="{0000000D-6C36-4103-BA25-E63BA84E790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{4D53C6DD-742E-49AD-895B-DE42E157E4AE}</c15:txfldGUID>
                      <c15:f>Diagramm!$I$60</c15:f>
                      <c15:dlblFieldTableCache>
                        <c:ptCount val="1"/>
                      </c15:dlblFieldTableCache>
                    </c15:dlblFTEntry>
                  </c15:dlblFieldTable>
                  <c15:showDataLabelsRange val="0"/>
                </c:ext>
                <c:ext xmlns:c16="http://schemas.microsoft.com/office/drawing/2014/chart" uri="{C3380CC4-5D6E-409C-BE32-E72D297353CC}">
                  <c16:uniqueId val="{0000000E-6C36-4103-BA25-E63BA84E790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{50601404-4102-4544-AFC5-52661961AAA2}</c15:txfldGUID>
                      <c15:f>Diagramm!$I$61</c15:f>
                      <c15:dlblFieldTableCache>
                        <c:ptCount val="1"/>
                      </c15:dlblFieldTableCache>
                    </c15:dlblFTEntry>
                  </c15:dlblFieldTable>
                  <c15:showDataLabelsRange val="0"/>
                </c:ext>
                <c:ext xmlns:c16="http://schemas.microsoft.com/office/drawing/2014/chart" uri="{C3380CC4-5D6E-409C-BE32-E72D297353CC}">
                  <c16:uniqueId val="{0000000F-6C36-4103-BA25-E63BA84E790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{AB26E737-7C61-4C99-B229-0E2E2ED3630D}</c15:txfldGUID>
                      <c15:f>Diagramm!$I$62</c15:f>
                      <c15:dlblFieldTableCache>
                        <c:ptCount val="1"/>
                      </c15:dlblFieldTableCache>
                    </c15:dlblFTEntry>
                  </c15:dlblFieldTable>
                  <c15:showDataLabelsRange val="0"/>
                </c:ext>
                <c:ext xmlns:c16="http://schemas.microsoft.com/office/drawing/2014/chart" uri="{C3380CC4-5D6E-409C-BE32-E72D297353CC}">
                  <c16:uniqueId val="{00000010-6C36-4103-BA25-E63BA84E790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{45984A63-C817-4E30-B563-AC84A190A83F}</c15:txfldGUID>
                      <c15:f>Diagramm!$I$63</c15:f>
                      <c15:dlblFieldTableCache>
                        <c:ptCount val="1"/>
                      </c15:dlblFieldTableCache>
                    </c15:dlblFTEntry>
                  </c15:dlblFieldTable>
                  <c15:showDataLabelsRange val="0"/>
                </c:ext>
                <c:ext xmlns:c16="http://schemas.microsoft.com/office/drawing/2014/chart" uri="{C3380CC4-5D6E-409C-BE32-E72D297353CC}">
                  <c16:uniqueId val="{00000011-6C36-4103-BA25-E63BA84E790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{0B051AB0-4796-4633-9250-D7BFF5F84BF2}</c15:txfldGUID>
                      <c15:f>Diagramm!$I$64</c15:f>
                      <c15:dlblFieldTableCache>
                        <c:ptCount val="1"/>
                      </c15:dlblFieldTableCache>
                    </c15:dlblFTEntry>
                  </c15:dlblFieldTable>
                  <c15:showDataLabelsRange val="0"/>
                </c:ext>
                <c:ext xmlns:c16="http://schemas.microsoft.com/office/drawing/2014/chart" uri="{C3380CC4-5D6E-409C-BE32-E72D297353CC}">
                  <c16:uniqueId val="{00000012-6C36-4103-BA25-E63BA84E790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{1CEC61AD-D812-4C7F-8D8E-1A598CDF78D9}</c15:txfldGUID>
                      <c15:f>Diagramm!$I$65</c15:f>
                      <c15:dlblFieldTableCache>
                        <c:ptCount val="1"/>
                      </c15:dlblFieldTableCache>
                    </c15:dlblFTEntry>
                  </c15:dlblFieldTable>
                  <c15:showDataLabelsRange val="0"/>
                </c:ext>
                <c:ext xmlns:c16="http://schemas.microsoft.com/office/drawing/2014/chart" uri="{C3380CC4-5D6E-409C-BE32-E72D297353CC}">
                  <c16:uniqueId val="{00000013-6C36-4103-BA25-E63BA84E790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{19644FE8-3FD7-45B4-B5A7-2F6A809AE2F9}</c15:txfldGUID>
                      <c15:f>Diagramm!$I$66</c15:f>
                      <c15:dlblFieldTableCache>
                        <c:ptCount val="1"/>
                      </c15:dlblFieldTableCache>
                    </c15:dlblFTEntry>
                  </c15:dlblFieldTable>
                  <c15:showDataLabelsRange val="0"/>
                </c:ext>
                <c:ext xmlns:c16="http://schemas.microsoft.com/office/drawing/2014/chart" uri="{C3380CC4-5D6E-409C-BE32-E72D297353CC}">
                  <c16:uniqueId val="{00000014-6C36-4103-BA25-E63BA84E790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{8B8DF762-6C08-4D4C-9868-6C5E1E6B91FD}</c15:txfldGUID>
                      <c15:f>Diagramm!$I$67</c15:f>
                      <c15:dlblFieldTableCache>
                        <c:ptCount val="1"/>
                      </c15:dlblFieldTableCache>
                    </c15:dlblFTEntry>
                  </c15:dlblFieldTable>
                  <c15:showDataLabelsRange val="0"/>
                </c:ext>
                <c:ext xmlns:c16="http://schemas.microsoft.com/office/drawing/2014/chart" uri="{C3380CC4-5D6E-409C-BE32-E72D297353CC}">
                  <c16:uniqueId val="{00000015-6C36-4103-BA25-E63BA84E790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C36-4103-BA25-E63BA84E790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{B5D6B538-CE03-4ED6-8FBD-3BC795A76CA3}</c15:txfldGUID>
                      <c15:f>Diagramm!$K$46</c15:f>
                      <c15:dlblFieldTableCache>
                        <c:ptCount val="1"/>
                      </c15:dlblFieldTableCache>
                    </c15:dlblFTEntry>
                  </c15:dlblFieldTable>
                  <c15:showDataLabelsRange val="0"/>
                </c:ext>
                <c:ext xmlns:c16="http://schemas.microsoft.com/office/drawing/2014/chart" uri="{C3380CC4-5D6E-409C-BE32-E72D297353CC}">
                  <c16:uniqueId val="{00000017-6C36-4103-BA25-E63BA84E790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{633996F5-501C-4655-B307-79ED8089EE03}</c15:txfldGUID>
                      <c15:f>Diagramm!$K$47</c15:f>
                      <c15:dlblFieldTableCache>
                        <c:ptCount val="1"/>
                      </c15:dlblFieldTableCache>
                    </c15:dlblFTEntry>
                  </c15:dlblFieldTable>
                  <c15:showDataLabelsRange val="0"/>
                </c:ext>
                <c:ext xmlns:c16="http://schemas.microsoft.com/office/drawing/2014/chart" uri="{C3380CC4-5D6E-409C-BE32-E72D297353CC}">
                  <c16:uniqueId val="{00000018-6C36-4103-BA25-E63BA84E790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{6470AA48-3A5E-48BF-B21D-1F166CA07209}</c15:txfldGUID>
                      <c15:f>Diagramm!$K$48</c15:f>
                      <c15:dlblFieldTableCache>
                        <c:ptCount val="1"/>
                      </c15:dlblFieldTableCache>
                    </c15:dlblFTEntry>
                  </c15:dlblFieldTable>
                  <c15:showDataLabelsRange val="0"/>
                </c:ext>
                <c:ext xmlns:c16="http://schemas.microsoft.com/office/drawing/2014/chart" uri="{C3380CC4-5D6E-409C-BE32-E72D297353CC}">
                  <c16:uniqueId val="{00000019-6C36-4103-BA25-E63BA84E790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{3C9079A4-2418-4C4B-9A5F-84670EE67EFC}</c15:txfldGUID>
                      <c15:f>Diagramm!$K$49</c15:f>
                      <c15:dlblFieldTableCache>
                        <c:ptCount val="1"/>
                      </c15:dlblFieldTableCache>
                    </c15:dlblFTEntry>
                  </c15:dlblFieldTable>
                  <c15:showDataLabelsRange val="0"/>
                </c:ext>
                <c:ext xmlns:c16="http://schemas.microsoft.com/office/drawing/2014/chart" uri="{C3380CC4-5D6E-409C-BE32-E72D297353CC}">
                  <c16:uniqueId val="{0000001A-6C36-4103-BA25-E63BA84E790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{34266792-54AF-432B-89BE-85F4E532B0C2}</c15:txfldGUID>
                      <c15:f>Diagramm!$K$50</c15:f>
                      <c15:dlblFieldTableCache>
                        <c:ptCount val="1"/>
                      </c15:dlblFieldTableCache>
                    </c15:dlblFTEntry>
                  </c15:dlblFieldTable>
                  <c15:showDataLabelsRange val="0"/>
                </c:ext>
                <c:ext xmlns:c16="http://schemas.microsoft.com/office/drawing/2014/chart" uri="{C3380CC4-5D6E-409C-BE32-E72D297353CC}">
                  <c16:uniqueId val="{0000001B-6C36-4103-BA25-E63BA84E790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{8EE36FD3-3C51-4D4C-B935-2017F3F34FB3}</c15:txfldGUID>
                      <c15:f>Diagramm!$K$51</c15:f>
                      <c15:dlblFieldTableCache>
                        <c:ptCount val="1"/>
                      </c15:dlblFieldTableCache>
                    </c15:dlblFTEntry>
                  </c15:dlblFieldTable>
                  <c15:showDataLabelsRange val="0"/>
                </c:ext>
                <c:ext xmlns:c16="http://schemas.microsoft.com/office/drawing/2014/chart" uri="{C3380CC4-5D6E-409C-BE32-E72D297353CC}">
                  <c16:uniqueId val="{0000001C-6C36-4103-BA25-E63BA84E790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{1C1FF5CB-1458-45C4-9063-911D9CE94A6F}</c15:txfldGUID>
                      <c15:f>Diagramm!$K$52</c15:f>
                      <c15:dlblFieldTableCache>
                        <c:ptCount val="1"/>
                      </c15:dlblFieldTableCache>
                    </c15:dlblFTEntry>
                  </c15:dlblFieldTable>
                  <c15:showDataLabelsRange val="0"/>
                </c:ext>
                <c:ext xmlns:c16="http://schemas.microsoft.com/office/drawing/2014/chart" uri="{C3380CC4-5D6E-409C-BE32-E72D297353CC}">
                  <c16:uniqueId val="{0000001D-6C36-4103-BA25-E63BA84E790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{BE0570BA-3766-42F4-9DC0-7B2322EB8B05}</c15:txfldGUID>
                      <c15:f>Diagramm!$K$53</c15:f>
                      <c15:dlblFieldTableCache>
                        <c:ptCount val="1"/>
                      </c15:dlblFieldTableCache>
                    </c15:dlblFTEntry>
                  </c15:dlblFieldTable>
                  <c15:showDataLabelsRange val="0"/>
                </c:ext>
                <c:ext xmlns:c16="http://schemas.microsoft.com/office/drawing/2014/chart" uri="{C3380CC4-5D6E-409C-BE32-E72D297353CC}">
                  <c16:uniqueId val="{0000001E-6C36-4103-BA25-E63BA84E790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{DAB204DE-8DB1-4CC7-BA67-A69C2F819E99}</c15:txfldGUID>
                      <c15:f>Diagramm!$K$54</c15:f>
                      <c15:dlblFieldTableCache>
                        <c:ptCount val="1"/>
                      </c15:dlblFieldTableCache>
                    </c15:dlblFTEntry>
                  </c15:dlblFieldTable>
                  <c15:showDataLabelsRange val="0"/>
                </c:ext>
                <c:ext xmlns:c16="http://schemas.microsoft.com/office/drawing/2014/chart" uri="{C3380CC4-5D6E-409C-BE32-E72D297353CC}">
                  <c16:uniqueId val="{0000001F-6C36-4103-BA25-E63BA84E790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{083610D8-9532-43AD-B414-AD97207E4E11}</c15:txfldGUID>
                      <c15:f>Diagramm!$K$55</c15:f>
                      <c15:dlblFieldTableCache>
                        <c:ptCount val="1"/>
                      </c15:dlblFieldTableCache>
                    </c15:dlblFTEntry>
                  </c15:dlblFieldTable>
                  <c15:showDataLabelsRange val="0"/>
                </c:ext>
                <c:ext xmlns:c16="http://schemas.microsoft.com/office/drawing/2014/chart" uri="{C3380CC4-5D6E-409C-BE32-E72D297353CC}">
                  <c16:uniqueId val="{00000020-6C36-4103-BA25-E63BA84E790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{9853D96D-01B6-4A3C-A5CD-8DEC6968ED3C}</c15:txfldGUID>
                      <c15:f>Diagramm!$K$56</c15:f>
                      <c15:dlblFieldTableCache>
                        <c:ptCount val="1"/>
                      </c15:dlblFieldTableCache>
                    </c15:dlblFTEntry>
                  </c15:dlblFieldTable>
                  <c15:showDataLabelsRange val="0"/>
                </c:ext>
                <c:ext xmlns:c16="http://schemas.microsoft.com/office/drawing/2014/chart" uri="{C3380CC4-5D6E-409C-BE32-E72D297353CC}">
                  <c16:uniqueId val="{00000021-6C36-4103-BA25-E63BA84E790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{5D72C4DD-C29B-4935-AB2F-A55C7266D72B}</c15:txfldGUID>
                      <c15:f>Diagramm!$K$57</c15:f>
                      <c15:dlblFieldTableCache>
                        <c:ptCount val="1"/>
                      </c15:dlblFieldTableCache>
                    </c15:dlblFTEntry>
                  </c15:dlblFieldTable>
                  <c15:showDataLabelsRange val="0"/>
                </c:ext>
                <c:ext xmlns:c16="http://schemas.microsoft.com/office/drawing/2014/chart" uri="{C3380CC4-5D6E-409C-BE32-E72D297353CC}">
                  <c16:uniqueId val="{00000022-6C36-4103-BA25-E63BA84E790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{EC5E5976-C006-439F-A916-C6B87090D272}</c15:txfldGUID>
                      <c15:f>Diagramm!$K$58</c15:f>
                      <c15:dlblFieldTableCache>
                        <c:ptCount val="1"/>
                      </c15:dlblFieldTableCache>
                    </c15:dlblFTEntry>
                  </c15:dlblFieldTable>
                  <c15:showDataLabelsRange val="0"/>
                </c:ext>
                <c:ext xmlns:c16="http://schemas.microsoft.com/office/drawing/2014/chart" uri="{C3380CC4-5D6E-409C-BE32-E72D297353CC}">
                  <c16:uniqueId val="{00000023-6C36-4103-BA25-E63BA84E790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{52756C1F-E026-4937-BC45-ACDC64604007}</c15:txfldGUID>
                      <c15:f>Diagramm!$K$59</c15:f>
                      <c15:dlblFieldTableCache>
                        <c:ptCount val="1"/>
                      </c15:dlblFieldTableCache>
                    </c15:dlblFTEntry>
                  </c15:dlblFieldTable>
                  <c15:showDataLabelsRange val="0"/>
                </c:ext>
                <c:ext xmlns:c16="http://schemas.microsoft.com/office/drawing/2014/chart" uri="{C3380CC4-5D6E-409C-BE32-E72D297353CC}">
                  <c16:uniqueId val="{00000024-6C36-4103-BA25-E63BA84E790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{54574149-9147-4B24-BEEC-096351204482}</c15:txfldGUID>
                      <c15:f>Diagramm!$K$60</c15:f>
                      <c15:dlblFieldTableCache>
                        <c:ptCount val="1"/>
                      </c15:dlblFieldTableCache>
                    </c15:dlblFTEntry>
                  </c15:dlblFieldTable>
                  <c15:showDataLabelsRange val="0"/>
                </c:ext>
                <c:ext xmlns:c16="http://schemas.microsoft.com/office/drawing/2014/chart" uri="{C3380CC4-5D6E-409C-BE32-E72D297353CC}">
                  <c16:uniqueId val="{00000025-6C36-4103-BA25-E63BA84E790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{E4182A94-4B3D-4150-BD0E-982915B03185}</c15:txfldGUID>
                      <c15:f>Diagramm!$K$61</c15:f>
                      <c15:dlblFieldTableCache>
                        <c:ptCount val="1"/>
                      </c15:dlblFieldTableCache>
                    </c15:dlblFTEntry>
                  </c15:dlblFieldTable>
                  <c15:showDataLabelsRange val="0"/>
                </c:ext>
                <c:ext xmlns:c16="http://schemas.microsoft.com/office/drawing/2014/chart" uri="{C3380CC4-5D6E-409C-BE32-E72D297353CC}">
                  <c16:uniqueId val="{00000026-6C36-4103-BA25-E63BA84E790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{9986C4C4-6193-4A27-AFB6-4D4AF32E8730}</c15:txfldGUID>
                      <c15:f>Diagramm!$K$62</c15:f>
                      <c15:dlblFieldTableCache>
                        <c:ptCount val="1"/>
                      </c15:dlblFieldTableCache>
                    </c15:dlblFTEntry>
                  </c15:dlblFieldTable>
                  <c15:showDataLabelsRange val="0"/>
                </c:ext>
                <c:ext xmlns:c16="http://schemas.microsoft.com/office/drawing/2014/chart" uri="{C3380CC4-5D6E-409C-BE32-E72D297353CC}">
                  <c16:uniqueId val="{00000027-6C36-4103-BA25-E63BA84E790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{8195719B-F72E-4500-9621-F37F92022E19}</c15:txfldGUID>
                      <c15:f>Diagramm!$K$63</c15:f>
                      <c15:dlblFieldTableCache>
                        <c:ptCount val="1"/>
                      </c15:dlblFieldTableCache>
                    </c15:dlblFTEntry>
                  </c15:dlblFieldTable>
                  <c15:showDataLabelsRange val="0"/>
                </c:ext>
                <c:ext xmlns:c16="http://schemas.microsoft.com/office/drawing/2014/chart" uri="{C3380CC4-5D6E-409C-BE32-E72D297353CC}">
                  <c16:uniqueId val="{00000028-6C36-4103-BA25-E63BA84E790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{DFD87953-790F-4024-8F76-3A4D52844C39}</c15:txfldGUID>
                      <c15:f>Diagramm!$K$64</c15:f>
                      <c15:dlblFieldTableCache>
                        <c:ptCount val="1"/>
                      </c15:dlblFieldTableCache>
                    </c15:dlblFTEntry>
                  </c15:dlblFieldTable>
                  <c15:showDataLabelsRange val="0"/>
                </c:ext>
                <c:ext xmlns:c16="http://schemas.microsoft.com/office/drawing/2014/chart" uri="{C3380CC4-5D6E-409C-BE32-E72D297353CC}">
                  <c16:uniqueId val="{00000029-6C36-4103-BA25-E63BA84E790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{BA7C6DA1-A9EB-4EE1-BD13-DE48F312FF28}</c15:txfldGUID>
                      <c15:f>Diagramm!$K$65</c15:f>
                      <c15:dlblFieldTableCache>
                        <c:ptCount val="1"/>
                      </c15:dlblFieldTableCache>
                    </c15:dlblFTEntry>
                  </c15:dlblFieldTable>
                  <c15:showDataLabelsRange val="0"/>
                </c:ext>
                <c:ext xmlns:c16="http://schemas.microsoft.com/office/drawing/2014/chart" uri="{C3380CC4-5D6E-409C-BE32-E72D297353CC}">
                  <c16:uniqueId val="{0000002A-6C36-4103-BA25-E63BA84E790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{431C1D06-C4A7-4768-9FB3-50A6D4DC2735}</c15:txfldGUID>
                      <c15:f>Diagramm!$K$66</c15:f>
                      <c15:dlblFieldTableCache>
                        <c:ptCount val="1"/>
                      </c15:dlblFieldTableCache>
                    </c15:dlblFTEntry>
                  </c15:dlblFieldTable>
                  <c15:showDataLabelsRange val="0"/>
                </c:ext>
                <c:ext xmlns:c16="http://schemas.microsoft.com/office/drawing/2014/chart" uri="{C3380CC4-5D6E-409C-BE32-E72D297353CC}">
                  <c16:uniqueId val="{0000002B-6C36-4103-BA25-E63BA84E790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{512D196D-83A1-4CE4-973F-AE33FD946EEB}</c15:txfldGUID>
                      <c15:f>Diagramm!$K$67</c15:f>
                      <c15:dlblFieldTableCache>
                        <c:ptCount val="1"/>
                      </c15:dlblFieldTableCache>
                    </c15:dlblFTEntry>
                  </c15:dlblFieldTable>
                  <c15:showDataLabelsRange val="0"/>
                </c:ext>
                <c:ext xmlns:c16="http://schemas.microsoft.com/office/drawing/2014/chart" uri="{C3380CC4-5D6E-409C-BE32-E72D297353CC}">
                  <c16:uniqueId val="{0000002C-6C36-4103-BA25-E63BA84E790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C36-4103-BA25-E63BA84E790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{8872202C-1A9F-4845-86C1-B31D49A60D43}</c15:txfldGUID>
                      <c15:f>Diagramm!$J$46</c15:f>
                      <c15:dlblFieldTableCache>
                        <c:ptCount val="1"/>
                      </c15:dlblFieldTableCache>
                    </c15:dlblFTEntry>
                  </c15:dlblFieldTable>
                  <c15:showDataLabelsRange val="0"/>
                </c:ext>
                <c:ext xmlns:c16="http://schemas.microsoft.com/office/drawing/2014/chart" uri="{C3380CC4-5D6E-409C-BE32-E72D297353CC}">
                  <c16:uniqueId val="{0000002E-6C36-4103-BA25-E63BA84E790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{A9D8AF21-C413-42BD-A793-D39B4347B71D}</c15:txfldGUID>
                      <c15:f>Diagramm!$J$47</c15:f>
                      <c15:dlblFieldTableCache>
                        <c:ptCount val="1"/>
                      </c15:dlblFieldTableCache>
                    </c15:dlblFTEntry>
                  </c15:dlblFieldTable>
                  <c15:showDataLabelsRange val="0"/>
                </c:ext>
                <c:ext xmlns:c16="http://schemas.microsoft.com/office/drawing/2014/chart" uri="{C3380CC4-5D6E-409C-BE32-E72D297353CC}">
                  <c16:uniqueId val="{0000002F-6C36-4103-BA25-E63BA84E790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{A0B85207-21DC-431D-996B-623522E92B68}</c15:txfldGUID>
                      <c15:f>Diagramm!$J$48</c15:f>
                      <c15:dlblFieldTableCache>
                        <c:ptCount val="1"/>
                      </c15:dlblFieldTableCache>
                    </c15:dlblFTEntry>
                  </c15:dlblFieldTable>
                  <c15:showDataLabelsRange val="0"/>
                </c:ext>
                <c:ext xmlns:c16="http://schemas.microsoft.com/office/drawing/2014/chart" uri="{C3380CC4-5D6E-409C-BE32-E72D297353CC}">
                  <c16:uniqueId val="{00000030-6C36-4103-BA25-E63BA84E790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{C559D0C9-E1FF-4F88-9526-46CA11434D44}</c15:txfldGUID>
                      <c15:f>Diagramm!$J$49</c15:f>
                      <c15:dlblFieldTableCache>
                        <c:ptCount val="1"/>
                      </c15:dlblFieldTableCache>
                    </c15:dlblFTEntry>
                  </c15:dlblFieldTable>
                  <c15:showDataLabelsRange val="0"/>
                </c:ext>
                <c:ext xmlns:c16="http://schemas.microsoft.com/office/drawing/2014/chart" uri="{C3380CC4-5D6E-409C-BE32-E72D297353CC}">
                  <c16:uniqueId val="{00000031-6C36-4103-BA25-E63BA84E790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{DFDE9D97-DA2E-456A-93B5-FBFA9B58BC22}</c15:txfldGUID>
                      <c15:f>Diagramm!$J$50</c15:f>
                      <c15:dlblFieldTableCache>
                        <c:ptCount val="1"/>
                      </c15:dlblFieldTableCache>
                    </c15:dlblFTEntry>
                  </c15:dlblFieldTable>
                  <c15:showDataLabelsRange val="0"/>
                </c:ext>
                <c:ext xmlns:c16="http://schemas.microsoft.com/office/drawing/2014/chart" uri="{C3380CC4-5D6E-409C-BE32-E72D297353CC}">
                  <c16:uniqueId val="{00000032-6C36-4103-BA25-E63BA84E790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{D9F016E4-1D5E-4BCD-8B04-D3B1B84A2F2A}</c15:txfldGUID>
                      <c15:f>Diagramm!$J$51</c15:f>
                      <c15:dlblFieldTableCache>
                        <c:ptCount val="1"/>
                      </c15:dlblFieldTableCache>
                    </c15:dlblFTEntry>
                  </c15:dlblFieldTable>
                  <c15:showDataLabelsRange val="0"/>
                </c:ext>
                <c:ext xmlns:c16="http://schemas.microsoft.com/office/drawing/2014/chart" uri="{C3380CC4-5D6E-409C-BE32-E72D297353CC}">
                  <c16:uniqueId val="{00000033-6C36-4103-BA25-E63BA84E790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{4332714A-EFF6-4CF7-BB65-ED2D023D5AA6}</c15:txfldGUID>
                      <c15:f>Diagramm!$J$52</c15:f>
                      <c15:dlblFieldTableCache>
                        <c:ptCount val="1"/>
                      </c15:dlblFieldTableCache>
                    </c15:dlblFTEntry>
                  </c15:dlblFieldTable>
                  <c15:showDataLabelsRange val="0"/>
                </c:ext>
                <c:ext xmlns:c16="http://schemas.microsoft.com/office/drawing/2014/chart" uri="{C3380CC4-5D6E-409C-BE32-E72D297353CC}">
                  <c16:uniqueId val="{00000034-6C36-4103-BA25-E63BA84E790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{B5D2B035-CF2C-42A5-B8FC-AB64DAE8777A}</c15:txfldGUID>
                      <c15:f>Diagramm!$J$53</c15:f>
                      <c15:dlblFieldTableCache>
                        <c:ptCount val="1"/>
                      </c15:dlblFieldTableCache>
                    </c15:dlblFTEntry>
                  </c15:dlblFieldTable>
                  <c15:showDataLabelsRange val="0"/>
                </c:ext>
                <c:ext xmlns:c16="http://schemas.microsoft.com/office/drawing/2014/chart" uri="{C3380CC4-5D6E-409C-BE32-E72D297353CC}">
                  <c16:uniqueId val="{00000035-6C36-4103-BA25-E63BA84E790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{0F056C91-7CCF-4E96-A83F-0D9B4B4F1E43}</c15:txfldGUID>
                      <c15:f>Diagramm!$J$54</c15:f>
                      <c15:dlblFieldTableCache>
                        <c:ptCount val="1"/>
                      </c15:dlblFieldTableCache>
                    </c15:dlblFTEntry>
                  </c15:dlblFieldTable>
                  <c15:showDataLabelsRange val="0"/>
                </c:ext>
                <c:ext xmlns:c16="http://schemas.microsoft.com/office/drawing/2014/chart" uri="{C3380CC4-5D6E-409C-BE32-E72D297353CC}">
                  <c16:uniqueId val="{00000036-6C36-4103-BA25-E63BA84E790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{579B47C3-9875-4D0F-AA98-9454B08837AD}</c15:txfldGUID>
                      <c15:f>Diagramm!$J$55</c15:f>
                      <c15:dlblFieldTableCache>
                        <c:ptCount val="1"/>
                      </c15:dlblFieldTableCache>
                    </c15:dlblFTEntry>
                  </c15:dlblFieldTable>
                  <c15:showDataLabelsRange val="0"/>
                </c:ext>
                <c:ext xmlns:c16="http://schemas.microsoft.com/office/drawing/2014/chart" uri="{C3380CC4-5D6E-409C-BE32-E72D297353CC}">
                  <c16:uniqueId val="{00000037-6C36-4103-BA25-E63BA84E790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{7C06DF86-E1C8-411B-9B16-365A943519ED}</c15:txfldGUID>
                      <c15:f>Diagramm!$J$56</c15:f>
                      <c15:dlblFieldTableCache>
                        <c:ptCount val="1"/>
                      </c15:dlblFieldTableCache>
                    </c15:dlblFTEntry>
                  </c15:dlblFieldTable>
                  <c15:showDataLabelsRange val="0"/>
                </c:ext>
                <c:ext xmlns:c16="http://schemas.microsoft.com/office/drawing/2014/chart" uri="{C3380CC4-5D6E-409C-BE32-E72D297353CC}">
                  <c16:uniqueId val="{00000038-6C36-4103-BA25-E63BA84E790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{1AD59329-54E9-461A-9CDB-0F1716984D7C}</c15:txfldGUID>
                      <c15:f>Diagramm!$J$57</c15:f>
                      <c15:dlblFieldTableCache>
                        <c:ptCount val="1"/>
                      </c15:dlblFieldTableCache>
                    </c15:dlblFTEntry>
                  </c15:dlblFieldTable>
                  <c15:showDataLabelsRange val="0"/>
                </c:ext>
                <c:ext xmlns:c16="http://schemas.microsoft.com/office/drawing/2014/chart" uri="{C3380CC4-5D6E-409C-BE32-E72D297353CC}">
                  <c16:uniqueId val="{00000039-6C36-4103-BA25-E63BA84E790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{A4220319-BCFC-442D-A04C-0B6D3AB59B68}</c15:txfldGUID>
                      <c15:f>Diagramm!$J$58</c15:f>
                      <c15:dlblFieldTableCache>
                        <c:ptCount val="1"/>
                      </c15:dlblFieldTableCache>
                    </c15:dlblFTEntry>
                  </c15:dlblFieldTable>
                  <c15:showDataLabelsRange val="0"/>
                </c:ext>
                <c:ext xmlns:c16="http://schemas.microsoft.com/office/drawing/2014/chart" uri="{C3380CC4-5D6E-409C-BE32-E72D297353CC}">
                  <c16:uniqueId val="{0000003A-6C36-4103-BA25-E63BA84E790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{0506F4E8-6B90-4A46-8ACD-70AC2F0AEE8E}</c15:txfldGUID>
                      <c15:f>Diagramm!$J$59</c15:f>
                      <c15:dlblFieldTableCache>
                        <c:ptCount val="1"/>
                      </c15:dlblFieldTableCache>
                    </c15:dlblFTEntry>
                  </c15:dlblFieldTable>
                  <c15:showDataLabelsRange val="0"/>
                </c:ext>
                <c:ext xmlns:c16="http://schemas.microsoft.com/office/drawing/2014/chart" uri="{C3380CC4-5D6E-409C-BE32-E72D297353CC}">
                  <c16:uniqueId val="{0000003B-6C36-4103-BA25-E63BA84E790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{5807C01C-C658-4CB4-B480-EF8C0FABAA4F}</c15:txfldGUID>
                      <c15:f>Diagramm!$J$60</c15:f>
                      <c15:dlblFieldTableCache>
                        <c:ptCount val="1"/>
                      </c15:dlblFieldTableCache>
                    </c15:dlblFTEntry>
                  </c15:dlblFieldTable>
                  <c15:showDataLabelsRange val="0"/>
                </c:ext>
                <c:ext xmlns:c16="http://schemas.microsoft.com/office/drawing/2014/chart" uri="{C3380CC4-5D6E-409C-BE32-E72D297353CC}">
                  <c16:uniqueId val="{0000003C-6C36-4103-BA25-E63BA84E790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{DAE984DD-6182-4B2E-BC5D-2CE2D847C189}</c15:txfldGUID>
                      <c15:f>Diagramm!$J$61</c15:f>
                      <c15:dlblFieldTableCache>
                        <c:ptCount val="1"/>
                      </c15:dlblFieldTableCache>
                    </c15:dlblFTEntry>
                  </c15:dlblFieldTable>
                  <c15:showDataLabelsRange val="0"/>
                </c:ext>
                <c:ext xmlns:c16="http://schemas.microsoft.com/office/drawing/2014/chart" uri="{C3380CC4-5D6E-409C-BE32-E72D297353CC}">
                  <c16:uniqueId val="{0000003D-6C36-4103-BA25-E63BA84E790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{8328ADB2-8F70-49EA-9D98-5127CF4E768B}</c15:txfldGUID>
                      <c15:f>Diagramm!$J$62</c15:f>
                      <c15:dlblFieldTableCache>
                        <c:ptCount val="1"/>
                      </c15:dlblFieldTableCache>
                    </c15:dlblFTEntry>
                  </c15:dlblFieldTable>
                  <c15:showDataLabelsRange val="0"/>
                </c:ext>
                <c:ext xmlns:c16="http://schemas.microsoft.com/office/drawing/2014/chart" uri="{C3380CC4-5D6E-409C-BE32-E72D297353CC}">
                  <c16:uniqueId val="{0000003E-6C36-4103-BA25-E63BA84E790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{BEEC7D88-6E0A-4659-B677-A10F9B8C30A4}</c15:txfldGUID>
                      <c15:f>Diagramm!$J$63</c15:f>
                      <c15:dlblFieldTableCache>
                        <c:ptCount val="1"/>
                      </c15:dlblFieldTableCache>
                    </c15:dlblFTEntry>
                  </c15:dlblFieldTable>
                  <c15:showDataLabelsRange val="0"/>
                </c:ext>
                <c:ext xmlns:c16="http://schemas.microsoft.com/office/drawing/2014/chart" uri="{C3380CC4-5D6E-409C-BE32-E72D297353CC}">
                  <c16:uniqueId val="{0000003F-6C36-4103-BA25-E63BA84E790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{0B22E0B6-AAAF-4505-A5F6-369E4BAB837B}</c15:txfldGUID>
                      <c15:f>Diagramm!$J$64</c15:f>
                      <c15:dlblFieldTableCache>
                        <c:ptCount val="1"/>
                      </c15:dlblFieldTableCache>
                    </c15:dlblFTEntry>
                  </c15:dlblFieldTable>
                  <c15:showDataLabelsRange val="0"/>
                </c:ext>
                <c:ext xmlns:c16="http://schemas.microsoft.com/office/drawing/2014/chart" uri="{C3380CC4-5D6E-409C-BE32-E72D297353CC}">
                  <c16:uniqueId val="{00000040-6C36-4103-BA25-E63BA84E790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{A685CAB7-8E19-44F7-8168-72A61E4988CB}</c15:txfldGUID>
                      <c15:f>Diagramm!$J$65</c15:f>
                      <c15:dlblFieldTableCache>
                        <c:ptCount val="1"/>
                      </c15:dlblFieldTableCache>
                    </c15:dlblFTEntry>
                  </c15:dlblFieldTable>
                  <c15:showDataLabelsRange val="0"/>
                </c:ext>
                <c:ext xmlns:c16="http://schemas.microsoft.com/office/drawing/2014/chart" uri="{C3380CC4-5D6E-409C-BE32-E72D297353CC}">
                  <c16:uniqueId val="{00000041-6C36-4103-BA25-E63BA84E790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{97C6C3AE-BEB9-4537-97B3-DCF643CF154E}</c15:txfldGUID>
                      <c15:f>Diagramm!$J$66</c15:f>
                      <c15:dlblFieldTableCache>
                        <c:ptCount val="1"/>
                      </c15:dlblFieldTableCache>
                    </c15:dlblFTEntry>
                  </c15:dlblFieldTable>
                  <c15:showDataLabelsRange val="0"/>
                </c:ext>
                <c:ext xmlns:c16="http://schemas.microsoft.com/office/drawing/2014/chart" uri="{C3380CC4-5D6E-409C-BE32-E72D297353CC}">
                  <c16:uniqueId val="{00000042-6C36-4103-BA25-E63BA84E790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{22C274C5-130D-43EA-A55E-605E84240501}</c15:txfldGUID>
                      <c15:f>Diagramm!$J$67</c15:f>
                      <c15:dlblFieldTableCache>
                        <c:ptCount val="1"/>
                      </c15:dlblFieldTableCache>
                    </c15:dlblFTEntry>
                  </c15:dlblFieldTable>
                  <c15:showDataLabelsRange val="0"/>
                </c:ext>
                <c:ext xmlns:c16="http://schemas.microsoft.com/office/drawing/2014/chart" uri="{C3380CC4-5D6E-409C-BE32-E72D297353CC}">
                  <c16:uniqueId val="{00000043-6C36-4103-BA25-E63BA84E790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C36-4103-BA25-E63BA84E790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064-4EBE-AA0F-8AC4E1EBD4C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64-4EBE-AA0F-8AC4E1EBD4C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64-4EBE-AA0F-8AC4E1EBD4C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64-4EBE-AA0F-8AC4E1EBD4C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64-4EBE-AA0F-8AC4E1EBD4C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64-4EBE-AA0F-8AC4E1EBD4C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64-4EBE-AA0F-8AC4E1EBD4C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64-4EBE-AA0F-8AC4E1EBD4C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064-4EBE-AA0F-8AC4E1EBD4C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64-4EBE-AA0F-8AC4E1EBD4C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064-4EBE-AA0F-8AC4E1EBD4C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064-4EBE-AA0F-8AC4E1EBD4C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064-4EBE-AA0F-8AC4E1EBD4C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064-4EBE-AA0F-8AC4E1EBD4C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064-4EBE-AA0F-8AC4E1EBD4C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064-4EBE-AA0F-8AC4E1EBD4C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064-4EBE-AA0F-8AC4E1EBD4C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064-4EBE-AA0F-8AC4E1EBD4C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064-4EBE-AA0F-8AC4E1EBD4C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064-4EBE-AA0F-8AC4E1EBD4C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064-4EBE-AA0F-8AC4E1EBD4C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064-4EBE-AA0F-8AC4E1EBD4C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064-4EBE-AA0F-8AC4E1EBD4C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064-4EBE-AA0F-8AC4E1EBD4C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064-4EBE-AA0F-8AC4E1EBD4C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064-4EBE-AA0F-8AC4E1EBD4C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064-4EBE-AA0F-8AC4E1EBD4C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064-4EBE-AA0F-8AC4E1EBD4C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064-4EBE-AA0F-8AC4E1EBD4C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064-4EBE-AA0F-8AC4E1EBD4C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064-4EBE-AA0F-8AC4E1EBD4C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064-4EBE-AA0F-8AC4E1EBD4C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064-4EBE-AA0F-8AC4E1EBD4C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064-4EBE-AA0F-8AC4E1EBD4C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064-4EBE-AA0F-8AC4E1EBD4C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064-4EBE-AA0F-8AC4E1EBD4C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064-4EBE-AA0F-8AC4E1EBD4C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064-4EBE-AA0F-8AC4E1EBD4C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064-4EBE-AA0F-8AC4E1EBD4C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064-4EBE-AA0F-8AC4E1EBD4C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064-4EBE-AA0F-8AC4E1EBD4C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064-4EBE-AA0F-8AC4E1EBD4C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064-4EBE-AA0F-8AC4E1EBD4C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064-4EBE-AA0F-8AC4E1EBD4C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064-4EBE-AA0F-8AC4E1EBD4C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064-4EBE-AA0F-8AC4E1EBD4C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064-4EBE-AA0F-8AC4E1EBD4C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064-4EBE-AA0F-8AC4E1EBD4C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064-4EBE-AA0F-8AC4E1EBD4C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064-4EBE-AA0F-8AC4E1EBD4C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064-4EBE-AA0F-8AC4E1EBD4C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064-4EBE-AA0F-8AC4E1EBD4C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064-4EBE-AA0F-8AC4E1EBD4C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064-4EBE-AA0F-8AC4E1EBD4C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064-4EBE-AA0F-8AC4E1EBD4C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064-4EBE-AA0F-8AC4E1EBD4C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064-4EBE-AA0F-8AC4E1EBD4C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064-4EBE-AA0F-8AC4E1EBD4C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064-4EBE-AA0F-8AC4E1EBD4C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064-4EBE-AA0F-8AC4E1EBD4C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064-4EBE-AA0F-8AC4E1EBD4C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064-4EBE-AA0F-8AC4E1EBD4C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064-4EBE-AA0F-8AC4E1EBD4C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064-4EBE-AA0F-8AC4E1EBD4C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064-4EBE-AA0F-8AC4E1EBD4C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064-4EBE-AA0F-8AC4E1EBD4C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064-4EBE-AA0F-8AC4E1EBD4C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064-4EBE-AA0F-8AC4E1EBD4C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064-4EBE-AA0F-8AC4E1EBD4C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101.06276388615431</c:v>
                </c:pt>
                <c:pt idx="2">
                  <c:v>102.97740150073287</c:v>
                </c:pt>
                <c:pt idx="3">
                  <c:v>101.82100588479797</c:v>
                </c:pt>
                <c:pt idx="4">
                  <c:v>102.78226247511539</c:v>
                </c:pt>
                <c:pt idx="5">
                  <c:v>104.15611122049397</c:v>
                </c:pt>
                <c:pt idx="6">
                  <c:v>106.71742031458511</c:v>
                </c:pt>
                <c:pt idx="7">
                  <c:v>105.99286823740456</c:v>
                </c:pt>
                <c:pt idx="8">
                  <c:v>106.75679814486668</c:v>
                </c:pt>
                <c:pt idx="9">
                  <c:v>108.10133228325786</c:v>
                </c:pt>
                <c:pt idx="10">
                  <c:v>110.07766183194417</c:v>
                </c:pt>
                <c:pt idx="11">
                  <c:v>109.45286692481022</c:v>
                </c:pt>
                <c:pt idx="12">
                  <c:v>110.21154645490145</c:v>
                </c:pt>
                <c:pt idx="13">
                  <c:v>111.31587582857519</c:v>
                </c:pt>
                <c:pt idx="14">
                  <c:v>113.52103432434207</c:v>
                </c:pt>
                <c:pt idx="15">
                  <c:v>113.12375576994596</c:v>
                </c:pt>
                <c:pt idx="16">
                  <c:v>113.50922097525759</c:v>
                </c:pt>
                <c:pt idx="17">
                  <c:v>114.68530550633326</c:v>
                </c:pt>
                <c:pt idx="18">
                  <c:v>116.8029577125856</c:v>
                </c:pt>
                <c:pt idx="19">
                  <c:v>115.77388374789439</c:v>
                </c:pt>
                <c:pt idx="20">
                  <c:v>116.11472074555358</c:v>
                </c:pt>
                <c:pt idx="21">
                  <c:v>116.58594211458949</c:v>
                </c:pt>
                <c:pt idx="22">
                  <c:v>118.34963137975542</c:v>
                </c:pt>
                <c:pt idx="23">
                  <c:v>117.54326092187877</c:v>
                </c:pt>
                <c:pt idx="24">
                  <c:v>117.67802060773118</c:v>
                </c:pt>
              </c:numCache>
            </c:numRef>
          </c:val>
          <c:smooth val="0"/>
          <c:extLst>
            <c:ext xmlns:c16="http://schemas.microsoft.com/office/drawing/2014/chart" uri="{C3380CC4-5D6E-409C-BE32-E72D297353CC}">
              <c16:uniqueId val="{00000000-F4FC-4DA9-9110-EAF84B61381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103.50329517863337</c:v>
                </c:pt>
                <c:pt idx="2">
                  <c:v>106.55567117585849</c:v>
                </c:pt>
                <c:pt idx="3">
                  <c:v>105.60923641048512</c:v>
                </c:pt>
                <c:pt idx="4">
                  <c:v>105.53490907289034</c:v>
                </c:pt>
                <c:pt idx="5">
                  <c:v>109.66255388731976</c:v>
                </c:pt>
                <c:pt idx="6">
                  <c:v>113.03205985828255</c:v>
                </c:pt>
                <c:pt idx="7">
                  <c:v>112.80412268965858</c:v>
                </c:pt>
                <c:pt idx="8">
                  <c:v>113.42847232545463</c:v>
                </c:pt>
                <c:pt idx="9">
                  <c:v>117.35295575045835</c:v>
                </c:pt>
                <c:pt idx="10">
                  <c:v>119.86026460532185</c:v>
                </c:pt>
                <c:pt idx="11">
                  <c:v>119.53817947574453</c:v>
                </c:pt>
                <c:pt idx="12">
                  <c:v>119.78593726772706</c:v>
                </c:pt>
                <c:pt idx="13">
                  <c:v>124.1960259650166</c:v>
                </c:pt>
                <c:pt idx="14">
                  <c:v>127.36732570239333</c:v>
                </c:pt>
                <c:pt idx="15">
                  <c:v>127.36732570239333</c:v>
                </c:pt>
                <c:pt idx="16">
                  <c:v>126.85694465090927</c:v>
                </c:pt>
                <c:pt idx="17">
                  <c:v>131.0341410237352</c:v>
                </c:pt>
                <c:pt idx="18">
                  <c:v>134.5126604231703</c:v>
                </c:pt>
                <c:pt idx="19">
                  <c:v>133.75947673554333</c:v>
                </c:pt>
                <c:pt idx="20">
                  <c:v>134.28967841038602</c:v>
                </c:pt>
                <c:pt idx="21">
                  <c:v>138.238937614588</c:v>
                </c:pt>
                <c:pt idx="22">
                  <c:v>140.88003567712204</c:v>
                </c:pt>
                <c:pt idx="23">
                  <c:v>141.00391457311332</c:v>
                </c:pt>
                <c:pt idx="24">
                  <c:v>137.52044001783855</c:v>
                </c:pt>
              </c:numCache>
            </c:numRef>
          </c:val>
          <c:smooth val="0"/>
          <c:extLst>
            <c:ext xmlns:c16="http://schemas.microsoft.com/office/drawing/2014/chart" uri="{C3380CC4-5D6E-409C-BE32-E72D297353CC}">
              <c16:uniqueId val="{00000001-F4FC-4DA9-9110-EAF84B61381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102.07237938905844</c:v>
                </c:pt>
                <c:pt idx="2">
                  <c:v>100.50783554335838</c:v>
                </c:pt>
                <c:pt idx="3">
                  <c:v>102.91107748339275</c:v>
                </c:pt>
                <c:pt idx="4">
                  <c:v>99.63066505937573</c:v>
                </c:pt>
                <c:pt idx="5">
                  <c:v>101.68252584062172</c:v>
                </c:pt>
                <c:pt idx="6">
                  <c:v>98.807355920900761</c:v>
                </c:pt>
                <c:pt idx="7">
                  <c:v>101.14647721152119</c:v>
                </c:pt>
                <c:pt idx="8">
                  <c:v>99.62297058144604</c:v>
                </c:pt>
                <c:pt idx="9">
                  <c:v>101.76203544589499</c:v>
                </c:pt>
                <c:pt idx="10">
                  <c:v>98.99458821718946</c:v>
                </c:pt>
                <c:pt idx="11">
                  <c:v>100.3616404626946</c:v>
                </c:pt>
                <c:pt idx="12">
                  <c:v>97.98661160840237</c:v>
                </c:pt>
                <c:pt idx="13">
                  <c:v>99.910231090820488</c:v>
                </c:pt>
                <c:pt idx="14">
                  <c:v>97.666008361332672</c:v>
                </c:pt>
                <c:pt idx="15">
                  <c:v>98.894560004103724</c:v>
                </c:pt>
                <c:pt idx="16">
                  <c:v>96.642642796686246</c:v>
                </c:pt>
                <c:pt idx="17">
                  <c:v>98.638077406447977</c:v>
                </c:pt>
                <c:pt idx="18">
                  <c:v>95.511554541024395</c:v>
                </c:pt>
                <c:pt idx="19">
                  <c:v>97.77629587832466</c:v>
                </c:pt>
                <c:pt idx="20">
                  <c:v>96.029649388289002</c:v>
                </c:pt>
                <c:pt idx="21">
                  <c:v>98.320038985354842</c:v>
                </c:pt>
                <c:pt idx="22">
                  <c:v>95.126830644540775</c:v>
                </c:pt>
                <c:pt idx="23">
                  <c:v>96.722152401959534</c:v>
                </c:pt>
                <c:pt idx="24">
                  <c:v>93.254507681653791</c:v>
                </c:pt>
              </c:numCache>
            </c:numRef>
          </c:val>
          <c:smooth val="0"/>
          <c:extLst>
            <c:ext xmlns:c16="http://schemas.microsoft.com/office/drawing/2014/chart" uri="{C3380CC4-5D6E-409C-BE32-E72D297353CC}">
              <c16:uniqueId val="{00000002-F4FC-4DA9-9110-EAF84B61381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4FC-4DA9-9110-EAF84B613813}"/>
                </c:ext>
              </c:extLst>
            </c:dLbl>
            <c:dLbl>
              <c:idx val="1"/>
              <c:delete val="1"/>
              <c:extLst>
                <c:ext xmlns:c15="http://schemas.microsoft.com/office/drawing/2012/chart" uri="{CE6537A1-D6FC-4f65-9D91-7224C49458BB}"/>
                <c:ext xmlns:c16="http://schemas.microsoft.com/office/drawing/2014/chart" uri="{C3380CC4-5D6E-409C-BE32-E72D297353CC}">
                  <c16:uniqueId val="{00000004-F4FC-4DA9-9110-EAF84B613813}"/>
                </c:ext>
              </c:extLst>
            </c:dLbl>
            <c:dLbl>
              <c:idx val="2"/>
              <c:delete val="1"/>
              <c:extLst>
                <c:ext xmlns:c15="http://schemas.microsoft.com/office/drawing/2012/chart" uri="{CE6537A1-D6FC-4f65-9D91-7224C49458BB}"/>
                <c:ext xmlns:c16="http://schemas.microsoft.com/office/drawing/2014/chart" uri="{C3380CC4-5D6E-409C-BE32-E72D297353CC}">
                  <c16:uniqueId val="{00000005-F4FC-4DA9-9110-EAF84B613813}"/>
                </c:ext>
              </c:extLst>
            </c:dLbl>
            <c:dLbl>
              <c:idx val="3"/>
              <c:delete val="1"/>
              <c:extLst>
                <c:ext xmlns:c15="http://schemas.microsoft.com/office/drawing/2012/chart" uri="{CE6537A1-D6FC-4f65-9D91-7224C49458BB}"/>
                <c:ext xmlns:c16="http://schemas.microsoft.com/office/drawing/2014/chart" uri="{C3380CC4-5D6E-409C-BE32-E72D297353CC}">
                  <c16:uniqueId val="{00000006-F4FC-4DA9-9110-EAF84B613813}"/>
                </c:ext>
              </c:extLst>
            </c:dLbl>
            <c:dLbl>
              <c:idx val="4"/>
              <c:delete val="1"/>
              <c:extLst>
                <c:ext xmlns:c15="http://schemas.microsoft.com/office/drawing/2012/chart" uri="{CE6537A1-D6FC-4f65-9D91-7224C49458BB}"/>
                <c:ext xmlns:c16="http://schemas.microsoft.com/office/drawing/2014/chart" uri="{C3380CC4-5D6E-409C-BE32-E72D297353CC}">
                  <c16:uniqueId val="{00000007-F4FC-4DA9-9110-EAF84B613813}"/>
                </c:ext>
              </c:extLst>
            </c:dLbl>
            <c:dLbl>
              <c:idx val="5"/>
              <c:delete val="1"/>
              <c:extLst>
                <c:ext xmlns:c15="http://schemas.microsoft.com/office/drawing/2012/chart" uri="{CE6537A1-D6FC-4f65-9D91-7224C49458BB}"/>
                <c:ext xmlns:c16="http://schemas.microsoft.com/office/drawing/2014/chart" uri="{C3380CC4-5D6E-409C-BE32-E72D297353CC}">
                  <c16:uniqueId val="{00000008-F4FC-4DA9-9110-EAF84B613813}"/>
                </c:ext>
              </c:extLst>
            </c:dLbl>
            <c:dLbl>
              <c:idx val="6"/>
              <c:delete val="1"/>
              <c:extLst>
                <c:ext xmlns:c15="http://schemas.microsoft.com/office/drawing/2012/chart" uri="{CE6537A1-D6FC-4f65-9D91-7224C49458BB}"/>
                <c:ext xmlns:c16="http://schemas.microsoft.com/office/drawing/2014/chart" uri="{C3380CC4-5D6E-409C-BE32-E72D297353CC}">
                  <c16:uniqueId val="{00000009-F4FC-4DA9-9110-EAF84B613813}"/>
                </c:ext>
              </c:extLst>
            </c:dLbl>
            <c:dLbl>
              <c:idx val="7"/>
              <c:delete val="1"/>
              <c:extLst>
                <c:ext xmlns:c15="http://schemas.microsoft.com/office/drawing/2012/chart" uri="{CE6537A1-D6FC-4f65-9D91-7224C49458BB}"/>
                <c:ext xmlns:c16="http://schemas.microsoft.com/office/drawing/2014/chart" uri="{C3380CC4-5D6E-409C-BE32-E72D297353CC}">
                  <c16:uniqueId val="{0000000A-F4FC-4DA9-9110-EAF84B613813}"/>
                </c:ext>
              </c:extLst>
            </c:dLbl>
            <c:dLbl>
              <c:idx val="8"/>
              <c:delete val="1"/>
              <c:extLst>
                <c:ext xmlns:c15="http://schemas.microsoft.com/office/drawing/2012/chart" uri="{CE6537A1-D6FC-4f65-9D91-7224C49458BB}"/>
                <c:ext xmlns:c16="http://schemas.microsoft.com/office/drawing/2014/chart" uri="{C3380CC4-5D6E-409C-BE32-E72D297353CC}">
                  <c16:uniqueId val="{0000000B-F4FC-4DA9-9110-EAF84B613813}"/>
                </c:ext>
              </c:extLst>
            </c:dLbl>
            <c:dLbl>
              <c:idx val="9"/>
              <c:delete val="1"/>
              <c:extLst>
                <c:ext xmlns:c15="http://schemas.microsoft.com/office/drawing/2012/chart" uri="{CE6537A1-D6FC-4f65-9D91-7224C49458BB}"/>
                <c:ext xmlns:c16="http://schemas.microsoft.com/office/drawing/2014/chart" uri="{C3380CC4-5D6E-409C-BE32-E72D297353CC}">
                  <c16:uniqueId val="{0000000C-F4FC-4DA9-9110-EAF84B613813}"/>
                </c:ext>
              </c:extLst>
            </c:dLbl>
            <c:dLbl>
              <c:idx val="10"/>
              <c:delete val="1"/>
              <c:extLst>
                <c:ext xmlns:c15="http://schemas.microsoft.com/office/drawing/2012/chart" uri="{CE6537A1-D6FC-4f65-9D91-7224C49458BB}"/>
                <c:ext xmlns:c16="http://schemas.microsoft.com/office/drawing/2014/chart" uri="{C3380CC4-5D6E-409C-BE32-E72D297353CC}">
                  <c16:uniqueId val="{0000000D-F4FC-4DA9-9110-EAF84B613813}"/>
                </c:ext>
              </c:extLst>
            </c:dLbl>
            <c:dLbl>
              <c:idx val="11"/>
              <c:delete val="1"/>
              <c:extLst>
                <c:ext xmlns:c15="http://schemas.microsoft.com/office/drawing/2012/chart" uri="{CE6537A1-D6FC-4f65-9D91-7224C49458BB}"/>
                <c:ext xmlns:c16="http://schemas.microsoft.com/office/drawing/2014/chart" uri="{C3380CC4-5D6E-409C-BE32-E72D297353CC}">
                  <c16:uniqueId val="{0000000E-F4FC-4DA9-9110-EAF84B613813}"/>
                </c:ext>
              </c:extLst>
            </c:dLbl>
            <c:dLbl>
              <c:idx val="12"/>
              <c:delete val="1"/>
              <c:extLst>
                <c:ext xmlns:c15="http://schemas.microsoft.com/office/drawing/2012/chart" uri="{CE6537A1-D6FC-4f65-9D91-7224C49458BB}"/>
                <c:ext xmlns:c16="http://schemas.microsoft.com/office/drawing/2014/chart" uri="{C3380CC4-5D6E-409C-BE32-E72D297353CC}">
                  <c16:uniqueId val="{0000000F-F4FC-4DA9-9110-EAF84B61381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4FC-4DA9-9110-EAF84B613813}"/>
                </c:ext>
              </c:extLst>
            </c:dLbl>
            <c:dLbl>
              <c:idx val="14"/>
              <c:delete val="1"/>
              <c:extLst>
                <c:ext xmlns:c15="http://schemas.microsoft.com/office/drawing/2012/chart" uri="{CE6537A1-D6FC-4f65-9D91-7224C49458BB}"/>
                <c:ext xmlns:c16="http://schemas.microsoft.com/office/drawing/2014/chart" uri="{C3380CC4-5D6E-409C-BE32-E72D297353CC}">
                  <c16:uniqueId val="{00000011-F4FC-4DA9-9110-EAF84B613813}"/>
                </c:ext>
              </c:extLst>
            </c:dLbl>
            <c:dLbl>
              <c:idx val="15"/>
              <c:delete val="1"/>
              <c:extLst>
                <c:ext xmlns:c15="http://schemas.microsoft.com/office/drawing/2012/chart" uri="{CE6537A1-D6FC-4f65-9D91-7224C49458BB}"/>
                <c:ext xmlns:c16="http://schemas.microsoft.com/office/drawing/2014/chart" uri="{C3380CC4-5D6E-409C-BE32-E72D297353CC}">
                  <c16:uniqueId val="{00000012-F4FC-4DA9-9110-EAF84B613813}"/>
                </c:ext>
              </c:extLst>
            </c:dLbl>
            <c:dLbl>
              <c:idx val="16"/>
              <c:delete val="1"/>
              <c:extLst>
                <c:ext xmlns:c15="http://schemas.microsoft.com/office/drawing/2012/chart" uri="{CE6537A1-D6FC-4f65-9D91-7224C49458BB}"/>
                <c:ext xmlns:c16="http://schemas.microsoft.com/office/drawing/2014/chart" uri="{C3380CC4-5D6E-409C-BE32-E72D297353CC}">
                  <c16:uniqueId val="{00000013-F4FC-4DA9-9110-EAF84B613813}"/>
                </c:ext>
              </c:extLst>
            </c:dLbl>
            <c:dLbl>
              <c:idx val="17"/>
              <c:delete val="1"/>
              <c:extLst>
                <c:ext xmlns:c15="http://schemas.microsoft.com/office/drawing/2012/chart" uri="{CE6537A1-D6FC-4f65-9D91-7224C49458BB}"/>
                <c:ext xmlns:c16="http://schemas.microsoft.com/office/drawing/2014/chart" uri="{C3380CC4-5D6E-409C-BE32-E72D297353CC}">
                  <c16:uniqueId val="{00000014-F4FC-4DA9-9110-EAF84B613813}"/>
                </c:ext>
              </c:extLst>
            </c:dLbl>
            <c:dLbl>
              <c:idx val="18"/>
              <c:delete val="1"/>
              <c:extLst>
                <c:ext xmlns:c15="http://schemas.microsoft.com/office/drawing/2012/chart" uri="{CE6537A1-D6FC-4f65-9D91-7224C49458BB}"/>
                <c:ext xmlns:c16="http://schemas.microsoft.com/office/drawing/2014/chart" uri="{C3380CC4-5D6E-409C-BE32-E72D297353CC}">
                  <c16:uniqueId val="{00000015-F4FC-4DA9-9110-EAF84B613813}"/>
                </c:ext>
              </c:extLst>
            </c:dLbl>
            <c:dLbl>
              <c:idx val="19"/>
              <c:delete val="1"/>
              <c:extLst>
                <c:ext xmlns:c15="http://schemas.microsoft.com/office/drawing/2012/chart" uri="{CE6537A1-D6FC-4f65-9D91-7224C49458BB}"/>
                <c:ext xmlns:c16="http://schemas.microsoft.com/office/drawing/2014/chart" uri="{C3380CC4-5D6E-409C-BE32-E72D297353CC}">
                  <c16:uniqueId val="{00000016-F4FC-4DA9-9110-EAF84B613813}"/>
                </c:ext>
              </c:extLst>
            </c:dLbl>
            <c:dLbl>
              <c:idx val="20"/>
              <c:delete val="1"/>
              <c:extLst>
                <c:ext xmlns:c15="http://schemas.microsoft.com/office/drawing/2012/chart" uri="{CE6537A1-D6FC-4f65-9D91-7224C49458BB}"/>
                <c:ext xmlns:c16="http://schemas.microsoft.com/office/drawing/2014/chart" uri="{C3380CC4-5D6E-409C-BE32-E72D297353CC}">
                  <c16:uniqueId val="{00000017-F4FC-4DA9-9110-EAF84B613813}"/>
                </c:ext>
              </c:extLst>
            </c:dLbl>
            <c:dLbl>
              <c:idx val="21"/>
              <c:delete val="1"/>
              <c:extLst>
                <c:ext xmlns:c15="http://schemas.microsoft.com/office/drawing/2012/chart" uri="{CE6537A1-D6FC-4f65-9D91-7224C49458BB}"/>
                <c:ext xmlns:c16="http://schemas.microsoft.com/office/drawing/2014/chart" uri="{C3380CC4-5D6E-409C-BE32-E72D297353CC}">
                  <c16:uniqueId val="{00000018-F4FC-4DA9-9110-EAF84B613813}"/>
                </c:ext>
              </c:extLst>
            </c:dLbl>
            <c:dLbl>
              <c:idx val="22"/>
              <c:delete val="1"/>
              <c:extLst>
                <c:ext xmlns:c15="http://schemas.microsoft.com/office/drawing/2012/chart" uri="{CE6537A1-D6FC-4f65-9D91-7224C49458BB}"/>
                <c:ext xmlns:c16="http://schemas.microsoft.com/office/drawing/2014/chart" uri="{C3380CC4-5D6E-409C-BE32-E72D297353CC}">
                  <c16:uniqueId val="{00000019-F4FC-4DA9-9110-EAF84B613813}"/>
                </c:ext>
              </c:extLst>
            </c:dLbl>
            <c:dLbl>
              <c:idx val="23"/>
              <c:delete val="1"/>
              <c:extLst>
                <c:ext xmlns:c15="http://schemas.microsoft.com/office/drawing/2012/chart" uri="{CE6537A1-D6FC-4f65-9D91-7224C49458BB}"/>
                <c:ext xmlns:c16="http://schemas.microsoft.com/office/drawing/2014/chart" uri="{C3380CC4-5D6E-409C-BE32-E72D297353CC}">
                  <c16:uniqueId val="{0000001A-F4FC-4DA9-9110-EAF84B613813}"/>
                </c:ext>
              </c:extLst>
            </c:dLbl>
            <c:dLbl>
              <c:idx val="24"/>
              <c:delete val="1"/>
              <c:extLst>
                <c:ext xmlns:c15="http://schemas.microsoft.com/office/drawing/2012/chart" uri="{CE6537A1-D6FC-4f65-9D91-7224C49458BB}"/>
                <c:ext xmlns:c16="http://schemas.microsoft.com/office/drawing/2014/chart" uri="{C3380CC4-5D6E-409C-BE32-E72D297353CC}">
                  <c16:uniqueId val="{0000001B-F4FC-4DA9-9110-EAF84B61381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4FC-4DA9-9110-EAF84B61381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Regensburg (739)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268959</v>
      </c>
      <c r="F11" s="238">
        <v>268651</v>
      </c>
      <c r="G11" s="238">
        <v>270494</v>
      </c>
      <c r="H11" s="238">
        <v>266463</v>
      </c>
      <c r="I11" s="265">
        <v>265386</v>
      </c>
      <c r="J11" s="263">
        <v>3573</v>
      </c>
      <c r="K11" s="266">
        <v>1.346340801700165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15.810216427039066</v>
      </c>
      <c r="E13" s="115">
        <v>42523</v>
      </c>
      <c r="F13" s="114">
        <v>42082</v>
      </c>
      <c r="G13" s="114">
        <v>43025</v>
      </c>
      <c r="H13" s="114">
        <v>43102</v>
      </c>
      <c r="I13" s="140">
        <v>42532</v>
      </c>
      <c r="J13" s="115">
        <v>-9</v>
      </c>
      <c r="K13" s="116">
        <v>-2.1160537947898052E-2</v>
      </c>
    </row>
    <row r="14" spans="1:255" ht="14.1" customHeight="1" x14ac:dyDescent="0.2">
      <c r="A14" s="306" t="s">
        <v>230</v>
      </c>
      <c r="B14" s="307"/>
      <c r="C14" s="308"/>
      <c r="D14" s="113">
        <v>57.865325198264422</v>
      </c>
      <c r="E14" s="115">
        <v>155634</v>
      </c>
      <c r="F14" s="114">
        <v>155904</v>
      </c>
      <c r="G14" s="114">
        <v>156978</v>
      </c>
      <c r="H14" s="114">
        <v>153729</v>
      </c>
      <c r="I14" s="140">
        <v>153435</v>
      </c>
      <c r="J14" s="115">
        <v>2199</v>
      </c>
      <c r="K14" s="116">
        <v>1.4331801740150552</v>
      </c>
    </row>
    <row r="15" spans="1:255" ht="14.1" customHeight="1" x14ac:dyDescent="0.2">
      <c r="A15" s="306" t="s">
        <v>231</v>
      </c>
      <c r="B15" s="307"/>
      <c r="C15" s="308"/>
      <c r="D15" s="113">
        <v>12.959596072263802</v>
      </c>
      <c r="E15" s="115">
        <v>34856</v>
      </c>
      <c r="F15" s="114">
        <v>34823</v>
      </c>
      <c r="G15" s="114">
        <v>34791</v>
      </c>
      <c r="H15" s="114">
        <v>34552</v>
      </c>
      <c r="I15" s="140">
        <v>34503</v>
      </c>
      <c r="J15" s="115">
        <v>353</v>
      </c>
      <c r="K15" s="116">
        <v>1.0230994406283511</v>
      </c>
    </row>
    <row r="16" spans="1:255" ht="14.1" customHeight="1" x14ac:dyDescent="0.2">
      <c r="A16" s="306" t="s">
        <v>232</v>
      </c>
      <c r="B16" s="307"/>
      <c r="C16" s="308"/>
      <c r="D16" s="113">
        <v>12.862555259351797</v>
      </c>
      <c r="E16" s="115">
        <v>34595</v>
      </c>
      <c r="F16" s="114">
        <v>34465</v>
      </c>
      <c r="G16" s="114">
        <v>34302</v>
      </c>
      <c r="H16" s="114">
        <v>33755</v>
      </c>
      <c r="I16" s="140">
        <v>33568</v>
      </c>
      <c r="J16" s="115">
        <v>1027</v>
      </c>
      <c r="K16" s="116">
        <v>3.0594613918017157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0.4907811227733595</v>
      </c>
      <c r="E18" s="115">
        <v>1320</v>
      </c>
      <c r="F18" s="114">
        <v>1167</v>
      </c>
      <c r="G18" s="114">
        <v>1301</v>
      </c>
      <c r="H18" s="114">
        <v>1277</v>
      </c>
      <c r="I18" s="140">
        <v>1267</v>
      </c>
      <c r="J18" s="115">
        <v>53</v>
      </c>
      <c r="K18" s="116">
        <v>4.1831097079715862</v>
      </c>
    </row>
    <row r="19" spans="1:255" ht="14.1" customHeight="1" x14ac:dyDescent="0.2">
      <c r="A19" s="306" t="s">
        <v>235</v>
      </c>
      <c r="B19" s="307" t="s">
        <v>236</v>
      </c>
      <c r="C19" s="308"/>
      <c r="D19" s="113">
        <v>0.31082804442312767</v>
      </c>
      <c r="E19" s="115">
        <v>836</v>
      </c>
      <c r="F19" s="114">
        <v>683</v>
      </c>
      <c r="G19" s="114">
        <v>810</v>
      </c>
      <c r="H19" s="114">
        <v>787</v>
      </c>
      <c r="I19" s="140">
        <v>792</v>
      </c>
      <c r="J19" s="115">
        <v>44</v>
      </c>
      <c r="K19" s="116">
        <v>5.5555555555555554</v>
      </c>
    </row>
    <row r="20" spans="1:255" ht="14.1" customHeight="1" x14ac:dyDescent="0.2">
      <c r="A20" s="306">
        <v>12</v>
      </c>
      <c r="B20" s="307" t="s">
        <v>237</v>
      </c>
      <c r="C20" s="308"/>
      <c r="D20" s="113">
        <v>0.54766711654936251</v>
      </c>
      <c r="E20" s="115">
        <v>1473</v>
      </c>
      <c r="F20" s="114">
        <v>1389</v>
      </c>
      <c r="G20" s="114">
        <v>1577</v>
      </c>
      <c r="H20" s="114">
        <v>1535</v>
      </c>
      <c r="I20" s="140">
        <v>1476</v>
      </c>
      <c r="J20" s="115">
        <v>-3</v>
      </c>
      <c r="K20" s="116">
        <v>-0.2032520325203252</v>
      </c>
    </row>
    <row r="21" spans="1:255" ht="14.1" customHeight="1" x14ac:dyDescent="0.2">
      <c r="A21" s="306">
        <v>21</v>
      </c>
      <c r="B21" s="307" t="s">
        <v>238</v>
      </c>
      <c r="C21" s="308"/>
      <c r="D21" s="113">
        <v>0.38109897791113145</v>
      </c>
      <c r="E21" s="115">
        <v>1025</v>
      </c>
      <c r="F21" s="114">
        <v>996</v>
      </c>
      <c r="G21" s="114">
        <v>1069</v>
      </c>
      <c r="H21" s="114">
        <v>1077</v>
      </c>
      <c r="I21" s="140">
        <v>1067</v>
      </c>
      <c r="J21" s="115">
        <v>-42</v>
      </c>
      <c r="K21" s="116">
        <v>-3.936269915651359</v>
      </c>
    </row>
    <row r="22" spans="1:255" ht="14.1" customHeight="1" x14ac:dyDescent="0.2">
      <c r="A22" s="306">
        <v>22</v>
      </c>
      <c r="B22" s="307" t="s">
        <v>239</v>
      </c>
      <c r="C22" s="308"/>
      <c r="D22" s="113">
        <v>2.3579802125974592</v>
      </c>
      <c r="E22" s="115">
        <v>6342</v>
      </c>
      <c r="F22" s="114">
        <v>6435</v>
      </c>
      <c r="G22" s="114">
        <v>6533</v>
      </c>
      <c r="H22" s="114">
        <v>6521</v>
      </c>
      <c r="I22" s="140">
        <v>6589</v>
      </c>
      <c r="J22" s="115">
        <v>-247</v>
      </c>
      <c r="K22" s="116">
        <v>-3.7486720291394748</v>
      </c>
    </row>
    <row r="23" spans="1:255" ht="14.1" customHeight="1" x14ac:dyDescent="0.2">
      <c r="A23" s="306">
        <v>23</v>
      </c>
      <c r="B23" s="307" t="s">
        <v>240</v>
      </c>
      <c r="C23" s="308"/>
      <c r="D23" s="113">
        <v>0.66329812350581319</v>
      </c>
      <c r="E23" s="115">
        <v>1784</v>
      </c>
      <c r="F23" s="114">
        <v>1775</v>
      </c>
      <c r="G23" s="114">
        <v>1804</v>
      </c>
      <c r="H23" s="114">
        <v>1816</v>
      </c>
      <c r="I23" s="140">
        <v>1828</v>
      </c>
      <c r="J23" s="115">
        <v>-44</v>
      </c>
      <c r="K23" s="116">
        <v>-2.4070021881838075</v>
      </c>
    </row>
    <row r="24" spans="1:255" ht="14.1" customHeight="1" x14ac:dyDescent="0.2">
      <c r="A24" s="306">
        <v>24</v>
      </c>
      <c r="B24" s="307" t="s">
        <v>241</v>
      </c>
      <c r="C24" s="308"/>
      <c r="D24" s="113">
        <v>3.5756379225086352</v>
      </c>
      <c r="E24" s="115">
        <v>9617</v>
      </c>
      <c r="F24" s="114">
        <v>9657</v>
      </c>
      <c r="G24" s="114">
        <v>9848</v>
      </c>
      <c r="H24" s="114">
        <v>9667</v>
      </c>
      <c r="I24" s="140">
        <v>9713</v>
      </c>
      <c r="J24" s="115">
        <v>-96</v>
      </c>
      <c r="K24" s="116">
        <v>-0.98836610727890462</v>
      </c>
    </row>
    <row r="25" spans="1:255" ht="14.1" customHeight="1" x14ac:dyDescent="0.2">
      <c r="A25" s="306">
        <v>25</v>
      </c>
      <c r="B25" s="307" t="s">
        <v>242</v>
      </c>
      <c r="C25" s="308"/>
      <c r="D25" s="113">
        <v>7.3769608007168381</v>
      </c>
      <c r="E25" s="115">
        <v>19841</v>
      </c>
      <c r="F25" s="114">
        <v>19971</v>
      </c>
      <c r="G25" s="114">
        <v>20111</v>
      </c>
      <c r="H25" s="114">
        <v>19811</v>
      </c>
      <c r="I25" s="140">
        <v>20003</v>
      </c>
      <c r="J25" s="115">
        <v>-162</v>
      </c>
      <c r="K25" s="116">
        <v>-0.80987851822226664</v>
      </c>
    </row>
    <row r="26" spans="1:255" ht="14.1" customHeight="1" x14ac:dyDescent="0.2">
      <c r="A26" s="306">
        <v>26</v>
      </c>
      <c r="B26" s="307" t="s">
        <v>243</v>
      </c>
      <c r="C26" s="308"/>
      <c r="D26" s="113">
        <v>4.3229637230953415</v>
      </c>
      <c r="E26" s="115">
        <v>11627</v>
      </c>
      <c r="F26" s="114">
        <v>11890</v>
      </c>
      <c r="G26" s="114">
        <v>12051</v>
      </c>
      <c r="H26" s="114">
        <v>11582</v>
      </c>
      <c r="I26" s="140">
        <v>11732</v>
      </c>
      <c r="J26" s="115">
        <v>-105</v>
      </c>
      <c r="K26" s="116">
        <v>-0.8949880668257757</v>
      </c>
    </row>
    <row r="27" spans="1:255" ht="14.1" customHeight="1" x14ac:dyDescent="0.2">
      <c r="A27" s="306">
        <v>27</v>
      </c>
      <c r="B27" s="307" t="s">
        <v>244</v>
      </c>
      <c r="C27" s="308"/>
      <c r="D27" s="113">
        <v>5.7566394878029739</v>
      </c>
      <c r="E27" s="115">
        <v>15483</v>
      </c>
      <c r="F27" s="114">
        <v>15523</v>
      </c>
      <c r="G27" s="114">
        <v>15623</v>
      </c>
      <c r="H27" s="114">
        <v>15719</v>
      </c>
      <c r="I27" s="140">
        <v>15695</v>
      </c>
      <c r="J27" s="115">
        <v>-212</v>
      </c>
      <c r="K27" s="116">
        <v>-1.3507486460656259</v>
      </c>
    </row>
    <row r="28" spans="1:255" ht="14.1" customHeight="1" x14ac:dyDescent="0.2">
      <c r="A28" s="306">
        <v>28</v>
      </c>
      <c r="B28" s="307" t="s">
        <v>245</v>
      </c>
      <c r="C28" s="308"/>
      <c r="D28" s="113">
        <v>0.18404292104000983</v>
      </c>
      <c r="E28" s="115">
        <v>495</v>
      </c>
      <c r="F28" s="114">
        <v>491</v>
      </c>
      <c r="G28" s="114">
        <v>489</v>
      </c>
      <c r="H28" s="114">
        <v>487</v>
      </c>
      <c r="I28" s="140">
        <v>483</v>
      </c>
      <c r="J28" s="115">
        <v>12</v>
      </c>
      <c r="K28" s="116">
        <v>2.4844720496894408</v>
      </c>
    </row>
    <row r="29" spans="1:255" ht="14.1" customHeight="1" x14ac:dyDescent="0.2">
      <c r="A29" s="306">
        <v>29</v>
      </c>
      <c r="B29" s="307" t="s">
        <v>246</v>
      </c>
      <c r="C29" s="308"/>
      <c r="D29" s="113">
        <v>2.2081432485992289</v>
      </c>
      <c r="E29" s="115">
        <v>5939</v>
      </c>
      <c r="F29" s="114">
        <v>6001</v>
      </c>
      <c r="G29" s="114">
        <v>6012</v>
      </c>
      <c r="H29" s="114">
        <v>5986</v>
      </c>
      <c r="I29" s="140">
        <v>5858</v>
      </c>
      <c r="J29" s="115">
        <v>81</v>
      </c>
      <c r="K29" s="116">
        <v>1.3827244793444862</v>
      </c>
    </row>
    <row r="30" spans="1:255" ht="14.1" customHeight="1" x14ac:dyDescent="0.2">
      <c r="A30" s="306" t="s">
        <v>247</v>
      </c>
      <c r="B30" s="307" t="s">
        <v>248</v>
      </c>
      <c r="C30" s="308"/>
      <c r="D30" s="113">
        <v>0.74695399670581764</v>
      </c>
      <c r="E30" s="115">
        <v>2009</v>
      </c>
      <c r="F30" s="114">
        <v>2004</v>
      </c>
      <c r="G30" s="114">
        <v>2019</v>
      </c>
      <c r="H30" s="114">
        <v>2006</v>
      </c>
      <c r="I30" s="140">
        <v>1981</v>
      </c>
      <c r="J30" s="115">
        <v>28</v>
      </c>
      <c r="K30" s="116">
        <v>1.4134275618374559</v>
      </c>
    </row>
    <row r="31" spans="1:255" ht="14.1" customHeight="1" x14ac:dyDescent="0.2">
      <c r="A31" s="306" t="s">
        <v>249</v>
      </c>
      <c r="B31" s="307" t="s">
        <v>250</v>
      </c>
      <c r="C31" s="308"/>
      <c r="D31" s="113">
        <v>1.3738153398845177</v>
      </c>
      <c r="E31" s="115">
        <v>3695</v>
      </c>
      <c r="F31" s="114">
        <v>3758</v>
      </c>
      <c r="G31" s="114">
        <v>3752</v>
      </c>
      <c r="H31" s="114">
        <v>3762</v>
      </c>
      <c r="I31" s="140">
        <v>3657</v>
      </c>
      <c r="J31" s="115">
        <v>38</v>
      </c>
      <c r="K31" s="116">
        <v>1.0391030899644518</v>
      </c>
    </row>
    <row r="32" spans="1:255" ht="14.1" customHeight="1" x14ac:dyDescent="0.2">
      <c r="A32" s="306">
        <v>31</v>
      </c>
      <c r="B32" s="307" t="s">
        <v>251</v>
      </c>
      <c r="C32" s="308"/>
      <c r="D32" s="113">
        <v>0.99531898913960859</v>
      </c>
      <c r="E32" s="115">
        <v>2677</v>
      </c>
      <c r="F32" s="114">
        <v>2666</v>
      </c>
      <c r="G32" s="114">
        <v>2662</v>
      </c>
      <c r="H32" s="114">
        <v>2634</v>
      </c>
      <c r="I32" s="140">
        <v>2614</v>
      </c>
      <c r="J32" s="115">
        <v>63</v>
      </c>
      <c r="K32" s="116">
        <v>2.4100994644223412</v>
      </c>
    </row>
    <row r="33" spans="1:11" ht="14.1" customHeight="1" x14ac:dyDescent="0.2">
      <c r="A33" s="306">
        <v>32</v>
      </c>
      <c r="B33" s="307" t="s">
        <v>252</v>
      </c>
      <c r="C33" s="308"/>
      <c r="D33" s="113">
        <v>2.1843478002223389</v>
      </c>
      <c r="E33" s="115">
        <v>5875</v>
      </c>
      <c r="F33" s="114">
        <v>5592</v>
      </c>
      <c r="G33" s="114">
        <v>6060</v>
      </c>
      <c r="H33" s="114">
        <v>5962</v>
      </c>
      <c r="I33" s="140">
        <v>5725</v>
      </c>
      <c r="J33" s="115">
        <v>150</v>
      </c>
      <c r="K33" s="116">
        <v>2.6200873362445414</v>
      </c>
    </row>
    <row r="34" spans="1:11" ht="14.1" customHeight="1" x14ac:dyDescent="0.2">
      <c r="A34" s="306">
        <v>33</v>
      </c>
      <c r="B34" s="307" t="s">
        <v>253</v>
      </c>
      <c r="C34" s="308"/>
      <c r="D34" s="113">
        <v>1.1362326599965051</v>
      </c>
      <c r="E34" s="115">
        <v>3056</v>
      </c>
      <c r="F34" s="114">
        <v>2927</v>
      </c>
      <c r="G34" s="114">
        <v>3273</v>
      </c>
      <c r="H34" s="114">
        <v>3155</v>
      </c>
      <c r="I34" s="140">
        <v>3028</v>
      </c>
      <c r="J34" s="115">
        <v>28</v>
      </c>
      <c r="K34" s="116">
        <v>0.92470277410832236</v>
      </c>
    </row>
    <row r="35" spans="1:11" ht="14.1" customHeight="1" x14ac:dyDescent="0.2">
      <c r="A35" s="306">
        <v>34</v>
      </c>
      <c r="B35" s="307" t="s">
        <v>254</v>
      </c>
      <c r="C35" s="308"/>
      <c r="D35" s="113">
        <v>2.0055101335147736</v>
      </c>
      <c r="E35" s="115">
        <v>5394</v>
      </c>
      <c r="F35" s="114">
        <v>5384</v>
      </c>
      <c r="G35" s="114">
        <v>5447</v>
      </c>
      <c r="H35" s="114">
        <v>5334</v>
      </c>
      <c r="I35" s="140">
        <v>5256</v>
      </c>
      <c r="J35" s="115">
        <v>138</v>
      </c>
      <c r="K35" s="116">
        <v>2.6255707762557079</v>
      </c>
    </row>
    <row r="36" spans="1:11" ht="14.1" customHeight="1" x14ac:dyDescent="0.2">
      <c r="A36" s="306">
        <v>41</v>
      </c>
      <c r="B36" s="307" t="s">
        <v>255</v>
      </c>
      <c r="C36" s="308"/>
      <c r="D36" s="113">
        <v>1.1533356385173947</v>
      </c>
      <c r="E36" s="115">
        <v>3102</v>
      </c>
      <c r="F36" s="114">
        <v>3157</v>
      </c>
      <c r="G36" s="114">
        <v>3144</v>
      </c>
      <c r="H36" s="114">
        <v>3136</v>
      </c>
      <c r="I36" s="140">
        <v>3154</v>
      </c>
      <c r="J36" s="115">
        <v>-52</v>
      </c>
      <c r="K36" s="116">
        <v>-1.648700063411541</v>
      </c>
    </row>
    <row r="37" spans="1:11" ht="14.1" customHeight="1" x14ac:dyDescent="0.2">
      <c r="A37" s="306">
        <v>42</v>
      </c>
      <c r="B37" s="307" t="s">
        <v>256</v>
      </c>
      <c r="C37" s="308"/>
      <c r="D37" s="113">
        <v>0.10336147888711662</v>
      </c>
      <c r="E37" s="115">
        <v>278</v>
      </c>
      <c r="F37" s="114">
        <v>285</v>
      </c>
      <c r="G37" s="114">
        <v>284</v>
      </c>
      <c r="H37" s="114">
        <v>296</v>
      </c>
      <c r="I37" s="140">
        <v>291</v>
      </c>
      <c r="J37" s="115">
        <v>-13</v>
      </c>
      <c r="K37" s="116">
        <v>-4.4673539518900345</v>
      </c>
    </row>
    <row r="38" spans="1:11" ht="14.1" customHeight="1" x14ac:dyDescent="0.2">
      <c r="A38" s="306">
        <v>43</v>
      </c>
      <c r="B38" s="307" t="s">
        <v>257</v>
      </c>
      <c r="C38" s="308"/>
      <c r="D38" s="113">
        <v>2.2051688175521176</v>
      </c>
      <c r="E38" s="115">
        <v>5931</v>
      </c>
      <c r="F38" s="114">
        <v>5855</v>
      </c>
      <c r="G38" s="114">
        <v>5821</v>
      </c>
      <c r="H38" s="114">
        <v>5714</v>
      </c>
      <c r="I38" s="140">
        <v>5654</v>
      </c>
      <c r="J38" s="115">
        <v>277</v>
      </c>
      <c r="K38" s="116">
        <v>4.8991864166961445</v>
      </c>
    </row>
    <row r="39" spans="1:11" ht="14.1" customHeight="1" x14ac:dyDescent="0.2">
      <c r="A39" s="306">
        <v>51</v>
      </c>
      <c r="B39" s="307" t="s">
        <v>258</v>
      </c>
      <c r="C39" s="308"/>
      <c r="D39" s="113">
        <v>5.9611316222918731</v>
      </c>
      <c r="E39" s="115">
        <v>16033</v>
      </c>
      <c r="F39" s="114">
        <v>16053</v>
      </c>
      <c r="G39" s="114">
        <v>16102</v>
      </c>
      <c r="H39" s="114">
        <v>15816</v>
      </c>
      <c r="I39" s="140">
        <v>15853</v>
      </c>
      <c r="J39" s="115">
        <v>180</v>
      </c>
      <c r="K39" s="116">
        <v>1.1354317794739166</v>
      </c>
    </row>
    <row r="40" spans="1:11" ht="14.1" customHeight="1" x14ac:dyDescent="0.2">
      <c r="A40" s="306" t="s">
        <v>259</v>
      </c>
      <c r="B40" s="307" t="s">
        <v>260</v>
      </c>
      <c r="C40" s="308"/>
      <c r="D40" s="113">
        <v>4.8341940593175909</v>
      </c>
      <c r="E40" s="115">
        <v>13002</v>
      </c>
      <c r="F40" s="114">
        <v>13053</v>
      </c>
      <c r="G40" s="114">
        <v>13107</v>
      </c>
      <c r="H40" s="114">
        <v>12913</v>
      </c>
      <c r="I40" s="140">
        <v>12968</v>
      </c>
      <c r="J40" s="115">
        <v>34</v>
      </c>
      <c r="K40" s="116">
        <v>0.26218383713756938</v>
      </c>
    </row>
    <row r="41" spans="1:11" ht="14.1" customHeight="1" x14ac:dyDescent="0.2">
      <c r="A41" s="306"/>
      <c r="B41" s="307" t="s">
        <v>261</v>
      </c>
      <c r="C41" s="308"/>
      <c r="D41" s="113">
        <v>4.1128945303931079</v>
      </c>
      <c r="E41" s="115">
        <v>11062</v>
      </c>
      <c r="F41" s="114">
        <v>11156</v>
      </c>
      <c r="G41" s="114">
        <v>11259</v>
      </c>
      <c r="H41" s="114">
        <v>11008</v>
      </c>
      <c r="I41" s="140">
        <v>11055</v>
      </c>
      <c r="J41" s="115">
        <v>7</v>
      </c>
      <c r="K41" s="116">
        <v>6.3319764812302129E-2</v>
      </c>
    </row>
    <row r="42" spans="1:11" ht="14.1" customHeight="1" x14ac:dyDescent="0.2">
      <c r="A42" s="306">
        <v>52</v>
      </c>
      <c r="B42" s="307" t="s">
        <v>262</v>
      </c>
      <c r="C42" s="308"/>
      <c r="D42" s="113">
        <v>3.87717086990954</v>
      </c>
      <c r="E42" s="115">
        <v>10428</v>
      </c>
      <c r="F42" s="114">
        <v>10261</v>
      </c>
      <c r="G42" s="114">
        <v>10650</v>
      </c>
      <c r="H42" s="114">
        <v>10518</v>
      </c>
      <c r="I42" s="140">
        <v>10302</v>
      </c>
      <c r="J42" s="115">
        <v>126</v>
      </c>
      <c r="K42" s="116">
        <v>1.2230634828188702</v>
      </c>
    </row>
    <row r="43" spans="1:11" ht="14.1" customHeight="1" x14ac:dyDescent="0.2">
      <c r="A43" s="306" t="s">
        <v>263</v>
      </c>
      <c r="B43" s="307" t="s">
        <v>264</v>
      </c>
      <c r="C43" s="308"/>
      <c r="D43" s="113">
        <v>3.0603177435966078</v>
      </c>
      <c r="E43" s="115">
        <v>8231</v>
      </c>
      <c r="F43" s="114">
        <v>8075</v>
      </c>
      <c r="G43" s="114">
        <v>8332</v>
      </c>
      <c r="H43" s="114">
        <v>8242</v>
      </c>
      <c r="I43" s="140">
        <v>8090</v>
      </c>
      <c r="J43" s="115">
        <v>141</v>
      </c>
      <c r="K43" s="116">
        <v>1.7428924598269468</v>
      </c>
    </row>
    <row r="44" spans="1:11" ht="14.1" customHeight="1" x14ac:dyDescent="0.2">
      <c r="A44" s="306">
        <v>53</v>
      </c>
      <c r="B44" s="307" t="s">
        <v>265</v>
      </c>
      <c r="C44" s="308"/>
      <c r="D44" s="113">
        <v>0.83395610483382221</v>
      </c>
      <c r="E44" s="115">
        <v>2243</v>
      </c>
      <c r="F44" s="114">
        <v>2181</v>
      </c>
      <c r="G44" s="114">
        <v>2159</v>
      </c>
      <c r="H44" s="114">
        <v>2129</v>
      </c>
      <c r="I44" s="140">
        <v>2089</v>
      </c>
      <c r="J44" s="115">
        <v>154</v>
      </c>
      <c r="K44" s="116">
        <v>7.3719483006223072</v>
      </c>
    </row>
    <row r="45" spans="1:11" ht="14.1" customHeight="1" x14ac:dyDescent="0.2">
      <c r="A45" s="306" t="s">
        <v>266</v>
      </c>
      <c r="B45" s="307" t="s">
        <v>267</v>
      </c>
      <c r="C45" s="308"/>
      <c r="D45" s="113">
        <v>0.79826293226848699</v>
      </c>
      <c r="E45" s="115">
        <v>2147</v>
      </c>
      <c r="F45" s="114">
        <v>2083</v>
      </c>
      <c r="G45" s="114">
        <v>2065</v>
      </c>
      <c r="H45" s="114">
        <v>2033</v>
      </c>
      <c r="I45" s="140">
        <v>1993</v>
      </c>
      <c r="J45" s="115">
        <v>154</v>
      </c>
      <c r="K45" s="116">
        <v>7.7270446562970401</v>
      </c>
    </row>
    <row r="46" spans="1:11" ht="14.1" customHeight="1" x14ac:dyDescent="0.2">
      <c r="A46" s="306">
        <v>54</v>
      </c>
      <c r="B46" s="307" t="s">
        <v>268</v>
      </c>
      <c r="C46" s="308"/>
      <c r="D46" s="113">
        <v>2.729784093486368</v>
      </c>
      <c r="E46" s="115">
        <v>7342</v>
      </c>
      <c r="F46" s="114">
        <v>7240</v>
      </c>
      <c r="G46" s="114">
        <v>7319</v>
      </c>
      <c r="H46" s="114">
        <v>7323</v>
      </c>
      <c r="I46" s="140">
        <v>7219</v>
      </c>
      <c r="J46" s="115">
        <v>123</v>
      </c>
      <c r="K46" s="116">
        <v>1.7038370965507688</v>
      </c>
    </row>
    <row r="47" spans="1:11" ht="14.1" customHeight="1" x14ac:dyDescent="0.2">
      <c r="A47" s="306">
        <v>61</v>
      </c>
      <c r="B47" s="307" t="s">
        <v>269</v>
      </c>
      <c r="C47" s="308"/>
      <c r="D47" s="113">
        <v>2.3851218959023495</v>
      </c>
      <c r="E47" s="115">
        <v>6415</v>
      </c>
      <c r="F47" s="114">
        <v>6400</v>
      </c>
      <c r="G47" s="114">
        <v>6388</v>
      </c>
      <c r="H47" s="114">
        <v>6315</v>
      </c>
      <c r="I47" s="140">
        <v>6321</v>
      </c>
      <c r="J47" s="115">
        <v>94</v>
      </c>
      <c r="K47" s="116">
        <v>1.4871064704951749</v>
      </c>
    </row>
    <row r="48" spans="1:11" ht="14.1" customHeight="1" x14ac:dyDescent="0.2">
      <c r="A48" s="306">
        <v>62</v>
      </c>
      <c r="B48" s="307" t="s">
        <v>270</v>
      </c>
      <c r="C48" s="308"/>
      <c r="D48" s="113">
        <v>5.8982967664216481</v>
      </c>
      <c r="E48" s="115">
        <v>15864</v>
      </c>
      <c r="F48" s="114">
        <v>15838</v>
      </c>
      <c r="G48" s="114">
        <v>15825</v>
      </c>
      <c r="H48" s="114">
        <v>15581</v>
      </c>
      <c r="I48" s="140">
        <v>15494</v>
      </c>
      <c r="J48" s="115">
        <v>370</v>
      </c>
      <c r="K48" s="116">
        <v>2.3880211694849618</v>
      </c>
    </row>
    <row r="49" spans="1:11" ht="14.1" customHeight="1" x14ac:dyDescent="0.2">
      <c r="A49" s="306">
        <v>63</v>
      </c>
      <c r="B49" s="307" t="s">
        <v>271</v>
      </c>
      <c r="C49" s="308"/>
      <c r="D49" s="113">
        <v>2.0620243234098878</v>
      </c>
      <c r="E49" s="115">
        <v>5546</v>
      </c>
      <c r="F49" s="114">
        <v>5769</v>
      </c>
      <c r="G49" s="114">
        <v>5779</v>
      </c>
      <c r="H49" s="114">
        <v>5630</v>
      </c>
      <c r="I49" s="140">
        <v>5410</v>
      </c>
      <c r="J49" s="115">
        <v>136</v>
      </c>
      <c r="K49" s="116">
        <v>2.5138632162661736</v>
      </c>
    </row>
    <row r="50" spans="1:11" ht="14.1" customHeight="1" x14ac:dyDescent="0.2">
      <c r="A50" s="306" t="s">
        <v>272</v>
      </c>
      <c r="B50" s="307" t="s">
        <v>273</v>
      </c>
      <c r="C50" s="308"/>
      <c r="D50" s="113">
        <v>0.48185782963202572</v>
      </c>
      <c r="E50" s="115">
        <v>1296</v>
      </c>
      <c r="F50" s="114">
        <v>1356</v>
      </c>
      <c r="G50" s="114">
        <v>1369</v>
      </c>
      <c r="H50" s="114">
        <v>1309</v>
      </c>
      <c r="I50" s="140">
        <v>1273</v>
      </c>
      <c r="J50" s="115">
        <v>23</v>
      </c>
      <c r="K50" s="116">
        <v>1.8067556952081696</v>
      </c>
    </row>
    <row r="51" spans="1:11" ht="14.1" customHeight="1" x14ac:dyDescent="0.2">
      <c r="A51" s="306" t="s">
        <v>274</v>
      </c>
      <c r="B51" s="307" t="s">
        <v>275</v>
      </c>
      <c r="C51" s="308"/>
      <c r="D51" s="113">
        <v>1.3823668291449627</v>
      </c>
      <c r="E51" s="115">
        <v>3718</v>
      </c>
      <c r="F51" s="114">
        <v>3852</v>
      </c>
      <c r="G51" s="114">
        <v>3860</v>
      </c>
      <c r="H51" s="114">
        <v>3793</v>
      </c>
      <c r="I51" s="140">
        <v>3605</v>
      </c>
      <c r="J51" s="115">
        <v>113</v>
      </c>
      <c r="K51" s="116">
        <v>3.1345353675450762</v>
      </c>
    </row>
    <row r="52" spans="1:11" ht="14.1" customHeight="1" x14ac:dyDescent="0.2">
      <c r="A52" s="306">
        <v>71</v>
      </c>
      <c r="B52" s="307" t="s">
        <v>276</v>
      </c>
      <c r="C52" s="308"/>
      <c r="D52" s="113">
        <v>13.04920080755803</v>
      </c>
      <c r="E52" s="115">
        <v>35097</v>
      </c>
      <c r="F52" s="114">
        <v>35028</v>
      </c>
      <c r="G52" s="114">
        <v>35151</v>
      </c>
      <c r="H52" s="114">
        <v>34684</v>
      </c>
      <c r="I52" s="140">
        <v>34622</v>
      </c>
      <c r="J52" s="115">
        <v>475</v>
      </c>
      <c r="K52" s="116">
        <v>1.3719600254173647</v>
      </c>
    </row>
    <row r="53" spans="1:11" ht="14.1" customHeight="1" x14ac:dyDescent="0.2">
      <c r="A53" s="306" t="s">
        <v>277</v>
      </c>
      <c r="B53" s="307" t="s">
        <v>278</v>
      </c>
      <c r="C53" s="308"/>
      <c r="D53" s="113">
        <v>5.4528757171167355</v>
      </c>
      <c r="E53" s="115">
        <v>14666</v>
      </c>
      <c r="F53" s="114">
        <v>14631</v>
      </c>
      <c r="G53" s="114">
        <v>14726</v>
      </c>
      <c r="H53" s="114">
        <v>14425</v>
      </c>
      <c r="I53" s="140">
        <v>14376</v>
      </c>
      <c r="J53" s="115">
        <v>290</v>
      </c>
      <c r="K53" s="116">
        <v>2.0172509738452975</v>
      </c>
    </row>
    <row r="54" spans="1:11" ht="14.1" customHeight="1" x14ac:dyDescent="0.2">
      <c r="A54" s="306" t="s">
        <v>279</v>
      </c>
      <c r="B54" s="307" t="s">
        <v>280</v>
      </c>
      <c r="C54" s="308"/>
      <c r="D54" s="113">
        <v>6.5381712454314602</v>
      </c>
      <c r="E54" s="115">
        <v>17585</v>
      </c>
      <c r="F54" s="114">
        <v>17564</v>
      </c>
      <c r="G54" s="114">
        <v>17586</v>
      </c>
      <c r="H54" s="114">
        <v>17487</v>
      </c>
      <c r="I54" s="140">
        <v>17481</v>
      </c>
      <c r="J54" s="115">
        <v>104</v>
      </c>
      <c r="K54" s="116">
        <v>0.59493164006635779</v>
      </c>
    </row>
    <row r="55" spans="1:11" ht="14.1" customHeight="1" x14ac:dyDescent="0.2">
      <c r="A55" s="306">
        <v>72</v>
      </c>
      <c r="B55" s="307" t="s">
        <v>281</v>
      </c>
      <c r="C55" s="308"/>
      <c r="D55" s="113">
        <v>3.3994028829672924</v>
      </c>
      <c r="E55" s="115">
        <v>9143</v>
      </c>
      <c r="F55" s="114">
        <v>9197</v>
      </c>
      <c r="G55" s="114">
        <v>9178</v>
      </c>
      <c r="H55" s="114">
        <v>9011</v>
      </c>
      <c r="I55" s="140">
        <v>9055</v>
      </c>
      <c r="J55" s="115">
        <v>88</v>
      </c>
      <c r="K55" s="116">
        <v>0.97183876311430151</v>
      </c>
    </row>
    <row r="56" spans="1:11" ht="14.1" customHeight="1" x14ac:dyDescent="0.2">
      <c r="A56" s="306" t="s">
        <v>282</v>
      </c>
      <c r="B56" s="307" t="s">
        <v>283</v>
      </c>
      <c r="C56" s="308"/>
      <c r="D56" s="113">
        <v>1.6292446060551979</v>
      </c>
      <c r="E56" s="115">
        <v>4382</v>
      </c>
      <c r="F56" s="114">
        <v>4439</v>
      </c>
      <c r="G56" s="114">
        <v>4458</v>
      </c>
      <c r="H56" s="114">
        <v>4387</v>
      </c>
      <c r="I56" s="140">
        <v>4420</v>
      </c>
      <c r="J56" s="115">
        <v>-38</v>
      </c>
      <c r="K56" s="116">
        <v>-0.85972850678733037</v>
      </c>
    </row>
    <row r="57" spans="1:11" ht="14.1" customHeight="1" x14ac:dyDescent="0.2">
      <c r="A57" s="306" t="s">
        <v>284</v>
      </c>
      <c r="B57" s="307" t="s">
        <v>285</v>
      </c>
      <c r="C57" s="308"/>
      <c r="D57" s="113">
        <v>1.1592845006116175</v>
      </c>
      <c r="E57" s="115">
        <v>3118</v>
      </c>
      <c r="F57" s="114">
        <v>3101</v>
      </c>
      <c r="G57" s="114">
        <v>3069</v>
      </c>
      <c r="H57" s="114">
        <v>3031</v>
      </c>
      <c r="I57" s="140">
        <v>3029</v>
      </c>
      <c r="J57" s="115">
        <v>89</v>
      </c>
      <c r="K57" s="116">
        <v>2.9382634532849123</v>
      </c>
    </row>
    <row r="58" spans="1:11" ht="14.1" customHeight="1" x14ac:dyDescent="0.2">
      <c r="A58" s="306">
        <v>73</v>
      </c>
      <c r="B58" s="307" t="s">
        <v>286</v>
      </c>
      <c r="C58" s="308"/>
      <c r="D58" s="113">
        <v>2.5330998404961349</v>
      </c>
      <c r="E58" s="115">
        <v>6813</v>
      </c>
      <c r="F58" s="114">
        <v>6772</v>
      </c>
      <c r="G58" s="114">
        <v>6686</v>
      </c>
      <c r="H58" s="114">
        <v>6562</v>
      </c>
      <c r="I58" s="140">
        <v>6532</v>
      </c>
      <c r="J58" s="115">
        <v>281</v>
      </c>
      <c r="K58" s="116">
        <v>4.3018983466013472</v>
      </c>
    </row>
    <row r="59" spans="1:11" ht="14.1" customHeight="1" x14ac:dyDescent="0.2">
      <c r="A59" s="306" t="s">
        <v>287</v>
      </c>
      <c r="B59" s="307" t="s">
        <v>288</v>
      </c>
      <c r="C59" s="308"/>
      <c r="D59" s="113">
        <v>2.0233567197974414</v>
      </c>
      <c r="E59" s="115">
        <v>5442</v>
      </c>
      <c r="F59" s="114">
        <v>5412</v>
      </c>
      <c r="G59" s="114">
        <v>5337</v>
      </c>
      <c r="H59" s="114">
        <v>5230</v>
      </c>
      <c r="I59" s="140">
        <v>5205</v>
      </c>
      <c r="J59" s="115">
        <v>237</v>
      </c>
      <c r="K59" s="116">
        <v>4.5533141210374639</v>
      </c>
    </row>
    <row r="60" spans="1:11" ht="14.1" customHeight="1" x14ac:dyDescent="0.2">
      <c r="A60" s="306">
        <v>81</v>
      </c>
      <c r="B60" s="307" t="s">
        <v>289</v>
      </c>
      <c r="C60" s="308"/>
      <c r="D60" s="113">
        <v>8.7325577504377989</v>
      </c>
      <c r="E60" s="115">
        <v>23487</v>
      </c>
      <c r="F60" s="114">
        <v>23490</v>
      </c>
      <c r="G60" s="114">
        <v>23134</v>
      </c>
      <c r="H60" s="114">
        <v>22722</v>
      </c>
      <c r="I60" s="140">
        <v>22703</v>
      </c>
      <c r="J60" s="115">
        <v>784</v>
      </c>
      <c r="K60" s="116">
        <v>3.4532881117032992</v>
      </c>
    </row>
    <row r="61" spans="1:11" ht="14.1" customHeight="1" x14ac:dyDescent="0.2">
      <c r="A61" s="306" t="s">
        <v>290</v>
      </c>
      <c r="B61" s="307" t="s">
        <v>291</v>
      </c>
      <c r="C61" s="308"/>
      <c r="D61" s="113">
        <v>2.2668882617796764</v>
      </c>
      <c r="E61" s="115">
        <v>6097</v>
      </c>
      <c r="F61" s="114">
        <v>6089</v>
      </c>
      <c r="G61" s="114">
        <v>6096</v>
      </c>
      <c r="H61" s="114">
        <v>5897</v>
      </c>
      <c r="I61" s="140">
        <v>5953</v>
      </c>
      <c r="J61" s="115">
        <v>144</v>
      </c>
      <c r="K61" s="116">
        <v>2.4189484293633461</v>
      </c>
    </row>
    <row r="62" spans="1:11" ht="14.1" customHeight="1" x14ac:dyDescent="0.2">
      <c r="A62" s="306" t="s">
        <v>292</v>
      </c>
      <c r="B62" s="307" t="s">
        <v>293</v>
      </c>
      <c r="C62" s="308"/>
      <c r="D62" s="113">
        <v>3.7370008068144216</v>
      </c>
      <c r="E62" s="115">
        <v>10051</v>
      </c>
      <c r="F62" s="114">
        <v>10085</v>
      </c>
      <c r="G62" s="114">
        <v>9790</v>
      </c>
      <c r="H62" s="114">
        <v>9668</v>
      </c>
      <c r="I62" s="140">
        <v>9627</v>
      </c>
      <c r="J62" s="115">
        <v>424</v>
      </c>
      <c r="K62" s="116">
        <v>4.4042796302067106</v>
      </c>
    </row>
    <row r="63" spans="1:11" ht="14.1" customHeight="1" x14ac:dyDescent="0.2">
      <c r="A63" s="306"/>
      <c r="B63" s="307" t="s">
        <v>294</v>
      </c>
      <c r="C63" s="308"/>
      <c r="D63" s="113">
        <v>3.3254139106703997</v>
      </c>
      <c r="E63" s="115">
        <v>8944</v>
      </c>
      <c r="F63" s="114">
        <v>8991</v>
      </c>
      <c r="G63" s="114">
        <v>8701</v>
      </c>
      <c r="H63" s="114">
        <v>8610</v>
      </c>
      <c r="I63" s="140">
        <v>8580</v>
      </c>
      <c r="J63" s="115">
        <v>364</v>
      </c>
      <c r="K63" s="116">
        <v>4.2424242424242422</v>
      </c>
    </row>
    <row r="64" spans="1:11" ht="14.1" customHeight="1" x14ac:dyDescent="0.2">
      <c r="A64" s="306" t="s">
        <v>295</v>
      </c>
      <c r="B64" s="307" t="s">
        <v>296</v>
      </c>
      <c r="C64" s="308"/>
      <c r="D64" s="113">
        <v>1.0696797653173904</v>
      </c>
      <c r="E64" s="115">
        <v>2877</v>
      </c>
      <c r="F64" s="114">
        <v>2850</v>
      </c>
      <c r="G64" s="114">
        <v>2798</v>
      </c>
      <c r="H64" s="114">
        <v>2761</v>
      </c>
      <c r="I64" s="140">
        <v>2760</v>
      </c>
      <c r="J64" s="115">
        <v>117</v>
      </c>
      <c r="K64" s="116">
        <v>4.2391304347826084</v>
      </c>
    </row>
    <row r="65" spans="1:11" ht="14.1" customHeight="1" x14ac:dyDescent="0.2">
      <c r="A65" s="306" t="s">
        <v>297</v>
      </c>
      <c r="B65" s="307" t="s">
        <v>298</v>
      </c>
      <c r="C65" s="308"/>
      <c r="D65" s="113">
        <v>0.71051721637870457</v>
      </c>
      <c r="E65" s="115">
        <v>1911</v>
      </c>
      <c r="F65" s="114">
        <v>1907</v>
      </c>
      <c r="G65" s="114">
        <v>1873</v>
      </c>
      <c r="H65" s="114">
        <v>1870</v>
      </c>
      <c r="I65" s="140">
        <v>1853</v>
      </c>
      <c r="J65" s="115">
        <v>58</v>
      </c>
      <c r="K65" s="116">
        <v>3.1300593631948193</v>
      </c>
    </row>
    <row r="66" spans="1:11" ht="14.1" customHeight="1" x14ac:dyDescent="0.2">
      <c r="A66" s="306">
        <v>82</v>
      </c>
      <c r="B66" s="307" t="s">
        <v>299</v>
      </c>
      <c r="C66" s="308"/>
      <c r="D66" s="113">
        <v>2.3906989541156829</v>
      </c>
      <c r="E66" s="115">
        <v>6430</v>
      </c>
      <c r="F66" s="114">
        <v>6424</v>
      </c>
      <c r="G66" s="114">
        <v>6381</v>
      </c>
      <c r="H66" s="114">
        <v>6249</v>
      </c>
      <c r="I66" s="140">
        <v>6263</v>
      </c>
      <c r="J66" s="115">
        <v>167</v>
      </c>
      <c r="K66" s="116">
        <v>2.6664537761456173</v>
      </c>
    </row>
    <row r="67" spans="1:11" ht="14.1" customHeight="1" x14ac:dyDescent="0.2">
      <c r="A67" s="306" t="s">
        <v>300</v>
      </c>
      <c r="B67" s="307" t="s">
        <v>301</v>
      </c>
      <c r="C67" s="308"/>
      <c r="D67" s="113">
        <v>1.4831256808658568</v>
      </c>
      <c r="E67" s="115">
        <v>3989</v>
      </c>
      <c r="F67" s="114">
        <v>3988</v>
      </c>
      <c r="G67" s="114">
        <v>3924</v>
      </c>
      <c r="H67" s="114">
        <v>3865</v>
      </c>
      <c r="I67" s="140">
        <v>3866</v>
      </c>
      <c r="J67" s="115">
        <v>123</v>
      </c>
      <c r="K67" s="116">
        <v>3.1815830315571652</v>
      </c>
    </row>
    <row r="68" spans="1:11" ht="14.1" customHeight="1" x14ac:dyDescent="0.2">
      <c r="A68" s="306" t="s">
        <v>302</v>
      </c>
      <c r="B68" s="307" t="s">
        <v>303</v>
      </c>
      <c r="C68" s="308"/>
      <c r="D68" s="113">
        <v>0.45769057737424662</v>
      </c>
      <c r="E68" s="115">
        <v>1231</v>
      </c>
      <c r="F68" s="114">
        <v>1241</v>
      </c>
      <c r="G68" s="114">
        <v>1256</v>
      </c>
      <c r="H68" s="114">
        <v>1228</v>
      </c>
      <c r="I68" s="140">
        <v>1237</v>
      </c>
      <c r="J68" s="115">
        <v>-6</v>
      </c>
      <c r="K68" s="116">
        <v>-0.48504446240905419</v>
      </c>
    </row>
    <row r="69" spans="1:11" ht="14.1" customHeight="1" x14ac:dyDescent="0.2">
      <c r="A69" s="306">
        <v>83</v>
      </c>
      <c r="B69" s="307" t="s">
        <v>304</v>
      </c>
      <c r="C69" s="308"/>
      <c r="D69" s="113">
        <v>4.803334337203812</v>
      </c>
      <c r="E69" s="115">
        <v>12919</v>
      </c>
      <c r="F69" s="114">
        <v>12846</v>
      </c>
      <c r="G69" s="114">
        <v>12731</v>
      </c>
      <c r="H69" s="114">
        <v>12362</v>
      </c>
      <c r="I69" s="140">
        <v>12267</v>
      </c>
      <c r="J69" s="115">
        <v>652</v>
      </c>
      <c r="K69" s="116">
        <v>5.3150729599739135</v>
      </c>
    </row>
    <row r="70" spans="1:11" ht="14.1" customHeight="1" x14ac:dyDescent="0.2">
      <c r="A70" s="306" t="s">
        <v>305</v>
      </c>
      <c r="B70" s="307" t="s">
        <v>306</v>
      </c>
      <c r="C70" s="308"/>
      <c r="D70" s="113">
        <v>4.003584189411769</v>
      </c>
      <c r="E70" s="115">
        <v>10768</v>
      </c>
      <c r="F70" s="114">
        <v>10690</v>
      </c>
      <c r="G70" s="114">
        <v>10592</v>
      </c>
      <c r="H70" s="114">
        <v>10230</v>
      </c>
      <c r="I70" s="140">
        <v>10132</v>
      </c>
      <c r="J70" s="115">
        <v>636</v>
      </c>
      <c r="K70" s="116">
        <v>6.2771417291748914</v>
      </c>
    </row>
    <row r="71" spans="1:11" ht="14.1" customHeight="1" x14ac:dyDescent="0.2">
      <c r="A71" s="306"/>
      <c r="B71" s="307" t="s">
        <v>307</v>
      </c>
      <c r="C71" s="308"/>
      <c r="D71" s="113">
        <v>2.5353306637814685</v>
      </c>
      <c r="E71" s="115">
        <v>6819</v>
      </c>
      <c r="F71" s="114">
        <v>6784</v>
      </c>
      <c r="G71" s="114">
        <v>6717</v>
      </c>
      <c r="H71" s="114">
        <v>6456</v>
      </c>
      <c r="I71" s="140">
        <v>6390</v>
      </c>
      <c r="J71" s="115">
        <v>429</v>
      </c>
      <c r="K71" s="116">
        <v>6.713615023474178</v>
      </c>
    </row>
    <row r="72" spans="1:11" ht="14.1" customHeight="1" x14ac:dyDescent="0.2">
      <c r="A72" s="306">
        <v>84</v>
      </c>
      <c r="B72" s="307" t="s">
        <v>308</v>
      </c>
      <c r="C72" s="308"/>
      <c r="D72" s="113">
        <v>1.7805687855769838</v>
      </c>
      <c r="E72" s="115">
        <v>4789</v>
      </c>
      <c r="F72" s="114">
        <v>4788</v>
      </c>
      <c r="G72" s="114">
        <v>4692</v>
      </c>
      <c r="H72" s="114">
        <v>4782</v>
      </c>
      <c r="I72" s="140">
        <v>4736</v>
      </c>
      <c r="J72" s="115">
        <v>53</v>
      </c>
      <c r="K72" s="116">
        <v>1.1190878378378379</v>
      </c>
    </row>
    <row r="73" spans="1:11" ht="14.1" customHeight="1" x14ac:dyDescent="0.2">
      <c r="A73" s="306" t="s">
        <v>309</v>
      </c>
      <c r="B73" s="307" t="s">
        <v>310</v>
      </c>
      <c r="C73" s="308"/>
      <c r="D73" s="113">
        <v>0.36362419550935271</v>
      </c>
      <c r="E73" s="115">
        <v>978</v>
      </c>
      <c r="F73" s="114">
        <v>960</v>
      </c>
      <c r="G73" s="114">
        <v>950</v>
      </c>
      <c r="H73" s="114">
        <v>1035</v>
      </c>
      <c r="I73" s="140">
        <v>1040</v>
      </c>
      <c r="J73" s="115">
        <v>-62</v>
      </c>
      <c r="K73" s="116">
        <v>-5.9615384615384617</v>
      </c>
    </row>
    <row r="74" spans="1:11" ht="14.1" customHeight="1" x14ac:dyDescent="0.2">
      <c r="A74" s="306" t="s">
        <v>311</v>
      </c>
      <c r="B74" s="307" t="s">
        <v>312</v>
      </c>
      <c r="C74" s="308"/>
      <c r="D74" s="113">
        <v>0.2862889882844597</v>
      </c>
      <c r="E74" s="115">
        <v>770</v>
      </c>
      <c r="F74" s="114">
        <v>762</v>
      </c>
      <c r="G74" s="114">
        <v>756</v>
      </c>
      <c r="H74" s="114">
        <v>766</v>
      </c>
      <c r="I74" s="140">
        <v>761</v>
      </c>
      <c r="J74" s="115">
        <v>9</v>
      </c>
      <c r="K74" s="116">
        <v>1.1826544021024967</v>
      </c>
    </row>
    <row r="75" spans="1:11" ht="14.1" customHeight="1" x14ac:dyDescent="0.2">
      <c r="A75" s="306" t="s">
        <v>313</v>
      </c>
      <c r="B75" s="307" t="s">
        <v>314</v>
      </c>
      <c r="C75" s="308"/>
      <c r="D75" s="113">
        <v>0.60827114913425462</v>
      </c>
      <c r="E75" s="115">
        <v>1636</v>
      </c>
      <c r="F75" s="114">
        <v>1665</v>
      </c>
      <c r="G75" s="114">
        <v>1603</v>
      </c>
      <c r="H75" s="114">
        <v>1636</v>
      </c>
      <c r="I75" s="140">
        <v>1598</v>
      </c>
      <c r="J75" s="115">
        <v>38</v>
      </c>
      <c r="K75" s="116">
        <v>2.3779724655819776</v>
      </c>
    </row>
    <row r="76" spans="1:11" ht="14.1" customHeight="1" x14ac:dyDescent="0.2">
      <c r="A76" s="306">
        <v>91</v>
      </c>
      <c r="B76" s="307" t="s">
        <v>315</v>
      </c>
      <c r="C76" s="308"/>
      <c r="D76" s="113">
        <v>0.15838845325867512</v>
      </c>
      <c r="E76" s="115">
        <v>426</v>
      </c>
      <c r="F76" s="114">
        <v>427</v>
      </c>
      <c r="G76" s="114">
        <v>429</v>
      </c>
      <c r="H76" s="114">
        <v>423</v>
      </c>
      <c r="I76" s="140">
        <v>422</v>
      </c>
      <c r="J76" s="115">
        <v>4</v>
      </c>
      <c r="K76" s="116">
        <v>0.94786729857819907</v>
      </c>
    </row>
    <row r="77" spans="1:11" ht="14.1" customHeight="1" x14ac:dyDescent="0.2">
      <c r="A77" s="306">
        <v>92</v>
      </c>
      <c r="B77" s="307" t="s">
        <v>316</v>
      </c>
      <c r="C77" s="308"/>
      <c r="D77" s="113">
        <v>0.92244542848538258</v>
      </c>
      <c r="E77" s="115">
        <v>2481</v>
      </c>
      <c r="F77" s="114">
        <v>2491</v>
      </c>
      <c r="G77" s="114">
        <v>2448</v>
      </c>
      <c r="H77" s="114">
        <v>2420</v>
      </c>
      <c r="I77" s="140">
        <v>2407</v>
      </c>
      <c r="J77" s="115">
        <v>74</v>
      </c>
      <c r="K77" s="116">
        <v>3.0743664312422103</v>
      </c>
    </row>
    <row r="78" spans="1:11" ht="14.1" customHeight="1" x14ac:dyDescent="0.2">
      <c r="A78" s="306">
        <v>93</v>
      </c>
      <c r="B78" s="307" t="s">
        <v>317</v>
      </c>
      <c r="C78" s="308"/>
      <c r="D78" s="113">
        <v>0.13422120100089605</v>
      </c>
      <c r="E78" s="115">
        <v>361</v>
      </c>
      <c r="F78" s="114">
        <v>365</v>
      </c>
      <c r="G78" s="114">
        <v>370</v>
      </c>
      <c r="H78" s="114">
        <v>363</v>
      </c>
      <c r="I78" s="140">
        <v>369</v>
      </c>
      <c r="J78" s="115">
        <v>-8</v>
      </c>
      <c r="K78" s="116">
        <v>-2.168021680216802</v>
      </c>
    </row>
    <row r="79" spans="1:11" ht="14.1" customHeight="1" x14ac:dyDescent="0.2">
      <c r="A79" s="306">
        <v>94</v>
      </c>
      <c r="B79" s="307" t="s">
        <v>318</v>
      </c>
      <c r="C79" s="308"/>
      <c r="D79" s="113">
        <v>0.19445342970489926</v>
      </c>
      <c r="E79" s="115">
        <v>523</v>
      </c>
      <c r="F79" s="114">
        <v>537</v>
      </c>
      <c r="G79" s="114">
        <v>557</v>
      </c>
      <c r="H79" s="114">
        <v>530</v>
      </c>
      <c r="I79" s="140">
        <v>534</v>
      </c>
      <c r="J79" s="115">
        <v>-11</v>
      </c>
      <c r="K79" s="116">
        <v>-2.0599250936329589</v>
      </c>
    </row>
    <row r="80" spans="1:11" ht="14.1" customHeight="1" x14ac:dyDescent="0.2">
      <c r="A80" s="306" t="s">
        <v>319</v>
      </c>
      <c r="B80" s="307" t="s">
        <v>320</v>
      </c>
      <c r="C80" s="308"/>
      <c r="D80" s="113">
        <v>3.3462349280001785E-3</v>
      </c>
      <c r="E80" s="115">
        <v>9</v>
      </c>
      <c r="F80" s="114">
        <v>6</v>
      </c>
      <c r="G80" s="114">
        <v>8</v>
      </c>
      <c r="H80" s="114">
        <v>9</v>
      </c>
      <c r="I80" s="140">
        <v>7</v>
      </c>
      <c r="J80" s="115">
        <v>2</v>
      </c>
      <c r="K80" s="116">
        <v>28.571428571428573</v>
      </c>
    </row>
    <row r="81" spans="1:11" ht="14.1" customHeight="1" x14ac:dyDescent="0.2">
      <c r="A81" s="310" t="s">
        <v>321</v>
      </c>
      <c r="B81" s="311" t="s">
        <v>224</v>
      </c>
      <c r="C81" s="312"/>
      <c r="D81" s="125">
        <v>0.50230704308091567</v>
      </c>
      <c r="E81" s="143">
        <v>1351</v>
      </c>
      <c r="F81" s="144">
        <v>1377</v>
      </c>
      <c r="G81" s="144">
        <v>1398</v>
      </c>
      <c r="H81" s="144">
        <v>1325</v>
      </c>
      <c r="I81" s="145">
        <v>1348</v>
      </c>
      <c r="J81" s="143">
        <v>3</v>
      </c>
      <c r="K81" s="146">
        <v>0.22255192878338279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64112</v>
      </c>
      <c r="E12" s="114">
        <v>66167</v>
      </c>
      <c r="F12" s="114">
        <v>65520</v>
      </c>
      <c r="G12" s="114">
        <v>66232</v>
      </c>
      <c r="H12" s="140">
        <v>64542</v>
      </c>
      <c r="I12" s="115">
        <v>-430</v>
      </c>
      <c r="J12" s="116">
        <v>-0.66623284063090704</v>
      </c>
      <c r="K12"/>
      <c r="L12"/>
      <c r="M12"/>
      <c r="N12"/>
      <c r="O12"/>
      <c r="P12"/>
    </row>
    <row r="13" spans="1:16" s="110" customFormat="1" ht="14.45" customHeight="1" x14ac:dyDescent="0.2">
      <c r="A13" s="120" t="s">
        <v>105</v>
      </c>
      <c r="B13" s="119" t="s">
        <v>106</v>
      </c>
      <c r="C13" s="113">
        <v>38.816446219116543</v>
      </c>
      <c r="D13" s="115">
        <v>24886</v>
      </c>
      <c r="E13" s="114">
        <v>25517</v>
      </c>
      <c r="F13" s="114">
        <v>25363</v>
      </c>
      <c r="G13" s="114">
        <v>25418</v>
      </c>
      <c r="H13" s="140">
        <v>24723</v>
      </c>
      <c r="I13" s="115">
        <v>163</v>
      </c>
      <c r="J13" s="116">
        <v>0.65930510051369173</v>
      </c>
      <c r="K13"/>
      <c r="L13"/>
      <c r="M13"/>
      <c r="N13"/>
      <c r="O13"/>
      <c r="P13"/>
    </row>
    <row r="14" spans="1:16" s="110" customFormat="1" ht="14.45" customHeight="1" x14ac:dyDescent="0.2">
      <c r="A14" s="120"/>
      <c r="B14" s="119" t="s">
        <v>107</v>
      </c>
      <c r="C14" s="113">
        <v>61.183553780883457</v>
      </c>
      <c r="D14" s="115">
        <v>39226</v>
      </c>
      <c r="E14" s="114">
        <v>40650</v>
      </c>
      <c r="F14" s="114">
        <v>40157</v>
      </c>
      <c r="G14" s="114">
        <v>40814</v>
      </c>
      <c r="H14" s="140">
        <v>39819</v>
      </c>
      <c r="I14" s="115">
        <v>-593</v>
      </c>
      <c r="J14" s="116">
        <v>-1.4892388055953187</v>
      </c>
      <c r="K14"/>
      <c r="L14"/>
      <c r="M14"/>
      <c r="N14"/>
      <c r="O14"/>
      <c r="P14"/>
    </row>
    <row r="15" spans="1:16" s="110" customFormat="1" ht="14.45" customHeight="1" x14ac:dyDescent="0.2">
      <c r="A15" s="118" t="s">
        <v>105</v>
      </c>
      <c r="B15" s="121" t="s">
        <v>108</v>
      </c>
      <c r="C15" s="113">
        <v>16.772211130521587</v>
      </c>
      <c r="D15" s="115">
        <v>10753</v>
      </c>
      <c r="E15" s="114">
        <v>11565</v>
      </c>
      <c r="F15" s="114">
        <v>11270</v>
      </c>
      <c r="G15" s="114">
        <v>11981</v>
      </c>
      <c r="H15" s="140">
        <v>11079</v>
      </c>
      <c r="I15" s="115">
        <v>-326</v>
      </c>
      <c r="J15" s="116">
        <v>-2.9425038360862894</v>
      </c>
      <c r="K15"/>
      <c r="L15"/>
      <c r="M15"/>
      <c r="N15"/>
      <c r="O15"/>
      <c r="P15"/>
    </row>
    <row r="16" spans="1:16" s="110" customFormat="1" ht="14.45" customHeight="1" x14ac:dyDescent="0.2">
      <c r="A16" s="118"/>
      <c r="B16" s="121" t="s">
        <v>109</v>
      </c>
      <c r="C16" s="113">
        <v>51.595645121038181</v>
      </c>
      <c r="D16" s="115">
        <v>33079</v>
      </c>
      <c r="E16" s="114">
        <v>34141</v>
      </c>
      <c r="F16" s="114">
        <v>33945</v>
      </c>
      <c r="G16" s="114">
        <v>34053</v>
      </c>
      <c r="H16" s="140">
        <v>33751</v>
      </c>
      <c r="I16" s="115">
        <v>-672</v>
      </c>
      <c r="J16" s="116">
        <v>-1.9910521169743118</v>
      </c>
      <c r="K16"/>
      <c r="L16"/>
      <c r="M16"/>
      <c r="N16"/>
      <c r="O16"/>
      <c r="P16"/>
    </row>
    <row r="17" spans="1:16" s="110" customFormat="1" ht="14.45" customHeight="1" x14ac:dyDescent="0.2">
      <c r="A17" s="118"/>
      <c r="B17" s="121" t="s">
        <v>110</v>
      </c>
      <c r="C17" s="113">
        <v>17.722111305215872</v>
      </c>
      <c r="D17" s="115">
        <v>11362</v>
      </c>
      <c r="E17" s="114">
        <v>11423</v>
      </c>
      <c r="F17" s="114">
        <v>11355</v>
      </c>
      <c r="G17" s="114">
        <v>11291</v>
      </c>
      <c r="H17" s="140">
        <v>11097</v>
      </c>
      <c r="I17" s="115">
        <v>265</v>
      </c>
      <c r="J17" s="116">
        <v>2.3880328016581056</v>
      </c>
      <c r="K17"/>
      <c r="L17"/>
      <c r="M17"/>
      <c r="N17"/>
      <c r="O17"/>
      <c r="P17"/>
    </row>
    <row r="18" spans="1:16" s="110" customFormat="1" ht="14.45" customHeight="1" x14ac:dyDescent="0.2">
      <c r="A18" s="120"/>
      <c r="B18" s="121" t="s">
        <v>111</v>
      </c>
      <c r="C18" s="113">
        <v>13.90847267282256</v>
      </c>
      <c r="D18" s="115">
        <v>8917</v>
      </c>
      <c r="E18" s="114">
        <v>9038</v>
      </c>
      <c r="F18" s="114">
        <v>8950</v>
      </c>
      <c r="G18" s="114">
        <v>8907</v>
      </c>
      <c r="H18" s="140">
        <v>8615</v>
      </c>
      <c r="I18" s="115">
        <v>302</v>
      </c>
      <c r="J18" s="116">
        <v>3.505513639001741</v>
      </c>
      <c r="K18"/>
      <c r="L18"/>
      <c r="M18"/>
      <c r="N18"/>
      <c r="O18"/>
      <c r="P18"/>
    </row>
    <row r="19" spans="1:16" s="110" customFormat="1" ht="14.45" customHeight="1" x14ac:dyDescent="0.2">
      <c r="A19" s="120"/>
      <c r="B19" s="121" t="s">
        <v>112</v>
      </c>
      <c r="C19" s="113">
        <v>1.2977289742949838</v>
      </c>
      <c r="D19" s="115">
        <v>832</v>
      </c>
      <c r="E19" s="114">
        <v>890</v>
      </c>
      <c r="F19" s="114">
        <v>935</v>
      </c>
      <c r="G19" s="114">
        <v>816</v>
      </c>
      <c r="H19" s="140">
        <v>778</v>
      </c>
      <c r="I19" s="115">
        <v>54</v>
      </c>
      <c r="J19" s="116">
        <v>6.940874035989717</v>
      </c>
      <c r="K19"/>
      <c r="L19"/>
      <c r="M19"/>
      <c r="N19"/>
      <c r="O19"/>
      <c r="P19"/>
    </row>
    <row r="20" spans="1:16" s="110" customFormat="1" ht="14.45" customHeight="1" x14ac:dyDescent="0.2">
      <c r="A20" s="120" t="s">
        <v>113</v>
      </c>
      <c r="B20" s="119" t="s">
        <v>116</v>
      </c>
      <c r="C20" s="113">
        <v>86.734152732717746</v>
      </c>
      <c r="D20" s="115">
        <v>55607</v>
      </c>
      <c r="E20" s="114">
        <v>57573</v>
      </c>
      <c r="F20" s="114">
        <v>57123</v>
      </c>
      <c r="G20" s="114">
        <v>57876</v>
      </c>
      <c r="H20" s="140">
        <v>56492</v>
      </c>
      <c r="I20" s="115">
        <v>-885</v>
      </c>
      <c r="J20" s="116">
        <v>-1.5665934999645967</v>
      </c>
      <c r="K20"/>
      <c r="L20"/>
      <c r="M20"/>
      <c r="N20"/>
      <c r="O20"/>
      <c r="P20"/>
    </row>
    <row r="21" spans="1:16" s="110" customFormat="1" ht="14.45" customHeight="1" x14ac:dyDescent="0.2">
      <c r="A21" s="123"/>
      <c r="B21" s="124" t="s">
        <v>117</v>
      </c>
      <c r="C21" s="125">
        <v>13.069316196655853</v>
      </c>
      <c r="D21" s="143">
        <v>8379</v>
      </c>
      <c r="E21" s="144">
        <v>8462</v>
      </c>
      <c r="F21" s="144">
        <v>8275</v>
      </c>
      <c r="G21" s="144">
        <v>8228</v>
      </c>
      <c r="H21" s="145">
        <v>7926</v>
      </c>
      <c r="I21" s="143">
        <v>453</v>
      </c>
      <c r="J21" s="146">
        <v>5.7153671461014381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61756</v>
      </c>
      <c r="E56" s="114">
        <v>63867</v>
      </c>
      <c r="F56" s="114">
        <v>63561</v>
      </c>
      <c r="G56" s="114">
        <v>64093</v>
      </c>
      <c r="H56" s="140">
        <v>62674</v>
      </c>
      <c r="I56" s="115">
        <v>-918</v>
      </c>
      <c r="J56" s="116">
        <v>-1.4647222133580113</v>
      </c>
      <c r="K56"/>
      <c r="L56"/>
      <c r="M56"/>
      <c r="N56"/>
      <c r="O56"/>
      <c r="P56"/>
    </row>
    <row r="57" spans="1:16" s="110" customFormat="1" ht="14.45" customHeight="1" x14ac:dyDescent="0.2">
      <c r="A57" s="120" t="s">
        <v>105</v>
      </c>
      <c r="B57" s="119" t="s">
        <v>106</v>
      </c>
      <c r="C57" s="113">
        <v>38.859382084331884</v>
      </c>
      <c r="D57" s="115">
        <v>23998</v>
      </c>
      <c r="E57" s="114">
        <v>24639</v>
      </c>
      <c r="F57" s="114">
        <v>24566</v>
      </c>
      <c r="G57" s="114">
        <v>24592</v>
      </c>
      <c r="H57" s="140">
        <v>23947</v>
      </c>
      <c r="I57" s="115">
        <v>51</v>
      </c>
      <c r="J57" s="116">
        <v>0.21297030943333195</v>
      </c>
    </row>
    <row r="58" spans="1:16" s="110" customFormat="1" ht="14.45" customHeight="1" x14ac:dyDescent="0.2">
      <c r="A58" s="120"/>
      <c r="B58" s="119" t="s">
        <v>107</v>
      </c>
      <c r="C58" s="113">
        <v>61.140617915668116</v>
      </c>
      <c r="D58" s="115">
        <v>37758</v>
      </c>
      <c r="E58" s="114">
        <v>39228</v>
      </c>
      <c r="F58" s="114">
        <v>38995</v>
      </c>
      <c r="G58" s="114">
        <v>39501</v>
      </c>
      <c r="H58" s="140">
        <v>38727</v>
      </c>
      <c r="I58" s="115">
        <v>-969</v>
      </c>
      <c r="J58" s="116">
        <v>-2.5021302966922301</v>
      </c>
    </row>
    <row r="59" spans="1:16" s="110" customFormat="1" ht="14.45" customHeight="1" x14ac:dyDescent="0.2">
      <c r="A59" s="118" t="s">
        <v>105</v>
      </c>
      <c r="B59" s="121" t="s">
        <v>108</v>
      </c>
      <c r="C59" s="113">
        <v>16.471274046246517</v>
      </c>
      <c r="D59" s="115">
        <v>10172</v>
      </c>
      <c r="E59" s="114">
        <v>10879</v>
      </c>
      <c r="F59" s="114">
        <v>10638</v>
      </c>
      <c r="G59" s="114">
        <v>11217</v>
      </c>
      <c r="H59" s="140">
        <v>10478</v>
      </c>
      <c r="I59" s="115">
        <v>-306</v>
      </c>
      <c r="J59" s="116">
        <v>-2.9204046573773619</v>
      </c>
    </row>
    <row r="60" spans="1:16" s="110" customFormat="1" ht="14.45" customHeight="1" x14ac:dyDescent="0.2">
      <c r="A60" s="118"/>
      <c r="B60" s="121" t="s">
        <v>109</v>
      </c>
      <c r="C60" s="113">
        <v>51.638707170153509</v>
      </c>
      <c r="D60" s="115">
        <v>31890</v>
      </c>
      <c r="E60" s="114">
        <v>33069</v>
      </c>
      <c r="F60" s="114">
        <v>33059</v>
      </c>
      <c r="G60" s="114">
        <v>33110</v>
      </c>
      <c r="H60" s="140">
        <v>32822</v>
      </c>
      <c r="I60" s="115">
        <v>-932</v>
      </c>
      <c r="J60" s="116">
        <v>-2.8395588324904026</v>
      </c>
    </row>
    <row r="61" spans="1:16" s="110" customFormat="1" ht="14.45" customHeight="1" x14ac:dyDescent="0.2">
      <c r="A61" s="118"/>
      <c r="B61" s="121" t="s">
        <v>110</v>
      </c>
      <c r="C61" s="113">
        <v>17.750501975516549</v>
      </c>
      <c r="D61" s="115">
        <v>10962</v>
      </c>
      <c r="E61" s="114">
        <v>11050</v>
      </c>
      <c r="F61" s="114">
        <v>11051</v>
      </c>
      <c r="G61" s="114">
        <v>11006</v>
      </c>
      <c r="H61" s="140">
        <v>10838</v>
      </c>
      <c r="I61" s="115">
        <v>124</v>
      </c>
      <c r="J61" s="116">
        <v>1.1441225318324415</v>
      </c>
    </row>
    <row r="62" spans="1:16" s="110" customFormat="1" ht="14.45" customHeight="1" x14ac:dyDescent="0.2">
      <c r="A62" s="120"/>
      <c r="B62" s="121" t="s">
        <v>111</v>
      </c>
      <c r="C62" s="113">
        <v>14.13789753222359</v>
      </c>
      <c r="D62" s="115">
        <v>8731</v>
      </c>
      <c r="E62" s="114">
        <v>8869</v>
      </c>
      <c r="F62" s="114">
        <v>8813</v>
      </c>
      <c r="G62" s="114">
        <v>8760</v>
      </c>
      <c r="H62" s="140">
        <v>8536</v>
      </c>
      <c r="I62" s="115">
        <v>195</v>
      </c>
      <c r="J62" s="116">
        <v>2.2844423617619496</v>
      </c>
    </row>
    <row r="63" spans="1:16" s="110" customFormat="1" ht="14.45" customHeight="1" x14ac:dyDescent="0.2">
      <c r="A63" s="120"/>
      <c r="B63" s="121" t="s">
        <v>112</v>
      </c>
      <c r="C63" s="113">
        <v>1.2970399637282208</v>
      </c>
      <c r="D63" s="115">
        <v>801</v>
      </c>
      <c r="E63" s="114">
        <v>840</v>
      </c>
      <c r="F63" s="114">
        <v>886</v>
      </c>
      <c r="G63" s="114">
        <v>781</v>
      </c>
      <c r="H63" s="140">
        <v>762</v>
      </c>
      <c r="I63" s="115">
        <v>39</v>
      </c>
      <c r="J63" s="116">
        <v>5.1181102362204722</v>
      </c>
    </row>
    <row r="64" spans="1:16" s="110" customFormat="1" ht="14.45" customHeight="1" x14ac:dyDescent="0.2">
      <c r="A64" s="120" t="s">
        <v>113</v>
      </c>
      <c r="B64" s="119" t="s">
        <v>116</v>
      </c>
      <c r="C64" s="113">
        <v>87.073320810933353</v>
      </c>
      <c r="D64" s="115">
        <v>53773</v>
      </c>
      <c r="E64" s="114">
        <v>55729</v>
      </c>
      <c r="F64" s="114">
        <v>55589</v>
      </c>
      <c r="G64" s="114">
        <v>56199</v>
      </c>
      <c r="H64" s="140">
        <v>55003</v>
      </c>
      <c r="I64" s="115">
        <v>-1230</v>
      </c>
      <c r="J64" s="116">
        <v>-2.236241659545843</v>
      </c>
    </row>
    <row r="65" spans="1:10" s="110" customFormat="1" ht="14.45" customHeight="1" x14ac:dyDescent="0.2">
      <c r="A65" s="123"/>
      <c r="B65" s="124" t="s">
        <v>117</v>
      </c>
      <c r="C65" s="125">
        <v>12.730746810026556</v>
      </c>
      <c r="D65" s="143">
        <v>7862</v>
      </c>
      <c r="E65" s="144">
        <v>8009</v>
      </c>
      <c r="F65" s="144">
        <v>7851</v>
      </c>
      <c r="G65" s="144">
        <v>7765</v>
      </c>
      <c r="H65" s="145">
        <v>7546</v>
      </c>
      <c r="I65" s="143">
        <v>316</v>
      </c>
      <c r="J65" s="146">
        <v>4.1876490856082693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64112</v>
      </c>
      <c r="G11" s="114">
        <v>66167</v>
      </c>
      <c r="H11" s="114">
        <v>65520</v>
      </c>
      <c r="I11" s="114">
        <v>66232</v>
      </c>
      <c r="J11" s="140">
        <v>64542</v>
      </c>
      <c r="K11" s="114">
        <v>-430</v>
      </c>
      <c r="L11" s="116">
        <v>-0.66623284063090704</v>
      </c>
    </row>
    <row r="12" spans="1:17" s="110" customFormat="1" ht="24" customHeight="1" x14ac:dyDescent="0.2">
      <c r="A12" s="604" t="s">
        <v>185</v>
      </c>
      <c r="B12" s="605"/>
      <c r="C12" s="605"/>
      <c r="D12" s="606"/>
      <c r="E12" s="113">
        <v>38.816446219116543</v>
      </c>
      <c r="F12" s="115">
        <v>24886</v>
      </c>
      <c r="G12" s="114">
        <v>25517</v>
      </c>
      <c r="H12" s="114">
        <v>25363</v>
      </c>
      <c r="I12" s="114">
        <v>25418</v>
      </c>
      <c r="J12" s="140">
        <v>24723</v>
      </c>
      <c r="K12" s="114">
        <v>163</v>
      </c>
      <c r="L12" s="116">
        <v>0.65930510051369173</v>
      </c>
    </row>
    <row r="13" spans="1:17" s="110" customFormat="1" ht="15" customHeight="1" x14ac:dyDescent="0.2">
      <c r="A13" s="120"/>
      <c r="B13" s="612" t="s">
        <v>107</v>
      </c>
      <c r="C13" s="612"/>
      <c r="E13" s="113">
        <v>61.183553780883457</v>
      </c>
      <c r="F13" s="115">
        <v>39226</v>
      </c>
      <c r="G13" s="114">
        <v>40650</v>
      </c>
      <c r="H13" s="114">
        <v>40157</v>
      </c>
      <c r="I13" s="114">
        <v>40814</v>
      </c>
      <c r="J13" s="140">
        <v>39819</v>
      </c>
      <c r="K13" s="114">
        <v>-593</v>
      </c>
      <c r="L13" s="116">
        <v>-1.4892388055953187</v>
      </c>
    </row>
    <row r="14" spans="1:17" s="110" customFormat="1" ht="22.5" customHeight="1" x14ac:dyDescent="0.2">
      <c r="A14" s="604" t="s">
        <v>186</v>
      </c>
      <c r="B14" s="605"/>
      <c r="C14" s="605"/>
      <c r="D14" s="606"/>
      <c r="E14" s="113">
        <v>16.772211130521587</v>
      </c>
      <c r="F14" s="115">
        <v>10753</v>
      </c>
      <c r="G14" s="114">
        <v>11565</v>
      </c>
      <c r="H14" s="114">
        <v>11270</v>
      </c>
      <c r="I14" s="114">
        <v>11981</v>
      </c>
      <c r="J14" s="140">
        <v>11079</v>
      </c>
      <c r="K14" s="114">
        <v>-326</v>
      </c>
      <c r="L14" s="116">
        <v>-2.9425038360862894</v>
      </c>
    </row>
    <row r="15" spans="1:17" s="110" customFormat="1" ht="15" customHeight="1" x14ac:dyDescent="0.2">
      <c r="A15" s="120"/>
      <c r="B15" s="119"/>
      <c r="C15" s="258" t="s">
        <v>106</v>
      </c>
      <c r="E15" s="113">
        <v>44.192318422765737</v>
      </c>
      <c r="F15" s="115">
        <v>4752</v>
      </c>
      <c r="G15" s="114">
        <v>5030</v>
      </c>
      <c r="H15" s="114">
        <v>4978</v>
      </c>
      <c r="I15" s="114">
        <v>5210</v>
      </c>
      <c r="J15" s="140">
        <v>4896</v>
      </c>
      <c r="K15" s="114">
        <v>-144</v>
      </c>
      <c r="L15" s="116">
        <v>-2.9411764705882355</v>
      </c>
    </row>
    <row r="16" spans="1:17" s="110" customFormat="1" ht="15" customHeight="1" x14ac:dyDescent="0.2">
      <c r="A16" s="120"/>
      <c r="B16" s="119"/>
      <c r="C16" s="258" t="s">
        <v>107</v>
      </c>
      <c r="E16" s="113">
        <v>55.807681577234263</v>
      </c>
      <c r="F16" s="115">
        <v>6001</v>
      </c>
      <c r="G16" s="114">
        <v>6535</v>
      </c>
      <c r="H16" s="114">
        <v>6292</v>
      </c>
      <c r="I16" s="114">
        <v>6771</v>
      </c>
      <c r="J16" s="140">
        <v>6183</v>
      </c>
      <c r="K16" s="114">
        <v>-182</v>
      </c>
      <c r="L16" s="116">
        <v>-2.9435549086204107</v>
      </c>
    </row>
    <row r="17" spans="1:12" s="110" customFormat="1" ht="15" customHeight="1" x14ac:dyDescent="0.2">
      <c r="A17" s="120"/>
      <c r="B17" s="121" t="s">
        <v>109</v>
      </c>
      <c r="C17" s="258"/>
      <c r="E17" s="113">
        <v>51.595645121038181</v>
      </c>
      <c r="F17" s="115">
        <v>33079</v>
      </c>
      <c r="G17" s="114">
        <v>34141</v>
      </c>
      <c r="H17" s="114">
        <v>33945</v>
      </c>
      <c r="I17" s="114">
        <v>34053</v>
      </c>
      <c r="J17" s="140">
        <v>33751</v>
      </c>
      <c r="K17" s="114">
        <v>-672</v>
      </c>
      <c r="L17" s="116">
        <v>-1.9910521169743118</v>
      </c>
    </row>
    <row r="18" spans="1:12" s="110" customFormat="1" ht="15" customHeight="1" x14ac:dyDescent="0.2">
      <c r="A18" s="120"/>
      <c r="B18" s="119"/>
      <c r="C18" s="258" t="s">
        <v>106</v>
      </c>
      <c r="E18" s="113">
        <v>36.297953384322376</v>
      </c>
      <c r="F18" s="115">
        <v>12007</v>
      </c>
      <c r="G18" s="114">
        <v>12334</v>
      </c>
      <c r="H18" s="114">
        <v>12240</v>
      </c>
      <c r="I18" s="114">
        <v>12149</v>
      </c>
      <c r="J18" s="140">
        <v>11966</v>
      </c>
      <c r="K18" s="114">
        <v>41</v>
      </c>
      <c r="L18" s="116">
        <v>0.34263747283971252</v>
      </c>
    </row>
    <row r="19" spans="1:12" s="110" customFormat="1" ht="15" customHeight="1" x14ac:dyDescent="0.2">
      <c r="A19" s="120"/>
      <c r="B19" s="119"/>
      <c r="C19" s="258" t="s">
        <v>107</v>
      </c>
      <c r="E19" s="113">
        <v>63.702046615677624</v>
      </c>
      <c r="F19" s="115">
        <v>21072</v>
      </c>
      <c r="G19" s="114">
        <v>21807</v>
      </c>
      <c r="H19" s="114">
        <v>21705</v>
      </c>
      <c r="I19" s="114">
        <v>21904</v>
      </c>
      <c r="J19" s="140">
        <v>21785</v>
      </c>
      <c r="K19" s="114">
        <v>-713</v>
      </c>
      <c r="L19" s="116">
        <v>-3.2728941932522377</v>
      </c>
    </row>
    <row r="20" spans="1:12" s="110" customFormat="1" ht="15" customHeight="1" x14ac:dyDescent="0.2">
      <c r="A20" s="120"/>
      <c r="B20" s="121" t="s">
        <v>110</v>
      </c>
      <c r="C20" s="258"/>
      <c r="E20" s="113">
        <v>17.722111305215872</v>
      </c>
      <c r="F20" s="115">
        <v>11362</v>
      </c>
      <c r="G20" s="114">
        <v>11423</v>
      </c>
      <c r="H20" s="114">
        <v>11355</v>
      </c>
      <c r="I20" s="114">
        <v>11291</v>
      </c>
      <c r="J20" s="140">
        <v>11097</v>
      </c>
      <c r="K20" s="114">
        <v>265</v>
      </c>
      <c r="L20" s="116">
        <v>2.3880328016581056</v>
      </c>
    </row>
    <row r="21" spans="1:12" s="110" customFormat="1" ht="15" customHeight="1" x14ac:dyDescent="0.2">
      <c r="A21" s="120"/>
      <c r="B21" s="119"/>
      <c r="C21" s="258" t="s">
        <v>106</v>
      </c>
      <c r="E21" s="113">
        <v>30.936454849498329</v>
      </c>
      <c r="F21" s="115">
        <v>3515</v>
      </c>
      <c r="G21" s="114">
        <v>3510</v>
      </c>
      <c r="H21" s="114">
        <v>3512</v>
      </c>
      <c r="I21" s="114">
        <v>3470</v>
      </c>
      <c r="J21" s="140">
        <v>3403</v>
      </c>
      <c r="K21" s="114">
        <v>112</v>
      </c>
      <c r="L21" s="116">
        <v>3.2912136350279164</v>
      </c>
    </row>
    <row r="22" spans="1:12" s="110" customFormat="1" ht="15" customHeight="1" x14ac:dyDescent="0.2">
      <c r="A22" s="120"/>
      <c r="B22" s="119"/>
      <c r="C22" s="258" t="s">
        <v>107</v>
      </c>
      <c r="E22" s="113">
        <v>69.063545150501668</v>
      </c>
      <c r="F22" s="115">
        <v>7847</v>
      </c>
      <c r="G22" s="114">
        <v>7913</v>
      </c>
      <c r="H22" s="114">
        <v>7843</v>
      </c>
      <c r="I22" s="114">
        <v>7821</v>
      </c>
      <c r="J22" s="140">
        <v>7694</v>
      </c>
      <c r="K22" s="114">
        <v>153</v>
      </c>
      <c r="L22" s="116">
        <v>1.9885625162464258</v>
      </c>
    </row>
    <row r="23" spans="1:12" s="110" customFormat="1" ht="15" customHeight="1" x14ac:dyDescent="0.2">
      <c r="A23" s="120"/>
      <c r="B23" s="121" t="s">
        <v>111</v>
      </c>
      <c r="C23" s="258"/>
      <c r="E23" s="113">
        <v>13.90847267282256</v>
      </c>
      <c r="F23" s="115">
        <v>8917</v>
      </c>
      <c r="G23" s="114">
        <v>9038</v>
      </c>
      <c r="H23" s="114">
        <v>8950</v>
      </c>
      <c r="I23" s="114">
        <v>8907</v>
      </c>
      <c r="J23" s="140">
        <v>8615</v>
      </c>
      <c r="K23" s="114">
        <v>302</v>
      </c>
      <c r="L23" s="116">
        <v>3.505513639001741</v>
      </c>
    </row>
    <row r="24" spans="1:12" s="110" customFormat="1" ht="15" customHeight="1" x14ac:dyDescent="0.2">
      <c r="A24" s="120"/>
      <c r="B24" s="119"/>
      <c r="C24" s="258" t="s">
        <v>106</v>
      </c>
      <c r="E24" s="113">
        <v>51.710216440506898</v>
      </c>
      <c r="F24" s="115">
        <v>4611</v>
      </c>
      <c r="G24" s="114">
        <v>4643</v>
      </c>
      <c r="H24" s="114">
        <v>4633</v>
      </c>
      <c r="I24" s="114">
        <v>4589</v>
      </c>
      <c r="J24" s="140">
        <v>4458</v>
      </c>
      <c r="K24" s="114">
        <v>153</v>
      </c>
      <c r="L24" s="116">
        <v>3.4320323014804845</v>
      </c>
    </row>
    <row r="25" spans="1:12" s="110" customFormat="1" ht="15" customHeight="1" x14ac:dyDescent="0.2">
      <c r="A25" s="120"/>
      <c r="B25" s="119"/>
      <c r="C25" s="258" t="s">
        <v>107</v>
      </c>
      <c r="E25" s="113">
        <v>48.289783559493102</v>
      </c>
      <c r="F25" s="115">
        <v>4306</v>
      </c>
      <c r="G25" s="114">
        <v>4395</v>
      </c>
      <c r="H25" s="114">
        <v>4317</v>
      </c>
      <c r="I25" s="114">
        <v>4318</v>
      </c>
      <c r="J25" s="140">
        <v>4157</v>
      </c>
      <c r="K25" s="114">
        <v>149</v>
      </c>
      <c r="L25" s="116">
        <v>3.584315612220351</v>
      </c>
    </row>
    <row r="26" spans="1:12" s="110" customFormat="1" ht="15" customHeight="1" x14ac:dyDescent="0.2">
      <c r="A26" s="120"/>
      <c r="C26" s="121" t="s">
        <v>187</v>
      </c>
      <c r="D26" s="110" t="s">
        <v>188</v>
      </c>
      <c r="E26" s="113">
        <v>1.2977289742949838</v>
      </c>
      <c r="F26" s="115">
        <v>832</v>
      </c>
      <c r="G26" s="114">
        <v>890</v>
      </c>
      <c r="H26" s="114">
        <v>935</v>
      </c>
      <c r="I26" s="114">
        <v>816</v>
      </c>
      <c r="J26" s="140">
        <v>778</v>
      </c>
      <c r="K26" s="114">
        <v>54</v>
      </c>
      <c r="L26" s="116">
        <v>6.940874035989717</v>
      </c>
    </row>
    <row r="27" spans="1:12" s="110" customFormat="1" ht="15" customHeight="1" x14ac:dyDescent="0.2">
      <c r="A27" s="120"/>
      <c r="B27" s="119"/>
      <c r="D27" s="259" t="s">
        <v>106</v>
      </c>
      <c r="E27" s="113">
        <v>45.552884615384613</v>
      </c>
      <c r="F27" s="115">
        <v>379</v>
      </c>
      <c r="G27" s="114">
        <v>406</v>
      </c>
      <c r="H27" s="114">
        <v>434</v>
      </c>
      <c r="I27" s="114">
        <v>370</v>
      </c>
      <c r="J27" s="140">
        <v>376</v>
      </c>
      <c r="K27" s="114">
        <v>3</v>
      </c>
      <c r="L27" s="116">
        <v>0.7978723404255319</v>
      </c>
    </row>
    <row r="28" spans="1:12" s="110" customFormat="1" ht="15" customHeight="1" x14ac:dyDescent="0.2">
      <c r="A28" s="120"/>
      <c r="B28" s="119"/>
      <c r="D28" s="259" t="s">
        <v>107</v>
      </c>
      <c r="E28" s="113">
        <v>54.447115384615387</v>
      </c>
      <c r="F28" s="115">
        <v>453</v>
      </c>
      <c r="G28" s="114">
        <v>484</v>
      </c>
      <c r="H28" s="114">
        <v>501</v>
      </c>
      <c r="I28" s="114">
        <v>446</v>
      </c>
      <c r="J28" s="140">
        <v>402</v>
      </c>
      <c r="K28" s="114">
        <v>51</v>
      </c>
      <c r="L28" s="116">
        <v>12.686567164179104</v>
      </c>
    </row>
    <row r="29" spans="1:12" s="110" customFormat="1" ht="24" customHeight="1" x14ac:dyDescent="0.2">
      <c r="A29" s="604" t="s">
        <v>189</v>
      </c>
      <c r="B29" s="605"/>
      <c r="C29" s="605"/>
      <c r="D29" s="606"/>
      <c r="E29" s="113">
        <v>86.734152732717746</v>
      </c>
      <c r="F29" s="115">
        <v>55607</v>
      </c>
      <c r="G29" s="114">
        <v>57573</v>
      </c>
      <c r="H29" s="114">
        <v>57123</v>
      </c>
      <c r="I29" s="114">
        <v>57876</v>
      </c>
      <c r="J29" s="140">
        <v>56492</v>
      </c>
      <c r="K29" s="114">
        <v>-885</v>
      </c>
      <c r="L29" s="116">
        <v>-1.5665934999645967</v>
      </c>
    </row>
    <row r="30" spans="1:12" s="110" customFormat="1" ht="15" customHeight="1" x14ac:dyDescent="0.2">
      <c r="A30" s="120"/>
      <c r="B30" s="119"/>
      <c r="C30" s="258" t="s">
        <v>106</v>
      </c>
      <c r="E30" s="113">
        <v>38.106713183591992</v>
      </c>
      <c r="F30" s="115">
        <v>21190</v>
      </c>
      <c r="G30" s="114">
        <v>21759</v>
      </c>
      <c r="H30" s="114">
        <v>21694</v>
      </c>
      <c r="I30" s="114">
        <v>21791</v>
      </c>
      <c r="J30" s="140">
        <v>21238</v>
      </c>
      <c r="K30" s="114">
        <v>-48</v>
      </c>
      <c r="L30" s="116">
        <v>-0.22600998210754308</v>
      </c>
    </row>
    <row r="31" spans="1:12" s="110" customFormat="1" ht="15" customHeight="1" x14ac:dyDescent="0.2">
      <c r="A31" s="120"/>
      <c r="B31" s="119"/>
      <c r="C31" s="258" t="s">
        <v>107</v>
      </c>
      <c r="E31" s="113">
        <v>61.893286816408008</v>
      </c>
      <c r="F31" s="115">
        <v>34417</v>
      </c>
      <c r="G31" s="114">
        <v>35814</v>
      </c>
      <c r="H31" s="114">
        <v>35429</v>
      </c>
      <c r="I31" s="114">
        <v>36085</v>
      </c>
      <c r="J31" s="140">
        <v>35254</v>
      </c>
      <c r="K31" s="114">
        <v>-837</v>
      </c>
      <c r="L31" s="116">
        <v>-2.3741986724910649</v>
      </c>
    </row>
    <row r="32" spans="1:12" s="110" customFormat="1" ht="15" customHeight="1" x14ac:dyDescent="0.2">
      <c r="A32" s="120"/>
      <c r="B32" s="119" t="s">
        <v>117</v>
      </c>
      <c r="C32" s="258"/>
      <c r="E32" s="113">
        <v>13.069316196655853</v>
      </c>
      <c r="F32" s="114">
        <v>8379</v>
      </c>
      <c r="G32" s="114">
        <v>8462</v>
      </c>
      <c r="H32" s="114">
        <v>8275</v>
      </c>
      <c r="I32" s="114">
        <v>8228</v>
      </c>
      <c r="J32" s="140">
        <v>7926</v>
      </c>
      <c r="K32" s="114">
        <v>453</v>
      </c>
      <c r="L32" s="116">
        <v>5.7153671461014381</v>
      </c>
    </row>
    <row r="33" spans="1:12" s="110" customFormat="1" ht="15" customHeight="1" x14ac:dyDescent="0.2">
      <c r="A33" s="120"/>
      <c r="B33" s="119"/>
      <c r="C33" s="258" t="s">
        <v>106</v>
      </c>
      <c r="E33" s="113">
        <v>43.680630146795558</v>
      </c>
      <c r="F33" s="114">
        <v>3660</v>
      </c>
      <c r="G33" s="114">
        <v>3724</v>
      </c>
      <c r="H33" s="114">
        <v>3640</v>
      </c>
      <c r="I33" s="114">
        <v>3595</v>
      </c>
      <c r="J33" s="140">
        <v>3453</v>
      </c>
      <c r="K33" s="114">
        <v>207</v>
      </c>
      <c r="L33" s="116">
        <v>5.9947871416159861</v>
      </c>
    </row>
    <row r="34" spans="1:12" s="110" customFormat="1" ht="15" customHeight="1" x14ac:dyDescent="0.2">
      <c r="A34" s="120"/>
      <c r="B34" s="119"/>
      <c r="C34" s="258" t="s">
        <v>107</v>
      </c>
      <c r="E34" s="113">
        <v>56.319369853204442</v>
      </c>
      <c r="F34" s="114">
        <v>4719</v>
      </c>
      <c r="G34" s="114">
        <v>4738</v>
      </c>
      <c r="H34" s="114">
        <v>4635</v>
      </c>
      <c r="I34" s="114">
        <v>4633</v>
      </c>
      <c r="J34" s="140">
        <v>4473</v>
      </c>
      <c r="K34" s="114">
        <v>246</v>
      </c>
      <c r="L34" s="116">
        <v>5.4996646545942323</v>
      </c>
    </row>
    <row r="35" spans="1:12" s="110" customFormat="1" ht="24" customHeight="1" x14ac:dyDescent="0.2">
      <c r="A35" s="604" t="s">
        <v>192</v>
      </c>
      <c r="B35" s="605"/>
      <c r="C35" s="605"/>
      <c r="D35" s="606"/>
      <c r="E35" s="113">
        <v>17.363364112802596</v>
      </c>
      <c r="F35" s="114">
        <v>11132</v>
      </c>
      <c r="G35" s="114">
        <v>11666</v>
      </c>
      <c r="H35" s="114">
        <v>11499</v>
      </c>
      <c r="I35" s="114">
        <v>11910</v>
      </c>
      <c r="J35" s="114">
        <v>11248</v>
      </c>
      <c r="K35" s="318">
        <v>-116</v>
      </c>
      <c r="L35" s="319">
        <v>-1.0312944523470839</v>
      </c>
    </row>
    <row r="36" spans="1:12" s="110" customFormat="1" ht="15" customHeight="1" x14ac:dyDescent="0.2">
      <c r="A36" s="120"/>
      <c r="B36" s="119"/>
      <c r="C36" s="258" t="s">
        <v>106</v>
      </c>
      <c r="E36" s="113">
        <v>39.399928135106002</v>
      </c>
      <c r="F36" s="114">
        <v>4386</v>
      </c>
      <c r="G36" s="114">
        <v>4581</v>
      </c>
      <c r="H36" s="114">
        <v>4524</v>
      </c>
      <c r="I36" s="114">
        <v>4650</v>
      </c>
      <c r="J36" s="114">
        <v>4391</v>
      </c>
      <c r="K36" s="318">
        <v>-5</v>
      </c>
      <c r="L36" s="116">
        <v>-0.11386927806877704</v>
      </c>
    </row>
    <row r="37" spans="1:12" s="110" customFormat="1" ht="15" customHeight="1" x14ac:dyDescent="0.2">
      <c r="A37" s="120"/>
      <c r="B37" s="119"/>
      <c r="C37" s="258" t="s">
        <v>107</v>
      </c>
      <c r="E37" s="113">
        <v>60.600071864893998</v>
      </c>
      <c r="F37" s="114">
        <v>6746</v>
      </c>
      <c r="G37" s="114">
        <v>7085</v>
      </c>
      <c r="H37" s="114">
        <v>6975</v>
      </c>
      <c r="I37" s="114">
        <v>7260</v>
      </c>
      <c r="J37" s="140">
        <v>6857</v>
      </c>
      <c r="K37" s="114">
        <v>-111</v>
      </c>
      <c r="L37" s="116">
        <v>-1.6187837246609305</v>
      </c>
    </row>
    <row r="38" spans="1:12" s="110" customFormat="1" ht="15" customHeight="1" x14ac:dyDescent="0.2">
      <c r="A38" s="120"/>
      <c r="B38" s="119" t="s">
        <v>329</v>
      </c>
      <c r="C38" s="258"/>
      <c r="E38" s="113">
        <v>57.182742700274517</v>
      </c>
      <c r="F38" s="114">
        <v>36661</v>
      </c>
      <c r="G38" s="114">
        <v>37428</v>
      </c>
      <c r="H38" s="114">
        <v>37264</v>
      </c>
      <c r="I38" s="114">
        <v>37265</v>
      </c>
      <c r="J38" s="140">
        <v>36528</v>
      </c>
      <c r="K38" s="114">
        <v>133</v>
      </c>
      <c r="L38" s="116">
        <v>0.36410424879544456</v>
      </c>
    </row>
    <row r="39" spans="1:12" s="110" customFormat="1" ht="15" customHeight="1" x14ac:dyDescent="0.2">
      <c r="A39" s="120"/>
      <c r="B39" s="119"/>
      <c r="C39" s="258" t="s">
        <v>106</v>
      </c>
      <c r="E39" s="113">
        <v>39.546111671803821</v>
      </c>
      <c r="F39" s="115">
        <v>14498</v>
      </c>
      <c r="G39" s="114">
        <v>14715</v>
      </c>
      <c r="H39" s="114">
        <v>14740</v>
      </c>
      <c r="I39" s="114">
        <v>14675</v>
      </c>
      <c r="J39" s="140">
        <v>14356</v>
      </c>
      <c r="K39" s="114">
        <v>142</v>
      </c>
      <c r="L39" s="116">
        <v>0.98913346336026753</v>
      </c>
    </row>
    <row r="40" spans="1:12" s="110" customFormat="1" ht="15" customHeight="1" x14ac:dyDescent="0.2">
      <c r="A40" s="120"/>
      <c r="B40" s="119"/>
      <c r="C40" s="258" t="s">
        <v>107</v>
      </c>
      <c r="E40" s="113">
        <v>60.453888328196179</v>
      </c>
      <c r="F40" s="115">
        <v>22163</v>
      </c>
      <c r="G40" s="114">
        <v>22713</v>
      </c>
      <c r="H40" s="114">
        <v>22524</v>
      </c>
      <c r="I40" s="114">
        <v>22590</v>
      </c>
      <c r="J40" s="140">
        <v>22172</v>
      </c>
      <c r="K40" s="114">
        <v>-9</v>
      </c>
      <c r="L40" s="116">
        <v>-4.0591737326357569E-2</v>
      </c>
    </row>
    <row r="41" spans="1:12" s="110" customFormat="1" ht="15" customHeight="1" x14ac:dyDescent="0.2">
      <c r="A41" s="120"/>
      <c r="B41" s="320" t="s">
        <v>516</v>
      </c>
      <c r="C41" s="258"/>
      <c r="E41" s="113">
        <v>8.7908659845270769</v>
      </c>
      <c r="F41" s="115">
        <v>5636</v>
      </c>
      <c r="G41" s="114">
        <v>5947</v>
      </c>
      <c r="H41" s="114">
        <v>5674</v>
      </c>
      <c r="I41" s="114">
        <v>5906</v>
      </c>
      <c r="J41" s="140">
        <v>5510</v>
      </c>
      <c r="K41" s="114">
        <v>126</v>
      </c>
      <c r="L41" s="116">
        <v>2.2867513611615244</v>
      </c>
    </row>
    <row r="42" spans="1:12" s="110" customFormat="1" ht="15" customHeight="1" x14ac:dyDescent="0.2">
      <c r="A42" s="120"/>
      <c r="B42" s="119"/>
      <c r="C42" s="268" t="s">
        <v>106</v>
      </c>
      <c r="D42" s="182"/>
      <c r="E42" s="113">
        <v>42.157558552164659</v>
      </c>
      <c r="F42" s="115">
        <v>2376</v>
      </c>
      <c r="G42" s="114">
        <v>2493</v>
      </c>
      <c r="H42" s="114">
        <v>2390</v>
      </c>
      <c r="I42" s="114">
        <v>2472</v>
      </c>
      <c r="J42" s="140">
        <v>2302</v>
      </c>
      <c r="K42" s="114">
        <v>74</v>
      </c>
      <c r="L42" s="116">
        <v>3.214596003475239</v>
      </c>
    </row>
    <row r="43" spans="1:12" s="110" customFormat="1" ht="15" customHeight="1" x14ac:dyDescent="0.2">
      <c r="A43" s="120"/>
      <c r="B43" s="119"/>
      <c r="C43" s="268" t="s">
        <v>107</v>
      </c>
      <c r="D43" s="182"/>
      <c r="E43" s="113">
        <v>57.842441447835341</v>
      </c>
      <c r="F43" s="115">
        <v>3260</v>
      </c>
      <c r="G43" s="114">
        <v>3454</v>
      </c>
      <c r="H43" s="114">
        <v>3284</v>
      </c>
      <c r="I43" s="114">
        <v>3434</v>
      </c>
      <c r="J43" s="140">
        <v>3208</v>
      </c>
      <c r="K43" s="114">
        <v>52</v>
      </c>
      <c r="L43" s="116">
        <v>1.6209476309226933</v>
      </c>
    </row>
    <row r="44" spans="1:12" s="110" customFormat="1" ht="15" customHeight="1" x14ac:dyDescent="0.2">
      <c r="A44" s="120"/>
      <c r="B44" s="119" t="s">
        <v>205</v>
      </c>
      <c r="C44" s="268"/>
      <c r="D44" s="182"/>
      <c r="E44" s="113">
        <v>16.663027202395806</v>
      </c>
      <c r="F44" s="115">
        <v>10683</v>
      </c>
      <c r="G44" s="114">
        <v>11126</v>
      </c>
      <c r="H44" s="114">
        <v>11083</v>
      </c>
      <c r="I44" s="114">
        <v>11151</v>
      </c>
      <c r="J44" s="140">
        <v>11256</v>
      </c>
      <c r="K44" s="114">
        <v>-573</v>
      </c>
      <c r="L44" s="116">
        <v>-5.0906183368869939</v>
      </c>
    </row>
    <row r="45" spans="1:12" s="110" customFormat="1" ht="15" customHeight="1" x14ac:dyDescent="0.2">
      <c r="A45" s="120"/>
      <c r="B45" s="119"/>
      <c r="C45" s="268" t="s">
        <v>106</v>
      </c>
      <c r="D45" s="182"/>
      <c r="E45" s="113">
        <v>33.941776654497801</v>
      </c>
      <c r="F45" s="115">
        <v>3626</v>
      </c>
      <c r="G45" s="114">
        <v>3728</v>
      </c>
      <c r="H45" s="114">
        <v>3709</v>
      </c>
      <c r="I45" s="114">
        <v>3621</v>
      </c>
      <c r="J45" s="140">
        <v>3674</v>
      </c>
      <c r="K45" s="114">
        <v>-48</v>
      </c>
      <c r="L45" s="116">
        <v>-1.3064779531845401</v>
      </c>
    </row>
    <row r="46" spans="1:12" s="110" customFormat="1" ht="15" customHeight="1" x14ac:dyDescent="0.2">
      <c r="A46" s="123"/>
      <c r="B46" s="124"/>
      <c r="C46" s="260" t="s">
        <v>107</v>
      </c>
      <c r="D46" s="261"/>
      <c r="E46" s="125">
        <v>66.058223345502199</v>
      </c>
      <c r="F46" s="143">
        <v>7057</v>
      </c>
      <c r="G46" s="144">
        <v>7398</v>
      </c>
      <c r="H46" s="144">
        <v>7374</v>
      </c>
      <c r="I46" s="144">
        <v>7530</v>
      </c>
      <c r="J46" s="145">
        <v>7582</v>
      </c>
      <c r="K46" s="144">
        <v>-525</v>
      </c>
      <c r="L46" s="146">
        <v>-6.9242943814297018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64112</v>
      </c>
      <c r="E11" s="114">
        <v>66167</v>
      </c>
      <c r="F11" s="114">
        <v>65520</v>
      </c>
      <c r="G11" s="114">
        <v>66232</v>
      </c>
      <c r="H11" s="140">
        <v>64542</v>
      </c>
      <c r="I11" s="115">
        <v>-430</v>
      </c>
      <c r="J11" s="116">
        <v>-0.66623284063090704</v>
      </c>
    </row>
    <row r="12" spans="1:15" s="110" customFormat="1" ht="24.95" customHeight="1" x14ac:dyDescent="0.2">
      <c r="A12" s="193" t="s">
        <v>132</v>
      </c>
      <c r="B12" s="194" t="s">
        <v>133</v>
      </c>
      <c r="C12" s="113">
        <v>1.5862864986274021</v>
      </c>
      <c r="D12" s="115">
        <v>1017</v>
      </c>
      <c r="E12" s="114">
        <v>999</v>
      </c>
      <c r="F12" s="114">
        <v>1022</v>
      </c>
      <c r="G12" s="114">
        <v>1014</v>
      </c>
      <c r="H12" s="140">
        <v>961</v>
      </c>
      <c r="I12" s="115">
        <v>56</v>
      </c>
      <c r="J12" s="116">
        <v>5.8272632674297604</v>
      </c>
    </row>
    <row r="13" spans="1:15" s="110" customFormat="1" ht="24.95" customHeight="1" x14ac:dyDescent="0.2">
      <c r="A13" s="193" t="s">
        <v>134</v>
      </c>
      <c r="B13" s="199" t="s">
        <v>214</v>
      </c>
      <c r="C13" s="113">
        <v>0.58491390067382076</v>
      </c>
      <c r="D13" s="115">
        <v>375</v>
      </c>
      <c r="E13" s="114">
        <v>365</v>
      </c>
      <c r="F13" s="114">
        <v>364</v>
      </c>
      <c r="G13" s="114">
        <v>357</v>
      </c>
      <c r="H13" s="140">
        <v>337</v>
      </c>
      <c r="I13" s="115">
        <v>38</v>
      </c>
      <c r="J13" s="116">
        <v>11.275964391691394</v>
      </c>
    </row>
    <row r="14" spans="1:15" s="287" customFormat="1" ht="24.95" customHeight="1" x14ac:dyDescent="0.2">
      <c r="A14" s="193" t="s">
        <v>215</v>
      </c>
      <c r="B14" s="199" t="s">
        <v>137</v>
      </c>
      <c r="C14" s="113">
        <v>6.6960943349139006</v>
      </c>
      <c r="D14" s="115">
        <v>4293</v>
      </c>
      <c r="E14" s="114">
        <v>4503</v>
      </c>
      <c r="F14" s="114">
        <v>4491</v>
      </c>
      <c r="G14" s="114">
        <v>4530</v>
      </c>
      <c r="H14" s="140">
        <v>4519</v>
      </c>
      <c r="I14" s="115">
        <v>-226</v>
      </c>
      <c r="J14" s="116">
        <v>-5.0011064394777609</v>
      </c>
      <c r="K14" s="110"/>
      <c r="L14" s="110"/>
      <c r="M14" s="110"/>
      <c r="N14" s="110"/>
      <c r="O14" s="110"/>
    </row>
    <row r="15" spans="1:15" s="110" customFormat="1" ht="24.95" customHeight="1" x14ac:dyDescent="0.2">
      <c r="A15" s="193" t="s">
        <v>216</v>
      </c>
      <c r="B15" s="199" t="s">
        <v>217</v>
      </c>
      <c r="C15" s="113">
        <v>3.3847017718991763</v>
      </c>
      <c r="D15" s="115">
        <v>2170</v>
      </c>
      <c r="E15" s="114">
        <v>2304</v>
      </c>
      <c r="F15" s="114">
        <v>2287</v>
      </c>
      <c r="G15" s="114">
        <v>2320</v>
      </c>
      <c r="H15" s="140">
        <v>2285</v>
      </c>
      <c r="I15" s="115">
        <v>-115</v>
      </c>
      <c r="J15" s="116">
        <v>-5.0328227571115978</v>
      </c>
    </row>
    <row r="16" spans="1:15" s="287" customFormat="1" ht="24.95" customHeight="1" x14ac:dyDescent="0.2">
      <c r="A16" s="193" t="s">
        <v>218</v>
      </c>
      <c r="B16" s="199" t="s">
        <v>141</v>
      </c>
      <c r="C16" s="113">
        <v>2.4051659595707511</v>
      </c>
      <c r="D16" s="115">
        <v>1542</v>
      </c>
      <c r="E16" s="114">
        <v>1623</v>
      </c>
      <c r="F16" s="114">
        <v>1649</v>
      </c>
      <c r="G16" s="114">
        <v>1643</v>
      </c>
      <c r="H16" s="140">
        <v>1675</v>
      </c>
      <c r="I16" s="115">
        <v>-133</v>
      </c>
      <c r="J16" s="116">
        <v>-7.9402985074626864</v>
      </c>
      <c r="K16" s="110"/>
      <c r="L16" s="110"/>
      <c r="M16" s="110"/>
      <c r="N16" s="110"/>
      <c r="O16" s="110"/>
    </row>
    <row r="17" spans="1:15" s="110" customFormat="1" ht="24.95" customHeight="1" x14ac:dyDescent="0.2">
      <c r="A17" s="193" t="s">
        <v>142</v>
      </c>
      <c r="B17" s="199" t="s">
        <v>220</v>
      </c>
      <c r="C17" s="113">
        <v>0.9062266034439731</v>
      </c>
      <c r="D17" s="115">
        <v>581</v>
      </c>
      <c r="E17" s="114">
        <v>576</v>
      </c>
      <c r="F17" s="114">
        <v>555</v>
      </c>
      <c r="G17" s="114">
        <v>567</v>
      </c>
      <c r="H17" s="140">
        <v>559</v>
      </c>
      <c r="I17" s="115">
        <v>22</v>
      </c>
      <c r="J17" s="116">
        <v>3.9355992844364938</v>
      </c>
    </row>
    <row r="18" spans="1:15" s="287" customFormat="1" ht="24.95" customHeight="1" x14ac:dyDescent="0.2">
      <c r="A18" s="201" t="s">
        <v>144</v>
      </c>
      <c r="B18" s="202" t="s">
        <v>145</v>
      </c>
      <c r="C18" s="113">
        <v>4.5498502620414278</v>
      </c>
      <c r="D18" s="115">
        <v>2917</v>
      </c>
      <c r="E18" s="114">
        <v>2875</v>
      </c>
      <c r="F18" s="114">
        <v>2941</v>
      </c>
      <c r="G18" s="114">
        <v>2887</v>
      </c>
      <c r="H18" s="140">
        <v>2832</v>
      </c>
      <c r="I18" s="115">
        <v>85</v>
      </c>
      <c r="J18" s="116">
        <v>3.0014124293785311</v>
      </c>
      <c r="K18" s="110"/>
      <c r="L18" s="110"/>
      <c r="M18" s="110"/>
      <c r="N18" s="110"/>
      <c r="O18" s="110"/>
    </row>
    <row r="19" spans="1:15" s="110" customFormat="1" ht="24.95" customHeight="1" x14ac:dyDescent="0.2">
      <c r="A19" s="193" t="s">
        <v>146</v>
      </c>
      <c r="B19" s="199" t="s">
        <v>147</v>
      </c>
      <c r="C19" s="113">
        <v>15.181245320688795</v>
      </c>
      <c r="D19" s="115">
        <v>9733</v>
      </c>
      <c r="E19" s="114">
        <v>9959</v>
      </c>
      <c r="F19" s="114">
        <v>9737</v>
      </c>
      <c r="G19" s="114">
        <v>9794</v>
      </c>
      <c r="H19" s="140">
        <v>9638</v>
      </c>
      <c r="I19" s="115">
        <v>95</v>
      </c>
      <c r="J19" s="116">
        <v>0.98568167669641005</v>
      </c>
    </row>
    <row r="20" spans="1:15" s="287" customFormat="1" ht="24.95" customHeight="1" x14ac:dyDescent="0.2">
      <c r="A20" s="193" t="s">
        <v>148</v>
      </c>
      <c r="B20" s="199" t="s">
        <v>149</v>
      </c>
      <c r="C20" s="113">
        <v>8.3993636136760674</v>
      </c>
      <c r="D20" s="115">
        <v>5385</v>
      </c>
      <c r="E20" s="114">
        <v>5396</v>
      </c>
      <c r="F20" s="114">
        <v>5440</v>
      </c>
      <c r="G20" s="114">
        <v>5448</v>
      </c>
      <c r="H20" s="140">
        <v>5358</v>
      </c>
      <c r="I20" s="115">
        <v>27</v>
      </c>
      <c r="J20" s="116">
        <v>0.50391937290033595</v>
      </c>
      <c r="K20" s="110"/>
      <c r="L20" s="110"/>
      <c r="M20" s="110"/>
      <c r="N20" s="110"/>
      <c r="O20" s="110"/>
    </row>
    <row r="21" spans="1:15" s="110" customFormat="1" ht="24.95" customHeight="1" x14ac:dyDescent="0.2">
      <c r="A21" s="201" t="s">
        <v>150</v>
      </c>
      <c r="B21" s="202" t="s">
        <v>151</v>
      </c>
      <c r="C21" s="113">
        <v>13.449900174694285</v>
      </c>
      <c r="D21" s="115">
        <v>8623</v>
      </c>
      <c r="E21" s="114">
        <v>9721</v>
      </c>
      <c r="F21" s="114">
        <v>9957</v>
      </c>
      <c r="G21" s="114">
        <v>10150</v>
      </c>
      <c r="H21" s="140">
        <v>9462</v>
      </c>
      <c r="I21" s="115">
        <v>-839</v>
      </c>
      <c r="J21" s="116">
        <v>-8.8670471359120686</v>
      </c>
    </row>
    <row r="22" spans="1:15" s="110" customFormat="1" ht="24.95" customHeight="1" x14ac:dyDescent="0.2">
      <c r="A22" s="201" t="s">
        <v>152</v>
      </c>
      <c r="B22" s="199" t="s">
        <v>153</v>
      </c>
      <c r="C22" s="113">
        <v>1.3835163463938109</v>
      </c>
      <c r="D22" s="115">
        <v>887</v>
      </c>
      <c r="E22" s="114">
        <v>899</v>
      </c>
      <c r="F22" s="114">
        <v>907</v>
      </c>
      <c r="G22" s="114">
        <v>884</v>
      </c>
      <c r="H22" s="140">
        <v>852</v>
      </c>
      <c r="I22" s="115">
        <v>35</v>
      </c>
      <c r="J22" s="116">
        <v>4.107981220657277</v>
      </c>
    </row>
    <row r="23" spans="1:15" s="110" customFormat="1" ht="24.95" customHeight="1" x14ac:dyDescent="0.2">
      <c r="A23" s="193" t="s">
        <v>154</v>
      </c>
      <c r="B23" s="199" t="s">
        <v>155</v>
      </c>
      <c r="C23" s="113">
        <v>1.2415772398302969</v>
      </c>
      <c r="D23" s="115">
        <v>796</v>
      </c>
      <c r="E23" s="114">
        <v>807</v>
      </c>
      <c r="F23" s="114">
        <v>792</v>
      </c>
      <c r="G23" s="114">
        <v>802</v>
      </c>
      <c r="H23" s="140">
        <v>783</v>
      </c>
      <c r="I23" s="115">
        <v>13</v>
      </c>
      <c r="J23" s="116">
        <v>1.6602809706257982</v>
      </c>
    </row>
    <row r="24" spans="1:15" s="110" customFormat="1" ht="24.95" customHeight="1" x14ac:dyDescent="0.2">
      <c r="A24" s="193" t="s">
        <v>156</v>
      </c>
      <c r="B24" s="199" t="s">
        <v>221</v>
      </c>
      <c r="C24" s="113">
        <v>7.0205265784876465</v>
      </c>
      <c r="D24" s="115">
        <v>4501</v>
      </c>
      <c r="E24" s="114">
        <v>4635</v>
      </c>
      <c r="F24" s="114">
        <v>4569</v>
      </c>
      <c r="G24" s="114">
        <v>4572</v>
      </c>
      <c r="H24" s="140">
        <v>4566</v>
      </c>
      <c r="I24" s="115">
        <v>-65</v>
      </c>
      <c r="J24" s="116">
        <v>-1.4235654840122645</v>
      </c>
    </row>
    <row r="25" spans="1:15" s="110" customFormat="1" ht="24.95" customHeight="1" x14ac:dyDescent="0.2">
      <c r="A25" s="193" t="s">
        <v>222</v>
      </c>
      <c r="B25" s="204" t="s">
        <v>159</v>
      </c>
      <c r="C25" s="113">
        <v>11.852695283254304</v>
      </c>
      <c r="D25" s="115">
        <v>7599</v>
      </c>
      <c r="E25" s="114">
        <v>7506</v>
      </c>
      <c r="F25" s="114">
        <v>7485</v>
      </c>
      <c r="G25" s="114">
        <v>7601</v>
      </c>
      <c r="H25" s="140">
        <v>7489</v>
      </c>
      <c r="I25" s="115">
        <v>110</v>
      </c>
      <c r="J25" s="116">
        <v>1.4688209373748164</v>
      </c>
    </row>
    <row r="26" spans="1:15" s="110" customFormat="1" ht="24.95" customHeight="1" x14ac:dyDescent="0.2">
      <c r="A26" s="201">
        <v>782.78300000000002</v>
      </c>
      <c r="B26" s="203" t="s">
        <v>160</v>
      </c>
      <c r="C26" s="113">
        <v>0.29323683553780883</v>
      </c>
      <c r="D26" s="115">
        <v>188</v>
      </c>
      <c r="E26" s="114">
        <v>211</v>
      </c>
      <c r="F26" s="114">
        <v>230</v>
      </c>
      <c r="G26" s="114">
        <v>217</v>
      </c>
      <c r="H26" s="140">
        <v>210</v>
      </c>
      <c r="I26" s="115">
        <v>-22</v>
      </c>
      <c r="J26" s="116">
        <v>-10.476190476190476</v>
      </c>
    </row>
    <row r="27" spans="1:15" s="110" customFormat="1" ht="24.95" customHeight="1" x14ac:dyDescent="0.2">
      <c r="A27" s="193" t="s">
        <v>161</v>
      </c>
      <c r="B27" s="199" t="s">
        <v>162</v>
      </c>
      <c r="C27" s="113">
        <v>2.1665210880958323</v>
      </c>
      <c r="D27" s="115">
        <v>1389</v>
      </c>
      <c r="E27" s="114">
        <v>1405</v>
      </c>
      <c r="F27" s="114">
        <v>1374</v>
      </c>
      <c r="G27" s="114">
        <v>1399</v>
      </c>
      <c r="H27" s="140">
        <v>1381</v>
      </c>
      <c r="I27" s="115">
        <v>8</v>
      </c>
      <c r="J27" s="116">
        <v>0.57929036929761046</v>
      </c>
    </row>
    <row r="28" spans="1:15" s="110" customFormat="1" ht="24.95" customHeight="1" x14ac:dyDescent="0.2">
      <c r="A28" s="193" t="s">
        <v>163</v>
      </c>
      <c r="B28" s="199" t="s">
        <v>164</v>
      </c>
      <c r="C28" s="113">
        <v>3.9087846269029201</v>
      </c>
      <c r="D28" s="115">
        <v>2506</v>
      </c>
      <c r="E28" s="114">
        <v>2746</v>
      </c>
      <c r="F28" s="114">
        <v>2390</v>
      </c>
      <c r="G28" s="114">
        <v>2698</v>
      </c>
      <c r="H28" s="140">
        <v>2430</v>
      </c>
      <c r="I28" s="115">
        <v>76</v>
      </c>
      <c r="J28" s="116">
        <v>3.1275720164609053</v>
      </c>
    </row>
    <row r="29" spans="1:15" s="110" customFormat="1" ht="24.95" customHeight="1" x14ac:dyDescent="0.2">
      <c r="A29" s="193">
        <v>86</v>
      </c>
      <c r="B29" s="199" t="s">
        <v>165</v>
      </c>
      <c r="C29" s="113">
        <v>7.5726853007237338</v>
      </c>
      <c r="D29" s="115">
        <v>4855</v>
      </c>
      <c r="E29" s="114">
        <v>4771</v>
      </c>
      <c r="F29" s="114">
        <v>4676</v>
      </c>
      <c r="G29" s="114">
        <v>4708</v>
      </c>
      <c r="H29" s="140">
        <v>4667</v>
      </c>
      <c r="I29" s="115">
        <v>188</v>
      </c>
      <c r="J29" s="116">
        <v>4.0282836940218552</v>
      </c>
    </row>
    <row r="30" spans="1:15" s="110" customFormat="1" ht="24.95" customHeight="1" x14ac:dyDescent="0.2">
      <c r="A30" s="193">
        <v>87.88</v>
      </c>
      <c r="B30" s="204" t="s">
        <v>166</v>
      </c>
      <c r="C30" s="113">
        <v>4.063201896680809</v>
      </c>
      <c r="D30" s="115">
        <v>2605</v>
      </c>
      <c r="E30" s="114">
        <v>2612</v>
      </c>
      <c r="F30" s="114">
        <v>2371</v>
      </c>
      <c r="G30" s="114">
        <v>2393</v>
      </c>
      <c r="H30" s="140">
        <v>2383</v>
      </c>
      <c r="I30" s="115">
        <v>222</v>
      </c>
      <c r="J30" s="116">
        <v>9.3159882501049101</v>
      </c>
    </row>
    <row r="31" spans="1:15" s="110" customFormat="1" ht="24.95" customHeight="1" x14ac:dyDescent="0.2">
      <c r="A31" s="193" t="s">
        <v>167</v>
      </c>
      <c r="B31" s="199" t="s">
        <v>168</v>
      </c>
      <c r="C31" s="113">
        <v>10.049600698777139</v>
      </c>
      <c r="D31" s="115">
        <v>6443</v>
      </c>
      <c r="E31" s="114">
        <v>6757</v>
      </c>
      <c r="F31" s="114">
        <v>6774</v>
      </c>
      <c r="G31" s="114">
        <v>6778</v>
      </c>
      <c r="H31" s="140">
        <v>6674</v>
      </c>
      <c r="I31" s="115">
        <v>-231</v>
      </c>
      <c r="J31" s="116">
        <v>-3.4611926880431527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1.5862864986274021</v>
      </c>
      <c r="D34" s="115">
        <v>1017</v>
      </c>
      <c r="E34" s="114">
        <v>999</v>
      </c>
      <c r="F34" s="114">
        <v>1022</v>
      </c>
      <c r="G34" s="114">
        <v>1014</v>
      </c>
      <c r="H34" s="140">
        <v>961</v>
      </c>
      <c r="I34" s="115">
        <v>56</v>
      </c>
      <c r="J34" s="116">
        <v>5.8272632674297604</v>
      </c>
    </row>
    <row r="35" spans="1:10" s="110" customFormat="1" ht="24.95" customHeight="1" x14ac:dyDescent="0.2">
      <c r="A35" s="292" t="s">
        <v>171</v>
      </c>
      <c r="B35" s="293" t="s">
        <v>172</v>
      </c>
      <c r="C35" s="113">
        <v>11.83085849762915</v>
      </c>
      <c r="D35" s="115">
        <v>7585</v>
      </c>
      <c r="E35" s="114">
        <v>7743</v>
      </c>
      <c r="F35" s="114">
        <v>7796</v>
      </c>
      <c r="G35" s="114">
        <v>7774</v>
      </c>
      <c r="H35" s="140">
        <v>7688</v>
      </c>
      <c r="I35" s="115">
        <v>-103</v>
      </c>
      <c r="J35" s="116">
        <v>-1.3397502601456817</v>
      </c>
    </row>
    <row r="36" spans="1:10" s="110" customFormat="1" ht="24.95" customHeight="1" x14ac:dyDescent="0.2">
      <c r="A36" s="294" t="s">
        <v>173</v>
      </c>
      <c r="B36" s="295" t="s">
        <v>174</v>
      </c>
      <c r="C36" s="125">
        <v>86.582855003743447</v>
      </c>
      <c r="D36" s="143">
        <v>55510</v>
      </c>
      <c r="E36" s="144">
        <v>57425</v>
      </c>
      <c r="F36" s="144">
        <v>56702</v>
      </c>
      <c r="G36" s="144">
        <v>57444</v>
      </c>
      <c r="H36" s="145">
        <v>55893</v>
      </c>
      <c r="I36" s="143">
        <v>-383</v>
      </c>
      <c r="J36" s="146">
        <v>-0.68523786520673424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64112</v>
      </c>
      <c r="F11" s="264">
        <v>66167</v>
      </c>
      <c r="G11" s="264">
        <v>65520</v>
      </c>
      <c r="H11" s="264">
        <v>66232</v>
      </c>
      <c r="I11" s="265">
        <v>64542</v>
      </c>
      <c r="J11" s="263">
        <v>-430</v>
      </c>
      <c r="K11" s="266">
        <v>-0.66623284063090704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43.829548290491637</v>
      </c>
      <c r="E13" s="115">
        <v>28100</v>
      </c>
      <c r="F13" s="114">
        <v>28615</v>
      </c>
      <c r="G13" s="114">
        <v>28472</v>
      </c>
      <c r="H13" s="114">
        <v>28781</v>
      </c>
      <c r="I13" s="140">
        <v>28044</v>
      </c>
      <c r="J13" s="115">
        <v>56</v>
      </c>
      <c r="K13" s="116">
        <v>0.19968620738838969</v>
      </c>
    </row>
    <row r="14" spans="1:15" ht="15.95" customHeight="1" x14ac:dyDescent="0.2">
      <c r="A14" s="306" t="s">
        <v>230</v>
      </c>
      <c r="B14" s="307"/>
      <c r="C14" s="308"/>
      <c r="D14" s="113">
        <v>44.322435737459443</v>
      </c>
      <c r="E14" s="115">
        <v>28416</v>
      </c>
      <c r="F14" s="114">
        <v>29610</v>
      </c>
      <c r="G14" s="114">
        <v>29377</v>
      </c>
      <c r="H14" s="114">
        <v>29568</v>
      </c>
      <c r="I14" s="140">
        <v>28875</v>
      </c>
      <c r="J14" s="115">
        <v>-459</v>
      </c>
      <c r="K14" s="116">
        <v>-1.5896103896103897</v>
      </c>
    </row>
    <row r="15" spans="1:15" ht="15.95" customHeight="1" x14ac:dyDescent="0.2">
      <c r="A15" s="306" t="s">
        <v>231</v>
      </c>
      <c r="B15" s="307"/>
      <c r="C15" s="308"/>
      <c r="D15" s="113">
        <v>4.680870975792363</v>
      </c>
      <c r="E15" s="115">
        <v>3001</v>
      </c>
      <c r="F15" s="114">
        <v>3078</v>
      </c>
      <c r="G15" s="114">
        <v>3080</v>
      </c>
      <c r="H15" s="114">
        <v>3029</v>
      </c>
      <c r="I15" s="140">
        <v>3019</v>
      </c>
      <c r="J15" s="115">
        <v>-18</v>
      </c>
      <c r="K15" s="116">
        <v>-0.59622391520370988</v>
      </c>
    </row>
    <row r="16" spans="1:15" ht="15.95" customHeight="1" x14ac:dyDescent="0.2">
      <c r="A16" s="306" t="s">
        <v>232</v>
      </c>
      <c r="B16" s="307"/>
      <c r="C16" s="308"/>
      <c r="D16" s="113">
        <v>3.7590466683304218</v>
      </c>
      <c r="E16" s="115">
        <v>2410</v>
      </c>
      <c r="F16" s="114">
        <v>2563</v>
      </c>
      <c r="G16" s="114">
        <v>2326</v>
      </c>
      <c r="H16" s="114">
        <v>2517</v>
      </c>
      <c r="I16" s="140">
        <v>2358</v>
      </c>
      <c r="J16" s="115">
        <v>52</v>
      </c>
      <c r="K16" s="116">
        <v>2.2052586938083123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1.3133266783129522</v>
      </c>
      <c r="E18" s="115">
        <v>842</v>
      </c>
      <c r="F18" s="114">
        <v>836</v>
      </c>
      <c r="G18" s="114">
        <v>824</v>
      </c>
      <c r="H18" s="114">
        <v>819</v>
      </c>
      <c r="I18" s="140">
        <v>765</v>
      </c>
      <c r="J18" s="115">
        <v>77</v>
      </c>
      <c r="K18" s="116">
        <v>10.065359477124183</v>
      </c>
    </row>
    <row r="19" spans="1:11" ht="14.1" customHeight="1" x14ac:dyDescent="0.2">
      <c r="A19" s="306" t="s">
        <v>235</v>
      </c>
      <c r="B19" s="307" t="s">
        <v>236</v>
      </c>
      <c r="C19" s="308"/>
      <c r="D19" s="113">
        <v>1.015410531569753</v>
      </c>
      <c r="E19" s="115">
        <v>651</v>
      </c>
      <c r="F19" s="114">
        <v>647</v>
      </c>
      <c r="G19" s="114">
        <v>636</v>
      </c>
      <c r="H19" s="114">
        <v>627</v>
      </c>
      <c r="I19" s="140">
        <v>579</v>
      </c>
      <c r="J19" s="115">
        <v>72</v>
      </c>
      <c r="K19" s="116">
        <v>12.435233160621761</v>
      </c>
    </row>
    <row r="20" spans="1:11" ht="14.1" customHeight="1" x14ac:dyDescent="0.2">
      <c r="A20" s="306">
        <v>12</v>
      </c>
      <c r="B20" s="307" t="s">
        <v>237</v>
      </c>
      <c r="C20" s="308"/>
      <c r="D20" s="113">
        <v>0.83759670576491141</v>
      </c>
      <c r="E20" s="115">
        <v>537</v>
      </c>
      <c r="F20" s="114">
        <v>519</v>
      </c>
      <c r="G20" s="114">
        <v>576</v>
      </c>
      <c r="H20" s="114">
        <v>562</v>
      </c>
      <c r="I20" s="140">
        <v>506</v>
      </c>
      <c r="J20" s="115">
        <v>31</v>
      </c>
      <c r="K20" s="116">
        <v>6.1264822134387353</v>
      </c>
    </row>
    <row r="21" spans="1:11" ht="14.1" customHeight="1" x14ac:dyDescent="0.2">
      <c r="A21" s="306">
        <v>21</v>
      </c>
      <c r="B21" s="307" t="s">
        <v>238</v>
      </c>
      <c r="C21" s="308"/>
      <c r="D21" s="113">
        <v>8.2667831295233335E-2</v>
      </c>
      <c r="E21" s="115">
        <v>53</v>
      </c>
      <c r="F21" s="114">
        <v>51</v>
      </c>
      <c r="G21" s="114">
        <v>42</v>
      </c>
      <c r="H21" s="114">
        <v>43</v>
      </c>
      <c r="I21" s="140">
        <v>43</v>
      </c>
      <c r="J21" s="115">
        <v>10</v>
      </c>
      <c r="K21" s="116">
        <v>23.255813953488371</v>
      </c>
    </row>
    <row r="22" spans="1:11" ht="14.1" customHeight="1" x14ac:dyDescent="0.2">
      <c r="A22" s="306">
        <v>22</v>
      </c>
      <c r="B22" s="307" t="s">
        <v>239</v>
      </c>
      <c r="C22" s="308"/>
      <c r="D22" s="113">
        <v>0.53812078861991519</v>
      </c>
      <c r="E22" s="115">
        <v>345</v>
      </c>
      <c r="F22" s="114">
        <v>346</v>
      </c>
      <c r="G22" s="114">
        <v>337</v>
      </c>
      <c r="H22" s="114">
        <v>339</v>
      </c>
      <c r="I22" s="140">
        <v>339</v>
      </c>
      <c r="J22" s="115">
        <v>6</v>
      </c>
      <c r="K22" s="116">
        <v>1.7699115044247788</v>
      </c>
    </row>
    <row r="23" spans="1:11" ht="14.1" customHeight="1" x14ac:dyDescent="0.2">
      <c r="A23" s="306">
        <v>23</v>
      </c>
      <c r="B23" s="307" t="s">
        <v>240</v>
      </c>
      <c r="C23" s="308"/>
      <c r="D23" s="113">
        <v>0.32599201397554278</v>
      </c>
      <c r="E23" s="115">
        <v>209</v>
      </c>
      <c r="F23" s="114">
        <v>222</v>
      </c>
      <c r="G23" s="114">
        <v>254</v>
      </c>
      <c r="H23" s="114">
        <v>253</v>
      </c>
      <c r="I23" s="140">
        <v>263</v>
      </c>
      <c r="J23" s="115">
        <v>-54</v>
      </c>
      <c r="K23" s="116">
        <v>-20.532319391634982</v>
      </c>
    </row>
    <row r="24" spans="1:11" ht="14.1" customHeight="1" x14ac:dyDescent="0.2">
      <c r="A24" s="306">
        <v>24</v>
      </c>
      <c r="B24" s="307" t="s">
        <v>241</v>
      </c>
      <c r="C24" s="308"/>
      <c r="D24" s="113">
        <v>0.77676566009483405</v>
      </c>
      <c r="E24" s="115">
        <v>498</v>
      </c>
      <c r="F24" s="114">
        <v>536</v>
      </c>
      <c r="G24" s="114">
        <v>537</v>
      </c>
      <c r="H24" s="114">
        <v>533</v>
      </c>
      <c r="I24" s="140">
        <v>526</v>
      </c>
      <c r="J24" s="115">
        <v>-28</v>
      </c>
      <c r="K24" s="116">
        <v>-5.3231939163498101</v>
      </c>
    </row>
    <row r="25" spans="1:11" ht="14.1" customHeight="1" x14ac:dyDescent="0.2">
      <c r="A25" s="306">
        <v>25</v>
      </c>
      <c r="B25" s="307" t="s">
        <v>242</v>
      </c>
      <c r="C25" s="308"/>
      <c r="D25" s="113">
        <v>1.3414025455452958</v>
      </c>
      <c r="E25" s="115">
        <v>860</v>
      </c>
      <c r="F25" s="114">
        <v>871</v>
      </c>
      <c r="G25" s="114">
        <v>886</v>
      </c>
      <c r="H25" s="114">
        <v>891</v>
      </c>
      <c r="I25" s="140">
        <v>854</v>
      </c>
      <c r="J25" s="115">
        <v>6</v>
      </c>
      <c r="K25" s="116">
        <v>0.70257611241217799</v>
      </c>
    </row>
    <row r="26" spans="1:11" ht="14.1" customHeight="1" x14ac:dyDescent="0.2">
      <c r="A26" s="306">
        <v>26</v>
      </c>
      <c r="B26" s="307" t="s">
        <v>243</v>
      </c>
      <c r="C26" s="308"/>
      <c r="D26" s="113">
        <v>0.83447716496131774</v>
      </c>
      <c r="E26" s="115">
        <v>535</v>
      </c>
      <c r="F26" s="114">
        <v>548</v>
      </c>
      <c r="G26" s="114">
        <v>542</v>
      </c>
      <c r="H26" s="114">
        <v>546</v>
      </c>
      <c r="I26" s="140">
        <v>548</v>
      </c>
      <c r="J26" s="115">
        <v>-13</v>
      </c>
      <c r="K26" s="116">
        <v>-2.3722627737226278</v>
      </c>
    </row>
    <row r="27" spans="1:11" ht="14.1" customHeight="1" x14ac:dyDescent="0.2">
      <c r="A27" s="306">
        <v>27</v>
      </c>
      <c r="B27" s="307" t="s">
        <v>244</v>
      </c>
      <c r="C27" s="308"/>
      <c r="D27" s="113">
        <v>0.33691040678812079</v>
      </c>
      <c r="E27" s="115">
        <v>216</v>
      </c>
      <c r="F27" s="114">
        <v>213</v>
      </c>
      <c r="G27" s="114">
        <v>204</v>
      </c>
      <c r="H27" s="114">
        <v>207</v>
      </c>
      <c r="I27" s="140">
        <v>206</v>
      </c>
      <c r="J27" s="115">
        <v>10</v>
      </c>
      <c r="K27" s="116">
        <v>4.8543689320388346</v>
      </c>
    </row>
    <row r="28" spans="1:11" ht="14.1" customHeight="1" x14ac:dyDescent="0.2">
      <c r="A28" s="306">
        <v>28</v>
      </c>
      <c r="B28" s="307" t="s">
        <v>245</v>
      </c>
      <c r="C28" s="308"/>
      <c r="D28" s="113">
        <v>0.28387821312702771</v>
      </c>
      <c r="E28" s="115">
        <v>182</v>
      </c>
      <c r="F28" s="114">
        <v>185</v>
      </c>
      <c r="G28" s="114">
        <v>190</v>
      </c>
      <c r="H28" s="114">
        <v>196</v>
      </c>
      <c r="I28" s="140">
        <v>194</v>
      </c>
      <c r="J28" s="115">
        <v>-12</v>
      </c>
      <c r="K28" s="116">
        <v>-6.1855670103092786</v>
      </c>
    </row>
    <row r="29" spans="1:11" ht="14.1" customHeight="1" x14ac:dyDescent="0.2">
      <c r="A29" s="306">
        <v>29</v>
      </c>
      <c r="B29" s="307" t="s">
        <v>246</v>
      </c>
      <c r="C29" s="308"/>
      <c r="D29" s="113">
        <v>3.3956201647117545</v>
      </c>
      <c r="E29" s="115">
        <v>2177</v>
      </c>
      <c r="F29" s="114">
        <v>2319</v>
      </c>
      <c r="G29" s="114">
        <v>2320</v>
      </c>
      <c r="H29" s="114">
        <v>2325</v>
      </c>
      <c r="I29" s="140">
        <v>2276</v>
      </c>
      <c r="J29" s="115">
        <v>-99</v>
      </c>
      <c r="K29" s="116">
        <v>-4.3497363796133568</v>
      </c>
    </row>
    <row r="30" spans="1:11" ht="14.1" customHeight="1" x14ac:dyDescent="0.2">
      <c r="A30" s="306" t="s">
        <v>247</v>
      </c>
      <c r="B30" s="307" t="s">
        <v>248</v>
      </c>
      <c r="C30" s="308"/>
      <c r="D30" s="113">
        <v>0.53812078861991519</v>
      </c>
      <c r="E30" s="115">
        <v>345</v>
      </c>
      <c r="F30" s="114">
        <v>349</v>
      </c>
      <c r="G30" s="114">
        <v>362</v>
      </c>
      <c r="H30" s="114">
        <v>378</v>
      </c>
      <c r="I30" s="140">
        <v>374</v>
      </c>
      <c r="J30" s="115">
        <v>-29</v>
      </c>
      <c r="K30" s="116">
        <v>-7.7540106951871657</v>
      </c>
    </row>
    <row r="31" spans="1:11" ht="14.1" customHeight="1" x14ac:dyDescent="0.2">
      <c r="A31" s="306" t="s">
        <v>249</v>
      </c>
      <c r="B31" s="307" t="s">
        <v>250</v>
      </c>
      <c r="C31" s="308"/>
      <c r="D31" s="113">
        <v>2.838782131270277</v>
      </c>
      <c r="E31" s="115">
        <v>1820</v>
      </c>
      <c r="F31" s="114">
        <v>1958</v>
      </c>
      <c r="G31" s="114">
        <v>1942</v>
      </c>
      <c r="H31" s="114">
        <v>1932</v>
      </c>
      <c r="I31" s="140">
        <v>1888</v>
      </c>
      <c r="J31" s="115">
        <v>-68</v>
      </c>
      <c r="K31" s="116">
        <v>-3.6016949152542375</v>
      </c>
    </row>
    <row r="32" spans="1:11" ht="14.1" customHeight="1" x14ac:dyDescent="0.2">
      <c r="A32" s="306">
        <v>31</v>
      </c>
      <c r="B32" s="307" t="s">
        <v>251</v>
      </c>
      <c r="C32" s="308"/>
      <c r="D32" s="113">
        <v>0.16377589218866984</v>
      </c>
      <c r="E32" s="115">
        <v>105</v>
      </c>
      <c r="F32" s="114">
        <v>100</v>
      </c>
      <c r="G32" s="114">
        <v>103</v>
      </c>
      <c r="H32" s="114">
        <v>102</v>
      </c>
      <c r="I32" s="140">
        <v>97</v>
      </c>
      <c r="J32" s="115">
        <v>8</v>
      </c>
      <c r="K32" s="116">
        <v>8.2474226804123703</v>
      </c>
    </row>
    <row r="33" spans="1:11" ht="14.1" customHeight="1" x14ac:dyDescent="0.2">
      <c r="A33" s="306">
        <v>32</v>
      </c>
      <c r="B33" s="307" t="s">
        <v>252</v>
      </c>
      <c r="C33" s="308"/>
      <c r="D33" s="113">
        <v>0.77988520089842772</v>
      </c>
      <c r="E33" s="115">
        <v>500</v>
      </c>
      <c r="F33" s="114">
        <v>469</v>
      </c>
      <c r="G33" s="114">
        <v>524</v>
      </c>
      <c r="H33" s="114">
        <v>512</v>
      </c>
      <c r="I33" s="140">
        <v>481</v>
      </c>
      <c r="J33" s="115">
        <v>19</v>
      </c>
      <c r="K33" s="116">
        <v>3.9501039501039501</v>
      </c>
    </row>
    <row r="34" spans="1:11" ht="14.1" customHeight="1" x14ac:dyDescent="0.2">
      <c r="A34" s="306">
        <v>33</v>
      </c>
      <c r="B34" s="307" t="s">
        <v>253</v>
      </c>
      <c r="C34" s="308"/>
      <c r="D34" s="113">
        <v>0.63326678312952334</v>
      </c>
      <c r="E34" s="115">
        <v>406</v>
      </c>
      <c r="F34" s="114">
        <v>408</v>
      </c>
      <c r="G34" s="114">
        <v>426</v>
      </c>
      <c r="H34" s="114">
        <v>408</v>
      </c>
      <c r="I34" s="140">
        <v>395</v>
      </c>
      <c r="J34" s="115">
        <v>11</v>
      </c>
      <c r="K34" s="116">
        <v>2.7848101265822787</v>
      </c>
    </row>
    <row r="35" spans="1:11" ht="14.1" customHeight="1" x14ac:dyDescent="0.2">
      <c r="A35" s="306">
        <v>34</v>
      </c>
      <c r="B35" s="307" t="s">
        <v>254</v>
      </c>
      <c r="C35" s="308"/>
      <c r="D35" s="113">
        <v>3.8495133516346396</v>
      </c>
      <c r="E35" s="115">
        <v>2468</v>
      </c>
      <c r="F35" s="114">
        <v>2499</v>
      </c>
      <c r="G35" s="114">
        <v>2470</v>
      </c>
      <c r="H35" s="114">
        <v>2445</v>
      </c>
      <c r="I35" s="140">
        <v>2416</v>
      </c>
      <c r="J35" s="115">
        <v>52</v>
      </c>
      <c r="K35" s="116">
        <v>2.1523178807947021</v>
      </c>
    </row>
    <row r="36" spans="1:11" ht="14.1" customHeight="1" x14ac:dyDescent="0.2">
      <c r="A36" s="306">
        <v>41</v>
      </c>
      <c r="B36" s="307" t="s">
        <v>255</v>
      </c>
      <c r="C36" s="308"/>
      <c r="D36" s="113">
        <v>0.16533566259046667</v>
      </c>
      <c r="E36" s="115">
        <v>106</v>
      </c>
      <c r="F36" s="114">
        <v>109</v>
      </c>
      <c r="G36" s="114">
        <v>107</v>
      </c>
      <c r="H36" s="114">
        <v>108</v>
      </c>
      <c r="I36" s="140">
        <v>116</v>
      </c>
      <c r="J36" s="115">
        <v>-10</v>
      </c>
      <c r="K36" s="116">
        <v>-8.6206896551724146</v>
      </c>
    </row>
    <row r="37" spans="1:11" ht="14.1" customHeight="1" x14ac:dyDescent="0.2">
      <c r="A37" s="306">
        <v>42</v>
      </c>
      <c r="B37" s="307" t="s">
        <v>256</v>
      </c>
      <c r="C37" s="308"/>
      <c r="D37" s="113">
        <v>3.1195408035937112E-2</v>
      </c>
      <c r="E37" s="115">
        <v>20</v>
      </c>
      <c r="F37" s="114">
        <v>20</v>
      </c>
      <c r="G37" s="114">
        <v>21</v>
      </c>
      <c r="H37" s="114" t="s">
        <v>514</v>
      </c>
      <c r="I37" s="140" t="s">
        <v>514</v>
      </c>
      <c r="J37" s="115" t="s">
        <v>514</v>
      </c>
      <c r="K37" s="116" t="s">
        <v>514</v>
      </c>
    </row>
    <row r="38" spans="1:11" ht="14.1" customHeight="1" x14ac:dyDescent="0.2">
      <c r="A38" s="306">
        <v>43</v>
      </c>
      <c r="B38" s="307" t="s">
        <v>257</v>
      </c>
      <c r="C38" s="308"/>
      <c r="D38" s="113">
        <v>0.3743448964312453</v>
      </c>
      <c r="E38" s="115">
        <v>240</v>
      </c>
      <c r="F38" s="114">
        <v>257</v>
      </c>
      <c r="G38" s="114">
        <v>261</v>
      </c>
      <c r="H38" s="114">
        <v>255</v>
      </c>
      <c r="I38" s="140">
        <v>246</v>
      </c>
      <c r="J38" s="115">
        <v>-6</v>
      </c>
      <c r="K38" s="116">
        <v>-2.4390243902439024</v>
      </c>
    </row>
    <row r="39" spans="1:11" ht="14.1" customHeight="1" x14ac:dyDescent="0.2">
      <c r="A39" s="306">
        <v>51</v>
      </c>
      <c r="B39" s="307" t="s">
        <v>258</v>
      </c>
      <c r="C39" s="308"/>
      <c r="D39" s="113">
        <v>7.525892188669828</v>
      </c>
      <c r="E39" s="115">
        <v>4825</v>
      </c>
      <c r="F39" s="114">
        <v>4831</v>
      </c>
      <c r="G39" s="114">
        <v>4801</v>
      </c>
      <c r="H39" s="114">
        <v>4810</v>
      </c>
      <c r="I39" s="140">
        <v>4766</v>
      </c>
      <c r="J39" s="115">
        <v>59</v>
      </c>
      <c r="K39" s="116">
        <v>1.2379353755770037</v>
      </c>
    </row>
    <row r="40" spans="1:11" ht="14.1" customHeight="1" x14ac:dyDescent="0.2">
      <c r="A40" s="306" t="s">
        <v>259</v>
      </c>
      <c r="B40" s="307" t="s">
        <v>260</v>
      </c>
      <c r="C40" s="308"/>
      <c r="D40" s="113">
        <v>7.3075243324182679</v>
      </c>
      <c r="E40" s="115">
        <v>4685</v>
      </c>
      <c r="F40" s="114">
        <v>4675</v>
      </c>
      <c r="G40" s="114">
        <v>4632</v>
      </c>
      <c r="H40" s="114">
        <v>4656</v>
      </c>
      <c r="I40" s="140">
        <v>4617</v>
      </c>
      <c r="J40" s="115">
        <v>68</v>
      </c>
      <c r="K40" s="116">
        <v>1.4728178470868529</v>
      </c>
    </row>
    <row r="41" spans="1:11" ht="14.1" customHeight="1" x14ac:dyDescent="0.2">
      <c r="A41" s="306"/>
      <c r="B41" s="307" t="s">
        <v>261</v>
      </c>
      <c r="C41" s="308"/>
      <c r="D41" s="113">
        <v>2.5845395557773894</v>
      </c>
      <c r="E41" s="115">
        <v>1657</v>
      </c>
      <c r="F41" s="114">
        <v>1692</v>
      </c>
      <c r="G41" s="114">
        <v>1642</v>
      </c>
      <c r="H41" s="114">
        <v>1691</v>
      </c>
      <c r="I41" s="140">
        <v>1675</v>
      </c>
      <c r="J41" s="115">
        <v>-18</v>
      </c>
      <c r="K41" s="116">
        <v>-1.0746268656716418</v>
      </c>
    </row>
    <row r="42" spans="1:11" ht="14.1" customHeight="1" x14ac:dyDescent="0.2">
      <c r="A42" s="306">
        <v>52</v>
      </c>
      <c r="B42" s="307" t="s">
        <v>262</v>
      </c>
      <c r="C42" s="308"/>
      <c r="D42" s="113">
        <v>5.031819316196656</v>
      </c>
      <c r="E42" s="115">
        <v>3226</v>
      </c>
      <c r="F42" s="114">
        <v>3229</v>
      </c>
      <c r="G42" s="114">
        <v>3260</v>
      </c>
      <c r="H42" s="114">
        <v>3285</v>
      </c>
      <c r="I42" s="140">
        <v>3214</v>
      </c>
      <c r="J42" s="115">
        <v>12</v>
      </c>
      <c r="K42" s="116">
        <v>0.37336652146857496</v>
      </c>
    </row>
    <row r="43" spans="1:11" ht="14.1" customHeight="1" x14ac:dyDescent="0.2">
      <c r="A43" s="306" t="s">
        <v>263</v>
      </c>
      <c r="B43" s="307" t="s">
        <v>264</v>
      </c>
      <c r="C43" s="308"/>
      <c r="D43" s="113">
        <v>4.7354629398552532</v>
      </c>
      <c r="E43" s="115">
        <v>3036</v>
      </c>
      <c r="F43" s="114">
        <v>3046</v>
      </c>
      <c r="G43" s="114">
        <v>3062</v>
      </c>
      <c r="H43" s="114">
        <v>3095</v>
      </c>
      <c r="I43" s="140">
        <v>3042</v>
      </c>
      <c r="J43" s="115">
        <v>-6</v>
      </c>
      <c r="K43" s="116">
        <v>-0.19723865877712032</v>
      </c>
    </row>
    <row r="44" spans="1:11" ht="14.1" customHeight="1" x14ac:dyDescent="0.2">
      <c r="A44" s="306">
        <v>53</v>
      </c>
      <c r="B44" s="307" t="s">
        <v>265</v>
      </c>
      <c r="C44" s="308"/>
      <c r="D44" s="113">
        <v>1.5488520089842774</v>
      </c>
      <c r="E44" s="115">
        <v>993</v>
      </c>
      <c r="F44" s="114">
        <v>1039</v>
      </c>
      <c r="G44" s="114">
        <v>1126</v>
      </c>
      <c r="H44" s="114">
        <v>1120</v>
      </c>
      <c r="I44" s="140">
        <v>1118</v>
      </c>
      <c r="J44" s="115">
        <v>-125</v>
      </c>
      <c r="K44" s="116">
        <v>-11.180679785330948</v>
      </c>
    </row>
    <row r="45" spans="1:11" ht="14.1" customHeight="1" x14ac:dyDescent="0.2">
      <c r="A45" s="306" t="s">
        <v>266</v>
      </c>
      <c r="B45" s="307" t="s">
        <v>267</v>
      </c>
      <c r="C45" s="308"/>
      <c r="D45" s="113">
        <v>1.5301347641627152</v>
      </c>
      <c r="E45" s="115">
        <v>981</v>
      </c>
      <c r="F45" s="114">
        <v>1023</v>
      </c>
      <c r="G45" s="114">
        <v>1111</v>
      </c>
      <c r="H45" s="114">
        <v>1108</v>
      </c>
      <c r="I45" s="140">
        <v>1103</v>
      </c>
      <c r="J45" s="115">
        <v>-122</v>
      </c>
      <c r="K45" s="116">
        <v>-11.060743427017226</v>
      </c>
    </row>
    <row r="46" spans="1:11" ht="14.1" customHeight="1" x14ac:dyDescent="0.2">
      <c r="A46" s="306">
        <v>54</v>
      </c>
      <c r="B46" s="307" t="s">
        <v>268</v>
      </c>
      <c r="C46" s="308"/>
      <c r="D46" s="113">
        <v>16.547604192662838</v>
      </c>
      <c r="E46" s="115">
        <v>10609</v>
      </c>
      <c r="F46" s="114">
        <v>10618</v>
      </c>
      <c r="G46" s="114">
        <v>10564</v>
      </c>
      <c r="H46" s="114">
        <v>10682</v>
      </c>
      <c r="I46" s="140">
        <v>10618</v>
      </c>
      <c r="J46" s="115">
        <v>-9</v>
      </c>
      <c r="K46" s="116">
        <v>-8.4761725372009794E-2</v>
      </c>
    </row>
    <row r="47" spans="1:11" ht="14.1" customHeight="1" x14ac:dyDescent="0.2">
      <c r="A47" s="306">
        <v>61</v>
      </c>
      <c r="B47" s="307" t="s">
        <v>269</v>
      </c>
      <c r="C47" s="308"/>
      <c r="D47" s="113">
        <v>0.64418517594210134</v>
      </c>
      <c r="E47" s="115">
        <v>413</v>
      </c>
      <c r="F47" s="114">
        <v>433</v>
      </c>
      <c r="G47" s="114">
        <v>408</v>
      </c>
      <c r="H47" s="114">
        <v>395</v>
      </c>
      <c r="I47" s="140">
        <v>389</v>
      </c>
      <c r="J47" s="115">
        <v>24</v>
      </c>
      <c r="K47" s="116">
        <v>6.1696658097686372</v>
      </c>
    </row>
    <row r="48" spans="1:11" ht="14.1" customHeight="1" x14ac:dyDescent="0.2">
      <c r="A48" s="306">
        <v>62</v>
      </c>
      <c r="B48" s="307" t="s">
        <v>270</v>
      </c>
      <c r="C48" s="308"/>
      <c r="D48" s="113">
        <v>10.065198402795108</v>
      </c>
      <c r="E48" s="115">
        <v>6453</v>
      </c>
      <c r="F48" s="114">
        <v>6684</v>
      </c>
      <c r="G48" s="114">
        <v>6586</v>
      </c>
      <c r="H48" s="114">
        <v>6665</v>
      </c>
      <c r="I48" s="140">
        <v>6399</v>
      </c>
      <c r="J48" s="115">
        <v>54</v>
      </c>
      <c r="K48" s="116">
        <v>0.84388185654008441</v>
      </c>
    </row>
    <row r="49" spans="1:11" ht="14.1" customHeight="1" x14ac:dyDescent="0.2">
      <c r="A49" s="306">
        <v>63</v>
      </c>
      <c r="B49" s="307" t="s">
        <v>271</v>
      </c>
      <c r="C49" s="308"/>
      <c r="D49" s="113">
        <v>11.740391814324932</v>
      </c>
      <c r="E49" s="115">
        <v>7527</v>
      </c>
      <c r="F49" s="114">
        <v>8595</v>
      </c>
      <c r="G49" s="114">
        <v>8641</v>
      </c>
      <c r="H49" s="114">
        <v>8841</v>
      </c>
      <c r="I49" s="140">
        <v>8289</v>
      </c>
      <c r="J49" s="115">
        <v>-762</v>
      </c>
      <c r="K49" s="116">
        <v>-9.1929062613101706</v>
      </c>
    </row>
    <row r="50" spans="1:11" ht="14.1" customHeight="1" x14ac:dyDescent="0.2">
      <c r="A50" s="306" t="s">
        <v>272</v>
      </c>
      <c r="B50" s="307" t="s">
        <v>273</v>
      </c>
      <c r="C50" s="308"/>
      <c r="D50" s="113">
        <v>0.73153231844272526</v>
      </c>
      <c r="E50" s="115">
        <v>469</v>
      </c>
      <c r="F50" s="114">
        <v>523</v>
      </c>
      <c r="G50" s="114">
        <v>542</v>
      </c>
      <c r="H50" s="114">
        <v>557</v>
      </c>
      <c r="I50" s="140">
        <v>531</v>
      </c>
      <c r="J50" s="115">
        <v>-62</v>
      </c>
      <c r="K50" s="116">
        <v>-11.67608286252354</v>
      </c>
    </row>
    <row r="51" spans="1:11" ht="14.1" customHeight="1" x14ac:dyDescent="0.2">
      <c r="A51" s="306" t="s">
        <v>274</v>
      </c>
      <c r="B51" s="307" t="s">
        <v>275</v>
      </c>
      <c r="C51" s="308"/>
      <c r="D51" s="113">
        <v>10.096393810831046</v>
      </c>
      <c r="E51" s="115">
        <v>6473</v>
      </c>
      <c r="F51" s="114">
        <v>7389</v>
      </c>
      <c r="G51" s="114">
        <v>7402</v>
      </c>
      <c r="H51" s="114">
        <v>7623</v>
      </c>
      <c r="I51" s="140">
        <v>7076</v>
      </c>
      <c r="J51" s="115">
        <v>-603</v>
      </c>
      <c r="K51" s="116">
        <v>-8.5217637083097788</v>
      </c>
    </row>
    <row r="52" spans="1:11" ht="14.1" customHeight="1" x14ac:dyDescent="0.2">
      <c r="A52" s="306">
        <v>71</v>
      </c>
      <c r="B52" s="307" t="s">
        <v>276</v>
      </c>
      <c r="C52" s="308"/>
      <c r="D52" s="113">
        <v>11.172635388070876</v>
      </c>
      <c r="E52" s="115">
        <v>7163</v>
      </c>
      <c r="F52" s="114">
        <v>7304</v>
      </c>
      <c r="G52" s="114">
        <v>7275</v>
      </c>
      <c r="H52" s="114">
        <v>7283</v>
      </c>
      <c r="I52" s="140">
        <v>7265</v>
      </c>
      <c r="J52" s="115">
        <v>-102</v>
      </c>
      <c r="K52" s="116">
        <v>-1.4039917412250515</v>
      </c>
    </row>
    <row r="53" spans="1:11" ht="14.1" customHeight="1" x14ac:dyDescent="0.2">
      <c r="A53" s="306" t="s">
        <v>277</v>
      </c>
      <c r="B53" s="307" t="s">
        <v>278</v>
      </c>
      <c r="C53" s="308"/>
      <c r="D53" s="113">
        <v>0.79704267531819317</v>
      </c>
      <c r="E53" s="115">
        <v>511</v>
      </c>
      <c r="F53" s="114">
        <v>510</v>
      </c>
      <c r="G53" s="114">
        <v>491</v>
      </c>
      <c r="H53" s="114">
        <v>484</v>
      </c>
      <c r="I53" s="140">
        <v>477</v>
      </c>
      <c r="J53" s="115">
        <v>34</v>
      </c>
      <c r="K53" s="116">
        <v>7.1278825995807127</v>
      </c>
    </row>
    <row r="54" spans="1:11" ht="14.1" customHeight="1" x14ac:dyDescent="0.2">
      <c r="A54" s="306" t="s">
        <v>279</v>
      </c>
      <c r="B54" s="307" t="s">
        <v>280</v>
      </c>
      <c r="C54" s="308"/>
      <c r="D54" s="113">
        <v>9.7828799600698773</v>
      </c>
      <c r="E54" s="115">
        <v>6272</v>
      </c>
      <c r="F54" s="114">
        <v>6411</v>
      </c>
      <c r="G54" s="114">
        <v>6411</v>
      </c>
      <c r="H54" s="114">
        <v>6439</v>
      </c>
      <c r="I54" s="140">
        <v>6423</v>
      </c>
      <c r="J54" s="115">
        <v>-151</v>
      </c>
      <c r="K54" s="116">
        <v>-2.3509263583995019</v>
      </c>
    </row>
    <row r="55" spans="1:11" ht="14.1" customHeight="1" x14ac:dyDescent="0.2">
      <c r="A55" s="306">
        <v>72</v>
      </c>
      <c r="B55" s="307" t="s">
        <v>281</v>
      </c>
      <c r="C55" s="308"/>
      <c r="D55" s="113">
        <v>1.2213002246069378</v>
      </c>
      <c r="E55" s="115">
        <v>783</v>
      </c>
      <c r="F55" s="114">
        <v>777</v>
      </c>
      <c r="G55" s="114">
        <v>780</v>
      </c>
      <c r="H55" s="114">
        <v>767</v>
      </c>
      <c r="I55" s="140">
        <v>767</v>
      </c>
      <c r="J55" s="115">
        <v>16</v>
      </c>
      <c r="K55" s="116">
        <v>2.0860495436766624</v>
      </c>
    </row>
    <row r="56" spans="1:11" ht="14.1" customHeight="1" x14ac:dyDescent="0.2">
      <c r="A56" s="306" t="s">
        <v>282</v>
      </c>
      <c r="B56" s="307" t="s">
        <v>283</v>
      </c>
      <c r="C56" s="308"/>
      <c r="D56" s="113">
        <v>0.21212877464437235</v>
      </c>
      <c r="E56" s="115">
        <v>136</v>
      </c>
      <c r="F56" s="114">
        <v>124</v>
      </c>
      <c r="G56" s="114">
        <v>121</v>
      </c>
      <c r="H56" s="114">
        <v>118</v>
      </c>
      <c r="I56" s="140">
        <v>111</v>
      </c>
      <c r="J56" s="115">
        <v>25</v>
      </c>
      <c r="K56" s="116">
        <v>22.522522522522522</v>
      </c>
    </row>
    <row r="57" spans="1:11" ht="14.1" customHeight="1" x14ac:dyDescent="0.2">
      <c r="A57" s="306" t="s">
        <v>284</v>
      </c>
      <c r="B57" s="307" t="s">
        <v>285</v>
      </c>
      <c r="C57" s="308"/>
      <c r="D57" s="113">
        <v>0.65042425754928879</v>
      </c>
      <c r="E57" s="115">
        <v>417</v>
      </c>
      <c r="F57" s="114">
        <v>425</v>
      </c>
      <c r="G57" s="114">
        <v>427</v>
      </c>
      <c r="H57" s="114">
        <v>425</v>
      </c>
      <c r="I57" s="140">
        <v>428</v>
      </c>
      <c r="J57" s="115">
        <v>-11</v>
      </c>
      <c r="K57" s="116">
        <v>-2.5700934579439254</v>
      </c>
    </row>
    <row r="58" spans="1:11" ht="14.1" customHeight="1" x14ac:dyDescent="0.2">
      <c r="A58" s="306">
        <v>73</v>
      </c>
      <c r="B58" s="307" t="s">
        <v>286</v>
      </c>
      <c r="C58" s="308"/>
      <c r="D58" s="113">
        <v>1.4958198153231845</v>
      </c>
      <c r="E58" s="115">
        <v>959</v>
      </c>
      <c r="F58" s="114">
        <v>1071</v>
      </c>
      <c r="G58" s="114">
        <v>970</v>
      </c>
      <c r="H58" s="114">
        <v>1075</v>
      </c>
      <c r="I58" s="140">
        <v>958</v>
      </c>
      <c r="J58" s="115">
        <v>1</v>
      </c>
      <c r="K58" s="116">
        <v>0.10438413361169102</v>
      </c>
    </row>
    <row r="59" spans="1:11" ht="14.1" customHeight="1" x14ac:dyDescent="0.2">
      <c r="A59" s="306" t="s">
        <v>287</v>
      </c>
      <c r="B59" s="307" t="s">
        <v>288</v>
      </c>
      <c r="C59" s="308"/>
      <c r="D59" s="113">
        <v>1.1152358372847517</v>
      </c>
      <c r="E59" s="115">
        <v>715</v>
      </c>
      <c r="F59" s="114">
        <v>818</v>
      </c>
      <c r="G59" s="114">
        <v>730</v>
      </c>
      <c r="H59" s="114">
        <v>835</v>
      </c>
      <c r="I59" s="140">
        <v>723</v>
      </c>
      <c r="J59" s="115">
        <v>-8</v>
      </c>
      <c r="K59" s="116">
        <v>-1.1065006915629323</v>
      </c>
    </row>
    <row r="60" spans="1:11" ht="14.1" customHeight="1" x14ac:dyDescent="0.2">
      <c r="A60" s="306">
        <v>81</v>
      </c>
      <c r="B60" s="307" t="s">
        <v>289</v>
      </c>
      <c r="C60" s="308"/>
      <c r="D60" s="113">
        <v>5.2735837284751685</v>
      </c>
      <c r="E60" s="115">
        <v>3381</v>
      </c>
      <c r="F60" s="114">
        <v>3334</v>
      </c>
      <c r="G60" s="114">
        <v>3122</v>
      </c>
      <c r="H60" s="114">
        <v>3119</v>
      </c>
      <c r="I60" s="140">
        <v>3052</v>
      </c>
      <c r="J60" s="115">
        <v>329</v>
      </c>
      <c r="K60" s="116">
        <v>10.779816513761467</v>
      </c>
    </row>
    <row r="61" spans="1:11" ht="14.1" customHeight="1" x14ac:dyDescent="0.2">
      <c r="A61" s="306" t="s">
        <v>290</v>
      </c>
      <c r="B61" s="307" t="s">
        <v>291</v>
      </c>
      <c r="C61" s="308"/>
      <c r="D61" s="113">
        <v>1.5956451210381832</v>
      </c>
      <c r="E61" s="115">
        <v>1023</v>
      </c>
      <c r="F61" s="114">
        <v>1035</v>
      </c>
      <c r="G61" s="114">
        <v>1032</v>
      </c>
      <c r="H61" s="114">
        <v>1039</v>
      </c>
      <c r="I61" s="140">
        <v>1037</v>
      </c>
      <c r="J61" s="115">
        <v>-14</v>
      </c>
      <c r="K61" s="116">
        <v>-1.3500482160077145</v>
      </c>
    </row>
    <row r="62" spans="1:11" ht="14.1" customHeight="1" x14ac:dyDescent="0.2">
      <c r="A62" s="306" t="s">
        <v>292</v>
      </c>
      <c r="B62" s="307" t="s">
        <v>293</v>
      </c>
      <c r="C62" s="308"/>
      <c r="D62" s="113">
        <v>2.6016970301971551</v>
      </c>
      <c r="E62" s="115">
        <v>1668</v>
      </c>
      <c r="F62" s="114">
        <v>1579</v>
      </c>
      <c r="G62" s="114">
        <v>1392</v>
      </c>
      <c r="H62" s="114">
        <v>1380</v>
      </c>
      <c r="I62" s="140">
        <v>1295</v>
      </c>
      <c r="J62" s="115">
        <v>373</v>
      </c>
      <c r="K62" s="116">
        <v>28.803088803088801</v>
      </c>
    </row>
    <row r="63" spans="1:11" ht="14.1" customHeight="1" x14ac:dyDescent="0.2">
      <c r="A63" s="306"/>
      <c r="B63" s="307" t="s">
        <v>294</v>
      </c>
      <c r="C63" s="308"/>
      <c r="D63" s="113">
        <v>2.2725854754180186</v>
      </c>
      <c r="E63" s="115">
        <v>1457</v>
      </c>
      <c r="F63" s="114">
        <v>1408</v>
      </c>
      <c r="G63" s="114">
        <v>1256</v>
      </c>
      <c r="H63" s="114">
        <v>1257</v>
      </c>
      <c r="I63" s="140">
        <v>1181</v>
      </c>
      <c r="J63" s="115">
        <v>276</v>
      </c>
      <c r="K63" s="116">
        <v>23.370025402201524</v>
      </c>
    </row>
    <row r="64" spans="1:11" ht="14.1" customHeight="1" x14ac:dyDescent="0.2">
      <c r="A64" s="306" t="s">
        <v>295</v>
      </c>
      <c r="B64" s="307" t="s">
        <v>296</v>
      </c>
      <c r="C64" s="308"/>
      <c r="D64" s="113">
        <v>0.11854255053656101</v>
      </c>
      <c r="E64" s="115">
        <v>76</v>
      </c>
      <c r="F64" s="114">
        <v>86</v>
      </c>
      <c r="G64" s="114">
        <v>81</v>
      </c>
      <c r="H64" s="114">
        <v>87</v>
      </c>
      <c r="I64" s="140">
        <v>89</v>
      </c>
      <c r="J64" s="115">
        <v>-13</v>
      </c>
      <c r="K64" s="116">
        <v>-14.606741573033707</v>
      </c>
    </row>
    <row r="65" spans="1:11" ht="14.1" customHeight="1" x14ac:dyDescent="0.2">
      <c r="A65" s="306" t="s">
        <v>297</v>
      </c>
      <c r="B65" s="307" t="s">
        <v>298</v>
      </c>
      <c r="C65" s="308"/>
      <c r="D65" s="113">
        <v>0.60675068629897677</v>
      </c>
      <c r="E65" s="115">
        <v>389</v>
      </c>
      <c r="F65" s="114">
        <v>404</v>
      </c>
      <c r="G65" s="114">
        <v>395</v>
      </c>
      <c r="H65" s="114">
        <v>388</v>
      </c>
      <c r="I65" s="140">
        <v>409</v>
      </c>
      <c r="J65" s="115">
        <v>-20</v>
      </c>
      <c r="K65" s="116">
        <v>-4.8899755501222497</v>
      </c>
    </row>
    <row r="66" spans="1:11" ht="14.1" customHeight="1" x14ac:dyDescent="0.2">
      <c r="A66" s="306">
        <v>82</v>
      </c>
      <c r="B66" s="307" t="s">
        <v>299</v>
      </c>
      <c r="C66" s="308"/>
      <c r="D66" s="113">
        <v>1.7032692787621662</v>
      </c>
      <c r="E66" s="115">
        <v>1092</v>
      </c>
      <c r="F66" s="114">
        <v>1094</v>
      </c>
      <c r="G66" s="114">
        <v>1038</v>
      </c>
      <c r="H66" s="114">
        <v>1041</v>
      </c>
      <c r="I66" s="140">
        <v>1053</v>
      </c>
      <c r="J66" s="115">
        <v>39</v>
      </c>
      <c r="K66" s="116">
        <v>3.7037037037037037</v>
      </c>
    </row>
    <row r="67" spans="1:11" ht="14.1" customHeight="1" x14ac:dyDescent="0.2">
      <c r="A67" s="306" t="s">
        <v>300</v>
      </c>
      <c r="B67" s="307" t="s">
        <v>301</v>
      </c>
      <c r="C67" s="308"/>
      <c r="D67" s="113">
        <v>0.70345645121038181</v>
      </c>
      <c r="E67" s="115">
        <v>451</v>
      </c>
      <c r="F67" s="114">
        <v>438</v>
      </c>
      <c r="G67" s="114">
        <v>384</v>
      </c>
      <c r="H67" s="114">
        <v>384</v>
      </c>
      <c r="I67" s="140">
        <v>381</v>
      </c>
      <c r="J67" s="115">
        <v>70</v>
      </c>
      <c r="K67" s="116">
        <v>18.372703412073491</v>
      </c>
    </row>
    <row r="68" spans="1:11" ht="14.1" customHeight="1" x14ac:dyDescent="0.2">
      <c r="A68" s="306" t="s">
        <v>302</v>
      </c>
      <c r="B68" s="307" t="s">
        <v>303</v>
      </c>
      <c r="C68" s="308"/>
      <c r="D68" s="113">
        <v>0.64574494634389823</v>
      </c>
      <c r="E68" s="115">
        <v>414</v>
      </c>
      <c r="F68" s="114">
        <v>426</v>
      </c>
      <c r="G68" s="114">
        <v>426</v>
      </c>
      <c r="H68" s="114">
        <v>426</v>
      </c>
      <c r="I68" s="140">
        <v>440</v>
      </c>
      <c r="J68" s="115">
        <v>-26</v>
      </c>
      <c r="K68" s="116">
        <v>-5.9090909090909092</v>
      </c>
    </row>
    <row r="69" spans="1:11" ht="14.1" customHeight="1" x14ac:dyDescent="0.2">
      <c r="A69" s="306">
        <v>83</v>
      </c>
      <c r="B69" s="307" t="s">
        <v>304</v>
      </c>
      <c r="C69" s="308"/>
      <c r="D69" s="113">
        <v>2.7498752183678561</v>
      </c>
      <c r="E69" s="115">
        <v>1763</v>
      </c>
      <c r="F69" s="114">
        <v>1744</v>
      </c>
      <c r="G69" s="114">
        <v>1677</v>
      </c>
      <c r="H69" s="114">
        <v>1706</v>
      </c>
      <c r="I69" s="140">
        <v>1710</v>
      </c>
      <c r="J69" s="115">
        <v>53</v>
      </c>
      <c r="K69" s="116">
        <v>3.0994152046783627</v>
      </c>
    </row>
    <row r="70" spans="1:11" ht="14.1" customHeight="1" x14ac:dyDescent="0.2">
      <c r="A70" s="306" t="s">
        <v>305</v>
      </c>
      <c r="B70" s="307" t="s">
        <v>306</v>
      </c>
      <c r="C70" s="308"/>
      <c r="D70" s="113">
        <v>1.8436486149238831</v>
      </c>
      <c r="E70" s="115">
        <v>1182</v>
      </c>
      <c r="F70" s="114">
        <v>1153</v>
      </c>
      <c r="G70" s="114">
        <v>1074</v>
      </c>
      <c r="H70" s="114">
        <v>1110</v>
      </c>
      <c r="I70" s="140">
        <v>1116</v>
      </c>
      <c r="J70" s="115">
        <v>66</v>
      </c>
      <c r="K70" s="116">
        <v>5.913978494623656</v>
      </c>
    </row>
    <row r="71" spans="1:11" ht="14.1" customHeight="1" x14ac:dyDescent="0.2">
      <c r="A71" s="306"/>
      <c r="B71" s="307" t="s">
        <v>307</v>
      </c>
      <c r="C71" s="308"/>
      <c r="D71" s="113">
        <v>1.3429623159470925</v>
      </c>
      <c r="E71" s="115">
        <v>861</v>
      </c>
      <c r="F71" s="114">
        <v>834</v>
      </c>
      <c r="G71" s="114">
        <v>773</v>
      </c>
      <c r="H71" s="114">
        <v>806</v>
      </c>
      <c r="I71" s="140">
        <v>813</v>
      </c>
      <c r="J71" s="115">
        <v>48</v>
      </c>
      <c r="K71" s="116">
        <v>5.9040590405904059</v>
      </c>
    </row>
    <row r="72" spans="1:11" ht="14.1" customHeight="1" x14ac:dyDescent="0.2">
      <c r="A72" s="306">
        <v>84</v>
      </c>
      <c r="B72" s="307" t="s">
        <v>308</v>
      </c>
      <c r="C72" s="308"/>
      <c r="D72" s="113">
        <v>2.7982281008235588</v>
      </c>
      <c r="E72" s="115">
        <v>1794</v>
      </c>
      <c r="F72" s="114">
        <v>1931</v>
      </c>
      <c r="G72" s="114">
        <v>1715</v>
      </c>
      <c r="H72" s="114">
        <v>1897</v>
      </c>
      <c r="I72" s="140">
        <v>1745</v>
      </c>
      <c r="J72" s="115">
        <v>49</v>
      </c>
      <c r="K72" s="116">
        <v>2.8080229226361033</v>
      </c>
    </row>
    <row r="73" spans="1:11" ht="14.1" customHeight="1" x14ac:dyDescent="0.2">
      <c r="A73" s="306" t="s">
        <v>309</v>
      </c>
      <c r="B73" s="307" t="s">
        <v>310</v>
      </c>
      <c r="C73" s="308"/>
      <c r="D73" s="113">
        <v>0.21056900424257549</v>
      </c>
      <c r="E73" s="115">
        <v>135</v>
      </c>
      <c r="F73" s="114">
        <v>134</v>
      </c>
      <c r="G73" s="114">
        <v>127</v>
      </c>
      <c r="H73" s="114">
        <v>143</v>
      </c>
      <c r="I73" s="140">
        <v>142</v>
      </c>
      <c r="J73" s="115">
        <v>-7</v>
      </c>
      <c r="K73" s="116">
        <v>-4.929577464788732</v>
      </c>
    </row>
    <row r="74" spans="1:11" ht="14.1" customHeight="1" x14ac:dyDescent="0.2">
      <c r="A74" s="306" t="s">
        <v>311</v>
      </c>
      <c r="B74" s="307" t="s">
        <v>312</v>
      </c>
      <c r="C74" s="308"/>
      <c r="D74" s="113">
        <v>0.14037933616171699</v>
      </c>
      <c r="E74" s="115">
        <v>90</v>
      </c>
      <c r="F74" s="114">
        <v>91</v>
      </c>
      <c r="G74" s="114">
        <v>86</v>
      </c>
      <c r="H74" s="114">
        <v>84</v>
      </c>
      <c r="I74" s="140">
        <v>90</v>
      </c>
      <c r="J74" s="115">
        <v>0</v>
      </c>
      <c r="K74" s="116">
        <v>0</v>
      </c>
    </row>
    <row r="75" spans="1:11" ht="14.1" customHeight="1" x14ac:dyDescent="0.2">
      <c r="A75" s="306" t="s">
        <v>313</v>
      </c>
      <c r="B75" s="307" t="s">
        <v>314</v>
      </c>
      <c r="C75" s="308"/>
      <c r="D75" s="113">
        <v>1.3180059895183429</v>
      </c>
      <c r="E75" s="115">
        <v>845</v>
      </c>
      <c r="F75" s="114">
        <v>972</v>
      </c>
      <c r="G75" s="114">
        <v>756</v>
      </c>
      <c r="H75" s="114">
        <v>932</v>
      </c>
      <c r="I75" s="140">
        <v>793</v>
      </c>
      <c r="J75" s="115">
        <v>52</v>
      </c>
      <c r="K75" s="116">
        <v>6.557377049180328</v>
      </c>
    </row>
    <row r="76" spans="1:11" ht="14.1" customHeight="1" x14ac:dyDescent="0.2">
      <c r="A76" s="306">
        <v>91</v>
      </c>
      <c r="B76" s="307" t="s">
        <v>315</v>
      </c>
      <c r="C76" s="308"/>
      <c r="D76" s="113">
        <v>4.0554030446718244E-2</v>
      </c>
      <c r="E76" s="115">
        <v>26</v>
      </c>
      <c r="F76" s="114">
        <v>25</v>
      </c>
      <c r="G76" s="114">
        <v>24</v>
      </c>
      <c r="H76" s="114">
        <v>29</v>
      </c>
      <c r="I76" s="140">
        <v>32</v>
      </c>
      <c r="J76" s="115">
        <v>-6</v>
      </c>
      <c r="K76" s="116">
        <v>-18.75</v>
      </c>
    </row>
    <row r="77" spans="1:11" ht="14.1" customHeight="1" x14ac:dyDescent="0.2">
      <c r="A77" s="306">
        <v>92</v>
      </c>
      <c r="B77" s="307" t="s">
        <v>316</v>
      </c>
      <c r="C77" s="308"/>
      <c r="D77" s="113">
        <v>0.44297479411030694</v>
      </c>
      <c r="E77" s="115">
        <v>284</v>
      </c>
      <c r="F77" s="114">
        <v>283</v>
      </c>
      <c r="G77" s="114">
        <v>275</v>
      </c>
      <c r="H77" s="114">
        <v>281</v>
      </c>
      <c r="I77" s="140">
        <v>274</v>
      </c>
      <c r="J77" s="115">
        <v>10</v>
      </c>
      <c r="K77" s="116">
        <v>3.6496350364963503</v>
      </c>
    </row>
    <row r="78" spans="1:11" ht="14.1" customHeight="1" x14ac:dyDescent="0.2">
      <c r="A78" s="306">
        <v>93</v>
      </c>
      <c r="B78" s="307" t="s">
        <v>317</v>
      </c>
      <c r="C78" s="308"/>
      <c r="D78" s="113">
        <v>8.4227601697030197E-2</v>
      </c>
      <c r="E78" s="115">
        <v>54</v>
      </c>
      <c r="F78" s="114">
        <v>52</v>
      </c>
      <c r="G78" s="114">
        <v>56</v>
      </c>
      <c r="H78" s="114">
        <v>58</v>
      </c>
      <c r="I78" s="140">
        <v>52</v>
      </c>
      <c r="J78" s="115">
        <v>2</v>
      </c>
      <c r="K78" s="116">
        <v>3.8461538461538463</v>
      </c>
    </row>
    <row r="79" spans="1:11" ht="14.1" customHeight="1" x14ac:dyDescent="0.2">
      <c r="A79" s="306">
        <v>94</v>
      </c>
      <c r="B79" s="307" t="s">
        <v>318</v>
      </c>
      <c r="C79" s="308"/>
      <c r="D79" s="113">
        <v>0.43673571250311954</v>
      </c>
      <c r="E79" s="115">
        <v>280</v>
      </c>
      <c r="F79" s="114">
        <v>311</v>
      </c>
      <c r="G79" s="114">
        <v>310</v>
      </c>
      <c r="H79" s="114">
        <v>274</v>
      </c>
      <c r="I79" s="140">
        <v>301</v>
      </c>
      <c r="J79" s="115">
        <v>-21</v>
      </c>
      <c r="K79" s="116">
        <v>-6.9767441860465116</v>
      </c>
    </row>
    <row r="80" spans="1:11" ht="14.1" customHeight="1" x14ac:dyDescent="0.2">
      <c r="A80" s="306" t="s">
        <v>319</v>
      </c>
      <c r="B80" s="307" t="s">
        <v>320</v>
      </c>
      <c r="C80" s="308"/>
      <c r="D80" s="113">
        <v>4.6793112053905668E-3</v>
      </c>
      <c r="E80" s="115">
        <v>3</v>
      </c>
      <c r="F80" s="114">
        <v>3</v>
      </c>
      <c r="G80" s="114">
        <v>3</v>
      </c>
      <c r="H80" s="114" t="s">
        <v>514</v>
      </c>
      <c r="I80" s="140" t="s">
        <v>514</v>
      </c>
      <c r="J80" s="115" t="s">
        <v>514</v>
      </c>
      <c r="K80" s="116" t="s">
        <v>514</v>
      </c>
    </row>
    <row r="81" spans="1:11" ht="14.1" customHeight="1" x14ac:dyDescent="0.2">
      <c r="A81" s="310" t="s">
        <v>321</v>
      </c>
      <c r="B81" s="311" t="s">
        <v>334</v>
      </c>
      <c r="C81" s="312"/>
      <c r="D81" s="125">
        <v>3.4080983279261292</v>
      </c>
      <c r="E81" s="143">
        <v>2185</v>
      </c>
      <c r="F81" s="144">
        <v>2301</v>
      </c>
      <c r="G81" s="144">
        <v>2265</v>
      </c>
      <c r="H81" s="144">
        <v>2337</v>
      </c>
      <c r="I81" s="145">
        <v>2246</v>
      </c>
      <c r="J81" s="143">
        <v>-61</v>
      </c>
      <c r="K81" s="146">
        <v>-2.7159394479073908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19186</v>
      </c>
      <c r="G12" s="536">
        <v>14871</v>
      </c>
      <c r="H12" s="536">
        <v>25391</v>
      </c>
      <c r="I12" s="536">
        <v>17103</v>
      </c>
      <c r="J12" s="537">
        <v>24298</v>
      </c>
      <c r="K12" s="538">
        <v>-5112</v>
      </c>
      <c r="L12" s="349">
        <v>-21.038768622931929</v>
      </c>
    </row>
    <row r="13" spans="1:17" s="110" customFormat="1" ht="15" customHeight="1" x14ac:dyDescent="0.2">
      <c r="A13" s="350" t="s">
        <v>345</v>
      </c>
      <c r="B13" s="351" t="s">
        <v>346</v>
      </c>
      <c r="C13" s="347"/>
      <c r="D13" s="347"/>
      <c r="E13" s="348"/>
      <c r="F13" s="536">
        <v>11163</v>
      </c>
      <c r="G13" s="536">
        <v>7784</v>
      </c>
      <c r="H13" s="536">
        <v>13829</v>
      </c>
      <c r="I13" s="536">
        <v>10113</v>
      </c>
      <c r="J13" s="537">
        <v>15110</v>
      </c>
      <c r="K13" s="538">
        <v>-3947</v>
      </c>
      <c r="L13" s="349">
        <v>-26.12177365982793</v>
      </c>
    </row>
    <row r="14" spans="1:17" s="110" customFormat="1" ht="22.5" customHeight="1" x14ac:dyDescent="0.2">
      <c r="A14" s="350"/>
      <c r="B14" s="351" t="s">
        <v>347</v>
      </c>
      <c r="C14" s="347"/>
      <c r="D14" s="347"/>
      <c r="E14" s="348"/>
      <c r="F14" s="536">
        <v>8023</v>
      </c>
      <c r="G14" s="536">
        <v>7087</v>
      </c>
      <c r="H14" s="536">
        <v>11562</v>
      </c>
      <c r="I14" s="536">
        <v>6990</v>
      </c>
      <c r="J14" s="537">
        <v>9188</v>
      </c>
      <c r="K14" s="538">
        <v>-1165</v>
      </c>
      <c r="L14" s="349">
        <v>-12.679582063561167</v>
      </c>
    </row>
    <row r="15" spans="1:17" s="110" customFormat="1" ht="15" customHeight="1" x14ac:dyDescent="0.2">
      <c r="A15" s="350" t="s">
        <v>348</v>
      </c>
      <c r="B15" s="351" t="s">
        <v>108</v>
      </c>
      <c r="C15" s="347"/>
      <c r="D15" s="347"/>
      <c r="E15" s="348"/>
      <c r="F15" s="536">
        <v>4945</v>
      </c>
      <c r="G15" s="536">
        <v>4015</v>
      </c>
      <c r="H15" s="536">
        <v>11007</v>
      </c>
      <c r="I15" s="536">
        <v>3983</v>
      </c>
      <c r="J15" s="537">
        <v>5314</v>
      </c>
      <c r="K15" s="538">
        <v>-369</v>
      </c>
      <c r="L15" s="349">
        <v>-6.9439217162213023</v>
      </c>
    </row>
    <row r="16" spans="1:17" s="110" customFormat="1" ht="15" customHeight="1" x14ac:dyDescent="0.2">
      <c r="A16" s="350"/>
      <c r="B16" s="351" t="s">
        <v>109</v>
      </c>
      <c r="C16" s="347"/>
      <c r="D16" s="347"/>
      <c r="E16" s="348"/>
      <c r="F16" s="536">
        <v>12478</v>
      </c>
      <c r="G16" s="536">
        <v>9725</v>
      </c>
      <c r="H16" s="536">
        <v>12778</v>
      </c>
      <c r="I16" s="536">
        <v>11601</v>
      </c>
      <c r="J16" s="537">
        <v>16657</v>
      </c>
      <c r="K16" s="538">
        <v>-4179</v>
      </c>
      <c r="L16" s="349">
        <v>-25.088551359788678</v>
      </c>
    </row>
    <row r="17" spans="1:12" s="110" customFormat="1" ht="15" customHeight="1" x14ac:dyDescent="0.2">
      <c r="A17" s="350"/>
      <c r="B17" s="351" t="s">
        <v>110</v>
      </c>
      <c r="C17" s="347"/>
      <c r="D17" s="347"/>
      <c r="E17" s="348"/>
      <c r="F17" s="536">
        <v>1605</v>
      </c>
      <c r="G17" s="536">
        <v>1019</v>
      </c>
      <c r="H17" s="536">
        <v>1454</v>
      </c>
      <c r="I17" s="536">
        <v>1392</v>
      </c>
      <c r="J17" s="537">
        <v>2129</v>
      </c>
      <c r="K17" s="538">
        <v>-524</v>
      </c>
      <c r="L17" s="349">
        <v>-24.61249412869892</v>
      </c>
    </row>
    <row r="18" spans="1:12" s="110" customFormat="1" ht="15" customHeight="1" x14ac:dyDescent="0.2">
      <c r="A18" s="350"/>
      <c r="B18" s="351" t="s">
        <v>111</v>
      </c>
      <c r="C18" s="347"/>
      <c r="D18" s="347"/>
      <c r="E18" s="348"/>
      <c r="F18" s="536">
        <v>158</v>
      </c>
      <c r="G18" s="536">
        <v>112</v>
      </c>
      <c r="H18" s="536">
        <v>152</v>
      </c>
      <c r="I18" s="536">
        <v>127</v>
      </c>
      <c r="J18" s="537">
        <v>198</v>
      </c>
      <c r="K18" s="538">
        <v>-40</v>
      </c>
      <c r="L18" s="349">
        <v>-20.202020202020201</v>
      </c>
    </row>
    <row r="19" spans="1:12" s="110" customFormat="1" ht="15" customHeight="1" x14ac:dyDescent="0.2">
      <c r="A19" s="118" t="s">
        <v>113</v>
      </c>
      <c r="B19" s="119" t="s">
        <v>181</v>
      </c>
      <c r="C19" s="347"/>
      <c r="D19" s="347"/>
      <c r="E19" s="348"/>
      <c r="F19" s="536">
        <v>12944</v>
      </c>
      <c r="G19" s="536">
        <v>9119</v>
      </c>
      <c r="H19" s="536">
        <v>18414</v>
      </c>
      <c r="I19" s="536">
        <v>11364</v>
      </c>
      <c r="J19" s="537">
        <v>17345</v>
      </c>
      <c r="K19" s="538">
        <v>-4401</v>
      </c>
      <c r="L19" s="349">
        <v>-25.373306428365524</v>
      </c>
    </row>
    <row r="20" spans="1:12" s="110" customFormat="1" ht="15" customHeight="1" x14ac:dyDescent="0.2">
      <c r="A20" s="118"/>
      <c r="B20" s="119" t="s">
        <v>182</v>
      </c>
      <c r="C20" s="347"/>
      <c r="D20" s="347"/>
      <c r="E20" s="348"/>
      <c r="F20" s="536">
        <v>6242</v>
      </c>
      <c r="G20" s="536">
        <v>5752</v>
      </c>
      <c r="H20" s="536">
        <v>6977</v>
      </c>
      <c r="I20" s="536">
        <v>5739</v>
      </c>
      <c r="J20" s="537">
        <v>6953</v>
      </c>
      <c r="K20" s="538">
        <v>-711</v>
      </c>
      <c r="L20" s="349">
        <v>-10.225801812167409</v>
      </c>
    </row>
    <row r="21" spans="1:12" s="110" customFormat="1" ht="15" customHeight="1" x14ac:dyDescent="0.2">
      <c r="A21" s="118" t="s">
        <v>113</v>
      </c>
      <c r="B21" s="119" t="s">
        <v>116</v>
      </c>
      <c r="C21" s="347"/>
      <c r="D21" s="347"/>
      <c r="E21" s="348"/>
      <c r="F21" s="536">
        <v>13611</v>
      </c>
      <c r="G21" s="536">
        <v>10241</v>
      </c>
      <c r="H21" s="536">
        <v>18972</v>
      </c>
      <c r="I21" s="536">
        <v>11456</v>
      </c>
      <c r="J21" s="537">
        <v>17801</v>
      </c>
      <c r="K21" s="538">
        <v>-4190</v>
      </c>
      <c r="L21" s="349">
        <v>-23.538003482950398</v>
      </c>
    </row>
    <row r="22" spans="1:12" s="110" customFormat="1" ht="15" customHeight="1" x14ac:dyDescent="0.2">
      <c r="A22" s="118"/>
      <c r="B22" s="119" t="s">
        <v>117</v>
      </c>
      <c r="C22" s="347"/>
      <c r="D22" s="347"/>
      <c r="E22" s="348"/>
      <c r="F22" s="536">
        <v>5564</v>
      </c>
      <c r="G22" s="536">
        <v>4619</v>
      </c>
      <c r="H22" s="536">
        <v>6395</v>
      </c>
      <c r="I22" s="536">
        <v>5632</v>
      </c>
      <c r="J22" s="537">
        <v>6482</v>
      </c>
      <c r="K22" s="538">
        <v>-918</v>
      </c>
      <c r="L22" s="349">
        <v>-14.162295587781548</v>
      </c>
    </row>
    <row r="23" spans="1:12" s="110" customFormat="1" ht="15" customHeight="1" x14ac:dyDescent="0.2">
      <c r="A23" s="352" t="s">
        <v>348</v>
      </c>
      <c r="B23" s="353" t="s">
        <v>193</v>
      </c>
      <c r="C23" s="354"/>
      <c r="D23" s="354"/>
      <c r="E23" s="355"/>
      <c r="F23" s="539">
        <v>441</v>
      </c>
      <c r="G23" s="539">
        <v>645</v>
      </c>
      <c r="H23" s="539">
        <v>5021</v>
      </c>
      <c r="I23" s="539">
        <v>319</v>
      </c>
      <c r="J23" s="540">
        <v>520</v>
      </c>
      <c r="K23" s="541">
        <v>-79</v>
      </c>
      <c r="L23" s="356">
        <v>-15.192307692307692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31.1</v>
      </c>
      <c r="G25" s="542">
        <v>37.700000000000003</v>
      </c>
      <c r="H25" s="542">
        <v>38.4</v>
      </c>
      <c r="I25" s="542">
        <v>35.6</v>
      </c>
      <c r="J25" s="542">
        <v>29.6</v>
      </c>
      <c r="K25" s="543" t="s">
        <v>350</v>
      </c>
      <c r="L25" s="364">
        <v>1.5</v>
      </c>
    </row>
    <row r="26" spans="1:12" s="110" customFormat="1" ht="15" customHeight="1" x14ac:dyDescent="0.2">
      <c r="A26" s="365" t="s">
        <v>105</v>
      </c>
      <c r="B26" s="366" t="s">
        <v>346</v>
      </c>
      <c r="C26" s="362"/>
      <c r="D26" s="362"/>
      <c r="E26" s="363"/>
      <c r="F26" s="542">
        <v>28.2</v>
      </c>
      <c r="G26" s="542">
        <v>35.799999999999997</v>
      </c>
      <c r="H26" s="542">
        <v>35.6</v>
      </c>
      <c r="I26" s="542">
        <v>32.700000000000003</v>
      </c>
      <c r="J26" s="544">
        <v>25.2</v>
      </c>
      <c r="K26" s="543" t="s">
        <v>350</v>
      </c>
      <c r="L26" s="364">
        <v>3</v>
      </c>
    </row>
    <row r="27" spans="1:12" s="110" customFormat="1" ht="15" customHeight="1" x14ac:dyDescent="0.2">
      <c r="A27" s="365"/>
      <c r="B27" s="366" t="s">
        <v>347</v>
      </c>
      <c r="C27" s="362"/>
      <c r="D27" s="362"/>
      <c r="E27" s="363"/>
      <c r="F27" s="542">
        <v>35</v>
      </c>
      <c r="G27" s="542">
        <v>39.799999999999997</v>
      </c>
      <c r="H27" s="542">
        <v>41.8</v>
      </c>
      <c r="I27" s="542">
        <v>39.9</v>
      </c>
      <c r="J27" s="542">
        <v>36.9</v>
      </c>
      <c r="K27" s="543" t="s">
        <v>350</v>
      </c>
      <c r="L27" s="364">
        <v>-1.8999999999999986</v>
      </c>
    </row>
    <row r="28" spans="1:12" s="110" customFormat="1" ht="15" customHeight="1" x14ac:dyDescent="0.2">
      <c r="A28" s="365" t="s">
        <v>113</v>
      </c>
      <c r="B28" s="366" t="s">
        <v>108</v>
      </c>
      <c r="C28" s="362"/>
      <c r="D28" s="362"/>
      <c r="E28" s="363"/>
      <c r="F28" s="542">
        <v>41.8</v>
      </c>
      <c r="G28" s="542">
        <v>45.8</v>
      </c>
      <c r="H28" s="542">
        <v>44.8</v>
      </c>
      <c r="I28" s="542">
        <v>45.8</v>
      </c>
      <c r="J28" s="542">
        <v>42.5</v>
      </c>
      <c r="K28" s="543" t="s">
        <v>350</v>
      </c>
      <c r="L28" s="364">
        <v>-0.70000000000000284</v>
      </c>
    </row>
    <row r="29" spans="1:12" s="110" customFormat="1" ht="11.25" x14ac:dyDescent="0.2">
      <c r="A29" s="365"/>
      <c r="B29" s="366" t="s">
        <v>109</v>
      </c>
      <c r="C29" s="362"/>
      <c r="D29" s="362"/>
      <c r="E29" s="363"/>
      <c r="F29" s="542">
        <v>28.4</v>
      </c>
      <c r="G29" s="542">
        <v>35.1</v>
      </c>
      <c r="H29" s="542">
        <v>35.5</v>
      </c>
      <c r="I29" s="542">
        <v>33.200000000000003</v>
      </c>
      <c r="J29" s="544">
        <v>26.9</v>
      </c>
      <c r="K29" s="543" t="s">
        <v>350</v>
      </c>
      <c r="L29" s="364">
        <v>1.5</v>
      </c>
    </row>
    <row r="30" spans="1:12" s="110" customFormat="1" ht="15" customHeight="1" x14ac:dyDescent="0.2">
      <c r="A30" s="365"/>
      <c r="B30" s="366" t="s">
        <v>110</v>
      </c>
      <c r="C30" s="362"/>
      <c r="D30" s="362"/>
      <c r="E30" s="363"/>
      <c r="F30" s="542">
        <v>22</v>
      </c>
      <c r="G30" s="542">
        <v>34.799999999999997</v>
      </c>
      <c r="H30" s="542">
        <v>37.4</v>
      </c>
      <c r="I30" s="542">
        <v>29.4</v>
      </c>
      <c r="J30" s="542">
        <v>21.9</v>
      </c>
      <c r="K30" s="543" t="s">
        <v>350</v>
      </c>
      <c r="L30" s="364">
        <v>0.10000000000000142</v>
      </c>
    </row>
    <row r="31" spans="1:12" s="110" customFormat="1" ht="15" customHeight="1" x14ac:dyDescent="0.2">
      <c r="A31" s="365"/>
      <c r="B31" s="366" t="s">
        <v>111</v>
      </c>
      <c r="C31" s="362"/>
      <c r="D31" s="362"/>
      <c r="E31" s="363"/>
      <c r="F31" s="542">
        <v>31</v>
      </c>
      <c r="G31" s="542">
        <v>42.9</v>
      </c>
      <c r="H31" s="542">
        <v>52.6</v>
      </c>
      <c r="I31" s="542">
        <v>31.5</v>
      </c>
      <c r="J31" s="542">
        <v>31.3</v>
      </c>
      <c r="K31" s="543" t="s">
        <v>350</v>
      </c>
      <c r="L31" s="364">
        <v>-0.30000000000000071</v>
      </c>
    </row>
    <row r="32" spans="1:12" s="110" customFormat="1" ht="15" customHeight="1" x14ac:dyDescent="0.2">
      <c r="A32" s="367" t="s">
        <v>113</v>
      </c>
      <c r="B32" s="368" t="s">
        <v>181</v>
      </c>
      <c r="C32" s="362"/>
      <c r="D32" s="362"/>
      <c r="E32" s="363"/>
      <c r="F32" s="542">
        <v>26.1</v>
      </c>
      <c r="G32" s="542">
        <v>30.6</v>
      </c>
      <c r="H32" s="542">
        <v>32.6</v>
      </c>
      <c r="I32" s="542">
        <v>30.5</v>
      </c>
      <c r="J32" s="544">
        <v>23.2</v>
      </c>
      <c r="K32" s="543" t="s">
        <v>350</v>
      </c>
      <c r="L32" s="364">
        <v>2.9000000000000021</v>
      </c>
    </row>
    <row r="33" spans="1:12" s="110" customFormat="1" ht="15" customHeight="1" x14ac:dyDescent="0.2">
      <c r="A33" s="367"/>
      <c r="B33" s="368" t="s">
        <v>182</v>
      </c>
      <c r="C33" s="362"/>
      <c r="D33" s="362"/>
      <c r="E33" s="363"/>
      <c r="F33" s="542">
        <v>41.1</v>
      </c>
      <c r="G33" s="542">
        <v>48.1</v>
      </c>
      <c r="H33" s="542">
        <v>49.3</v>
      </c>
      <c r="I33" s="542">
        <v>45.3</v>
      </c>
      <c r="J33" s="542">
        <v>45.1</v>
      </c>
      <c r="K33" s="543" t="s">
        <v>350</v>
      </c>
      <c r="L33" s="364">
        <v>-4</v>
      </c>
    </row>
    <row r="34" spans="1:12" s="369" customFormat="1" ht="15" customHeight="1" x14ac:dyDescent="0.2">
      <c r="A34" s="367" t="s">
        <v>113</v>
      </c>
      <c r="B34" s="368" t="s">
        <v>116</v>
      </c>
      <c r="C34" s="362"/>
      <c r="D34" s="362"/>
      <c r="E34" s="363"/>
      <c r="F34" s="542">
        <v>29.6</v>
      </c>
      <c r="G34" s="542">
        <v>35.200000000000003</v>
      </c>
      <c r="H34" s="542">
        <v>37.1</v>
      </c>
      <c r="I34" s="542">
        <v>33</v>
      </c>
      <c r="J34" s="542">
        <v>27.5</v>
      </c>
      <c r="K34" s="543" t="s">
        <v>350</v>
      </c>
      <c r="L34" s="364">
        <v>2.1000000000000014</v>
      </c>
    </row>
    <row r="35" spans="1:12" s="369" customFormat="1" ht="11.25" x14ac:dyDescent="0.2">
      <c r="A35" s="370"/>
      <c r="B35" s="371" t="s">
        <v>117</v>
      </c>
      <c r="C35" s="372"/>
      <c r="D35" s="372"/>
      <c r="E35" s="373"/>
      <c r="F35" s="545">
        <v>34.6</v>
      </c>
      <c r="G35" s="545">
        <v>43</v>
      </c>
      <c r="H35" s="545">
        <v>41.6</v>
      </c>
      <c r="I35" s="545">
        <v>40.700000000000003</v>
      </c>
      <c r="J35" s="546">
        <v>35.4</v>
      </c>
      <c r="K35" s="547" t="s">
        <v>350</v>
      </c>
      <c r="L35" s="374">
        <v>-0.79999999999999716</v>
      </c>
    </row>
    <row r="36" spans="1:12" s="369" customFormat="1" ht="15.95" customHeight="1" x14ac:dyDescent="0.2">
      <c r="A36" s="375" t="s">
        <v>351</v>
      </c>
      <c r="B36" s="376"/>
      <c r="C36" s="377"/>
      <c r="D36" s="376"/>
      <c r="E36" s="378"/>
      <c r="F36" s="548">
        <v>18616</v>
      </c>
      <c r="G36" s="548">
        <v>14069</v>
      </c>
      <c r="H36" s="548">
        <v>19458</v>
      </c>
      <c r="I36" s="548">
        <v>16668</v>
      </c>
      <c r="J36" s="548">
        <v>23635</v>
      </c>
      <c r="K36" s="549">
        <v>-5019</v>
      </c>
      <c r="L36" s="380">
        <v>-21.235455891686058</v>
      </c>
    </row>
    <row r="37" spans="1:12" s="369" customFormat="1" ht="15.95" customHeight="1" x14ac:dyDescent="0.2">
      <c r="A37" s="381"/>
      <c r="B37" s="382" t="s">
        <v>113</v>
      </c>
      <c r="C37" s="382" t="s">
        <v>352</v>
      </c>
      <c r="D37" s="382"/>
      <c r="E37" s="383"/>
      <c r="F37" s="548">
        <v>5785</v>
      </c>
      <c r="G37" s="548">
        <v>5304</v>
      </c>
      <c r="H37" s="548">
        <v>7481</v>
      </c>
      <c r="I37" s="548">
        <v>5930</v>
      </c>
      <c r="J37" s="548">
        <v>6996</v>
      </c>
      <c r="K37" s="549">
        <v>-1211</v>
      </c>
      <c r="L37" s="380">
        <v>-17.30989136649514</v>
      </c>
    </row>
    <row r="38" spans="1:12" s="369" customFormat="1" ht="15.95" customHeight="1" x14ac:dyDescent="0.2">
      <c r="A38" s="381"/>
      <c r="B38" s="384" t="s">
        <v>105</v>
      </c>
      <c r="C38" s="384" t="s">
        <v>106</v>
      </c>
      <c r="D38" s="385"/>
      <c r="E38" s="383"/>
      <c r="F38" s="548">
        <v>10831</v>
      </c>
      <c r="G38" s="548">
        <v>7431</v>
      </c>
      <c r="H38" s="548">
        <v>10580</v>
      </c>
      <c r="I38" s="548">
        <v>9911</v>
      </c>
      <c r="J38" s="550">
        <v>14741</v>
      </c>
      <c r="K38" s="549">
        <v>-3910</v>
      </c>
      <c r="L38" s="380">
        <v>-26.524659114035682</v>
      </c>
    </row>
    <row r="39" spans="1:12" s="369" customFormat="1" ht="15.95" customHeight="1" x14ac:dyDescent="0.2">
      <c r="A39" s="381"/>
      <c r="B39" s="385"/>
      <c r="C39" s="382" t="s">
        <v>353</v>
      </c>
      <c r="D39" s="385"/>
      <c r="E39" s="383"/>
      <c r="F39" s="548">
        <v>3059</v>
      </c>
      <c r="G39" s="548">
        <v>2662</v>
      </c>
      <c r="H39" s="548">
        <v>3770</v>
      </c>
      <c r="I39" s="548">
        <v>3237</v>
      </c>
      <c r="J39" s="548">
        <v>3711</v>
      </c>
      <c r="K39" s="549">
        <v>-652</v>
      </c>
      <c r="L39" s="380">
        <v>-17.569388305039073</v>
      </c>
    </row>
    <row r="40" spans="1:12" s="369" customFormat="1" ht="15.95" customHeight="1" x14ac:dyDescent="0.2">
      <c r="A40" s="381"/>
      <c r="B40" s="384"/>
      <c r="C40" s="384" t="s">
        <v>107</v>
      </c>
      <c r="D40" s="385"/>
      <c r="E40" s="383"/>
      <c r="F40" s="548">
        <v>7785</v>
      </c>
      <c r="G40" s="548">
        <v>6638</v>
      </c>
      <c r="H40" s="548">
        <v>8878</v>
      </c>
      <c r="I40" s="548">
        <v>6757</v>
      </c>
      <c r="J40" s="548">
        <v>8894</v>
      </c>
      <c r="K40" s="549">
        <v>-1109</v>
      </c>
      <c r="L40" s="380">
        <v>-12.469080278839668</v>
      </c>
    </row>
    <row r="41" spans="1:12" s="369" customFormat="1" ht="24" customHeight="1" x14ac:dyDescent="0.2">
      <c r="A41" s="381"/>
      <c r="B41" s="385"/>
      <c r="C41" s="382" t="s">
        <v>353</v>
      </c>
      <c r="D41" s="385"/>
      <c r="E41" s="383"/>
      <c r="F41" s="548">
        <v>2726</v>
      </c>
      <c r="G41" s="548">
        <v>2642</v>
      </c>
      <c r="H41" s="548">
        <v>3711</v>
      </c>
      <c r="I41" s="548">
        <v>2693</v>
      </c>
      <c r="J41" s="550">
        <v>3285</v>
      </c>
      <c r="K41" s="549">
        <v>-559</v>
      </c>
      <c r="L41" s="380">
        <v>-17.016742770167429</v>
      </c>
    </row>
    <row r="42" spans="1:12" s="110" customFormat="1" ht="15" customHeight="1" x14ac:dyDescent="0.2">
      <c r="A42" s="381"/>
      <c r="B42" s="384" t="s">
        <v>113</v>
      </c>
      <c r="C42" s="384" t="s">
        <v>354</v>
      </c>
      <c r="D42" s="385"/>
      <c r="E42" s="383"/>
      <c r="F42" s="548">
        <v>4479</v>
      </c>
      <c r="G42" s="548">
        <v>3355</v>
      </c>
      <c r="H42" s="548">
        <v>5606</v>
      </c>
      <c r="I42" s="548">
        <v>3631</v>
      </c>
      <c r="J42" s="548">
        <v>4773</v>
      </c>
      <c r="K42" s="549">
        <v>-294</v>
      </c>
      <c r="L42" s="380">
        <v>-6.1596480201131367</v>
      </c>
    </row>
    <row r="43" spans="1:12" s="110" customFormat="1" ht="15" customHeight="1" x14ac:dyDescent="0.2">
      <c r="A43" s="381"/>
      <c r="B43" s="385"/>
      <c r="C43" s="382" t="s">
        <v>353</v>
      </c>
      <c r="D43" s="385"/>
      <c r="E43" s="383"/>
      <c r="F43" s="548">
        <v>1874</v>
      </c>
      <c r="G43" s="548">
        <v>1536</v>
      </c>
      <c r="H43" s="548">
        <v>2511</v>
      </c>
      <c r="I43" s="548">
        <v>1663</v>
      </c>
      <c r="J43" s="548">
        <v>2028</v>
      </c>
      <c r="K43" s="549">
        <v>-154</v>
      </c>
      <c r="L43" s="380">
        <v>-7.5936883629191323</v>
      </c>
    </row>
    <row r="44" spans="1:12" s="110" customFormat="1" ht="15" customHeight="1" x14ac:dyDescent="0.2">
      <c r="A44" s="381"/>
      <c r="B44" s="384"/>
      <c r="C44" s="366" t="s">
        <v>109</v>
      </c>
      <c r="D44" s="385"/>
      <c r="E44" s="383"/>
      <c r="F44" s="548">
        <v>12377</v>
      </c>
      <c r="G44" s="548">
        <v>9583</v>
      </c>
      <c r="H44" s="548">
        <v>12250</v>
      </c>
      <c r="I44" s="548">
        <v>11520</v>
      </c>
      <c r="J44" s="550">
        <v>16535</v>
      </c>
      <c r="K44" s="549">
        <v>-4158</v>
      </c>
      <c r="L44" s="380">
        <v>-25.146658602963409</v>
      </c>
    </row>
    <row r="45" spans="1:12" s="110" customFormat="1" ht="15" customHeight="1" x14ac:dyDescent="0.2">
      <c r="A45" s="381"/>
      <c r="B45" s="385"/>
      <c r="C45" s="382" t="s">
        <v>353</v>
      </c>
      <c r="D45" s="385"/>
      <c r="E45" s="383"/>
      <c r="F45" s="548">
        <v>3510</v>
      </c>
      <c r="G45" s="548">
        <v>3365</v>
      </c>
      <c r="H45" s="548">
        <v>4348</v>
      </c>
      <c r="I45" s="548">
        <v>3819</v>
      </c>
      <c r="J45" s="548">
        <v>4440</v>
      </c>
      <c r="K45" s="549">
        <v>-930</v>
      </c>
      <c r="L45" s="380">
        <v>-20.945945945945947</v>
      </c>
    </row>
    <row r="46" spans="1:12" s="110" customFormat="1" ht="15" customHeight="1" x14ac:dyDescent="0.2">
      <c r="A46" s="381"/>
      <c r="B46" s="384"/>
      <c r="C46" s="366" t="s">
        <v>110</v>
      </c>
      <c r="D46" s="385"/>
      <c r="E46" s="383"/>
      <c r="F46" s="548">
        <v>1602</v>
      </c>
      <c r="G46" s="548">
        <v>1019</v>
      </c>
      <c r="H46" s="548">
        <v>1450</v>
      </c>
      <c r="I46" s="548">
        <v>1390</v>
      </c>
      <c r="J46" s="548">
        <v>2129</v>
      </c>
      <c r="K46" s="549">
        <v>-527</v>
      </c>
      <c r="L46" s="380">
        <v>-24.753405354626587</v>
      </c>
    </row>
    <row r="47" spans="1:12" s="110" customFormat="1" ht="15" customHeight="1" x14ac:dyDescent="0.2">
      <c r="A47" s="381"/>
      <c r="B47" s="385"/>
      <c r="C47" s="382" t="s">
        <v>353</v>
      </c>
      <c r="D47" s="385"/>
      <c r="E47" s="383"/>
      <c r="F47" s="548">
        <v>352</v>
      </c>
      <c r="G47" s="548">
        <v>355</v>
      </c>
      <c r="H47" s="548">
        <v>542</v>
      </c>
      <c r="I47" s="548">
        <v>408</v>
      </c>
      <c r="J47" s="550">
        <v>466</v>
      </c>
      <c r="K47" s="549">
        <v>-114</v>
      </c>
      <c r="L47" s="380">
        <v>-24.463519313304722</v>
      </c>
    </row>
    <row r="48" spans="1:12" s="110" customFormat="1" ht="15" customHeight="1" x14ac:dyDescent="0.2">
      <c r="A48" s="381"/>
      <c r="B48" s="385"/>
      <c r="C48" s="366" t="s">
        <v>111</v>
      </c>
      <c r="D48" s="386"/>
      <c r="E48" s="387"/>
      <c r="F48" s="548">
        <v>158</v>
      </c>
      <c r="G48" s="548">
        <v>112</v>
      </c>
      <c r="H48" s="548">
        <v>152</v>
      </c>
      <c r="I48" s="548">
        <v>127</v>
      </c>
      <c r="J48" s="548">
        <v>198</v>
      </c>
      <c r="K48" s="549">
        <v>-40</v>
      </c>
      <c r="L48" s="380">
        <v>-20.202020202020201</v>
      </c>
    </row>
    <row r="49" spans="1:12" s="110" customFormat="1" ht="15" customHeight="1" x14ac:dyDescent="0.2">
      <c r="A49" s="381"/>
      <c r="B49" s="385"/>
      <c r="C49" s="382" t="s">
        <v>353</v>
      </c>
      <c r="D49" s="385"/>
      <c r="E49" s="383"/>
      <c r="F49" s="548">
        <v>49</v>
      </c>
      <c r="G49" s="548">
        <v>48</v>
      </c>
      <c r="H49" s="548">
        <v>80</v>
      </c>
      <c r="I49" s="548">
        <v>40</v>
      </c>
      <c r="J49" s="548">
        <v>62</v>
      </c>
      <c r="K49" s="549">
        <v>-13</v>
      </c>
      <c r="L49" s="380">
        <v>-20.967741935483872</v>
      </c>
    </row>
    <row r="50" spans="1:12" s="110" customFormat="1" ht="15" customHeight="1" x14ac:dyDescent="0.2">
      <c r="A50" s="381"/>
      <c r="B50" s="384" t="s">
        <v>113</v>
      </c>
      <c r="C50" s="382" t="s">
        <v>181</v>
      </c>
      <c r="D50" s="385"/>
      <c r="E50" s="383"/>
      <c r="F50" s="548">
        <v>12415</v>
      </c>
      <c r="G50" s="548">
        <v>8354</v>
      </c>
      <c r="H50" s="548">
        <v>12650</v>
      </c>
      <c r="I50" s="548">
        <v>10969</v>
      </c>
      <c r="J50" s="550">
        <v>16717</v>
      </c>
      <c r="K50" s="549">
        <v>-4302</v>
      </c>
      <c r="L50" s="380">
        <v>-25.734282466949811</v>
      </c>
    </row>
    <row r="51" spans="1:12" s="110" customFormat="1" ht="15" customHeight="1" x14ac:dyDescent="0.2">
      <c r="A51" s="381"/>
      <c r="B51" s="385"/>
      <c r="C51" s="382" t="s">
        <v>353</v>
      </c>
      <c r="D51" s="385"/>
      <c r="E51" s="383"/>
      <c r="F51" s="548">
        <v>3238</v>
      </c>
      <c r="G51" s="548">
        <v>2554</v>
      </c>
      <c r="H51" s="548">
        <v>4128</v>
      </c>
      <c r="I51" s="548">
        <v>3348</v>
      </c>
      <c r="J51" s="548">
        <v>3874</v>
      </c>
      <c r="K51" s="549">
        <v>-636</v>
      </c>
      <c r="L51" s="380">
        <v>-16.417139907072794</v>
      </c>
    </row>
    <row r="52" spans="1:12" s="110" customFormat="1" ht="15" customHeight="1" x14ac:dyDescent="0.2">
      <c r="A52" s="381"/>
      <c r="B52" s="384"/>
      <c r="C52" s="382" t="s">
        <v>182</v>
      </c>
      <c r="D52" s="385"/>
      <c r="E52" s="383"/>
      <c r="F52" s="548">
        <v>6201</v>
      </c>
      <c r="G52" s="548">
        <v>5715</v>
      </c>
      <c r="H52" s="548">
        <v>6808</v>
      </c>
      <c r="I52" s="548">
        <v>5699</v>
      </c>
      <c r="J52" s="548">
        <v>6918</v>
      </c>
      <c r="K52" s="549">
        <v>-717</v>
      </c>
      <c r="L52" s="380">
        <v>-10.3642671292281</v>
      </c>
    </row>
    <row r="53" spans="1:12" s="269" customFormat="1" ht="11.25" customHeight="1" x14ac:dyDescent="0.2">
      <c r="A53" s="381"/>
      <c r="B53" s="385"/>
      <c r="C53" s="382" t="s">
        <v>353</v>
      </c>
      <c r="D53" s="385"/>
      <c r="E53" s="383"/>
      <c r="F53" s="548">
        <v>2547</v>
      </c>
      <c r="G53" s="548">
        <v>2750</v>
      </c>
      <c r="H53" s="548">
        <v>3353</v>
      </c>
      <c r="I53" s="548">
        <v>2582</v>
      </c>
      <c r="J53" s="550">
        <v>3122</v>
      </c>
      <c r="K53" s="549">
        <v>-575</v>
      </c>
      <c r="L53" s="380">
        <v>-18.417680973734786</v>
      </c>
    </row>
    <row r="54" spans="1:12" s="151" customFormat="1" ht="12.75" customHeight="1" x14ac:dyDescent="0.2">
      <c r="A54" s="381"/>
      <c r="B54" s="384" t="s">
        <v>113</v>
      </c>
      <c r="C54" s="384" t="s">
        <v>116</v>
      </c>
      <c r="D54" s="385"/>
      <c r="E54" s="383"/>
      <c r="F54" s="548">
        <v>13143</v>
      </c>
      <c r="G54" s="548">
        <v>9583</v>
      </c>
      <c r="H54" s="548">
        <v>13738</v>
      </c>
      <c r="I54" s="548">
        <v>11098</v>
      </c>
      <c r="J54" s="548">
        <v>17235</v>
      </c>
      <c r="K54" s="549">
        <v>-4092</v>
      </c>
      <c r="L54" s="380">
        <v>-23.742384682332464</v>
      </c>
    </row>
    <row r="55" spans="1:12" ht="11.25" x14ac:dyDescent="0.2">
      <c r="A55" s="381"/>
      <c r="B55" s="385"/>
      <c r="C55" s="382" t="s">
        <v>353</v>
      </c>
      <c r="D55" s="385"/>
      <c r="E55" s="383"/>
      <c r="F55" s="548">
        <v>3893</v>
      </c>
      <c r="G55" s="548">
        <v>3376</v>
      </c>
      <c r="H55" s="548">
        <v>5096</v>
      </c>
      <c r="I55" s="548">
        <v>3661</v>
      </c>
      <c r="J55" s="548">
        <v>4737</v>
      </c>
      <c r="K55" s="549">
        <v>-844</v>
      </c>
      <c r="L55" s="380">
        <v>-17.817183871648723</v>
      </c>
    </row>
    <row r="56" spans="1:12" ht="14.25" customHeight="1" x14ac:dyDescent="0.2">
      <c r="A56" s="381"/>
      <c r="B56" s="385"/>
      <c r="C56" s="384" t="s">
        <v>117</v>
      </c>
      <c r="D56" s="385"/>
      <c r="E56" s="383"/>
      <c r="F56" s="548">
        <v>5464</v>
      </c>
      <c r="G56" s="548">
        <v>4475</v>
      </c>
      <c r="H56" s="548">
        <v>5700</v>
      </c>
      <c r="I56" s="548">
        <v>5555</v>
      </c>
      <c r="J56" s="548">
        <v>6386</v>
      </c>
      <c r="K56" s="549">
        <v>-922</v>
      </c>
      <c r="L56" s="380">
        <v>-14.437832759160663</v>
      </c>
    </row>
    <row r="57" spans="1:12" ht="18.75" customHeight="1" x14ac:dyDescent="0.2">
      <c r="A57" s="388"/>
      <c r="B57" s="389"/>
      <c r="C57" s="390" t="s">
        <v>353</v>
      </c>
      <c r="D57" s="389"/>
      <c r="E57" s="391"/>
      <c r="F57" s="551">
        <v>1890</v>
      </c>
      <c r="G57" s="552">
        <v>1924</v>
      </c>
      <c r="H57" s="552">
        <v>2374</v>
      </c>
      <c r="I57" s="552">
        <v>2260</v>
      </c>
      <c r="J57" s="552">
        <v>2258</v>
      </c>
      <c r="K57" s="553">
        <f t="shared" ref="K57" si="0">IF(OR(F57=".",J57=".")=TRUE,".",IF(OR(F57="*",J57="*")=TRUE,"*",IF(AND(F57="-",J57="-")=TRUE,"-",IF(AND(ISNUMBER(J57),ISNUMBER(F57))=TRUE,IF(F57-J57=0,0,F57-J57),IF(ISNUMBER(F57)=TRUE,F57,-J57)))))</f>
        <v>-368</v>
      </c>
      <c r="L57" s="392">
        <f t="shared" ref="L57" si="1">IF(K57 =".",".",IF(K57 ="*","*",IF(K57="-","-",IF(K57=0,0,IF(OR(J57="-",J57=".",F57="-",F57=".")=TRUE,"X",IF(J57=0,"0,0",IF(ABS(K57*100/J57)&gt;250,".X",(K57*100/J57))))))))</f>
        <v>-16.29760850310009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19186</v>
      </c>
      <c r="E11" s="114">
        <v>14871</v>
      </c>
      <c r="F11" s="114">
        <v>25391</v>
      </c>
      <c r="G11" s="114">
        <v>17103</v>
      </c>
      <c r="H11" s="140">
        <v>24298</v>
      </c>
      <c r="I11" s="115">
        <v>-5112</v>
      </c>
      <c r="J11" s="116">
        <v>-21.038768622931929</v>
      </c>
    </row>
    <row r="12" spans="1:15" s="110" customFormat="1" ht="24.95" customHeight="1" x14ac:dyDescent="0.2">
      <c r="A12" s="193" t="s">
        <v>132</v>
      </c>
      <c r="B12" s="194" t="s">
        <v>133</v>
      </c>
      <c r="C12" s="113">
        <v>1.6574585635359116</v>
      </c>
      <c r="D12" s="115">
        <v>318</v>
      </c>
      <c r="E12" s="114">
        <v>124</v>
      </c>
      <c r="F12" s="114">
        <v>332</v>
      </c>
      <c r="G12" s="114">
        <v>308</v>
      </c>
      <c r="H12" s="140">
        <v>293</v>
      </c>
      <c r="I12" s="115">
        <v>25</v>
      </c>
      <c r="J12" s="116">
        <v>8.5324232081911262</v>
      </c>
    </row>
    <row r="13" spans="1:15" s="110" customFormat="1" ht="24.95" customHeight="1" x14ac:dyDescent="0.2">
      <c r="A13" s="193" t="s">
        <v>134</v>
      </c>
      <c r="B13" s="199" t="s">
        <v>214</v>
      </c>
      <c r="C13" s="113">
        <v>1.1258209110809965</v>
      </c>
      <c r="D13" s="115">
        <v>216</v>
      </c>
      <c r="E13" s="114">
        <v>109</v>
      </c>
      <c r="F13" s="114">
        <v>254</v>
      </c>
      <c r="G13" s="114">
        <v>176</v>
      </c>
      <c r="H13" s="140">
        <v>194</v>
      </c>
      <c r="I13" s="115">
        <v>22</v>
      </c>
      <c r="J13" s="116">
        <v>11.340206185567011</v>
      </c>
    </row>
    <row r="14" spans="1:15" s="287" customFormat="1" ht="24.95" customHeight="1" x14ac:dyDescent="0.2">
      <c r="A14" s="193" t="s">
        <v>215</v>
      </c>
      <c r="B14" s="199" t="s">
        <v>137</v>
      </c>
      <c r="C14" s="113">
        <v>14.062337120817263</v>
      </c>
      <c r="D14" s="115">
        <v>2698</v>
      </c>
      <c r="E14" s="114">
        <v>1736</v>
      </c>
      <c r="F14" s="114">
        <v>3681</v>
      </c>
      <c r="G14" s="114">
        <v>2597</v>
      </c>
      <c r="H14" s="140">
        <v>6233</v>
      </c>
      <c r="I14" s="115">
        <v>-3535</v>
      </c>
      <c r="J14" s="116">
        <v>-56.714262794801861</v>
      </c>
      <c r="K14" s="110"/>
      <c r="L14" s="110"/>
      <c r="M14" s="110"/>
      <c r="N14" s="110"/>
      <c r="O14" s="110"/>
    </row>
    <row r="15" spans="1:15" s="110" customFormat="1" ht="24.95" customHeight="1" x14ac:dyDescent="0.2">
      <c r="A15" s="193" t="s">
        <v>216</v>
      </c>
      <c r="B15" s="199" t="s">
        <v>217</v>
      </c>
      <c r="C15" s="113">
        <v>2.7520066715313249</v>
      </c>
      <c r="D15" s="115">
        <v>528</v>
      </c>
      <c r="E15" s="114">
        <v>455</v>
      </c>
      <c r="F15" s="114">
        <v>703</v>
      </c>
      <c r="G15" s="114">
        <v>422</v>
      </c>
      <c r="H15" s="140">
        <v>533</v>
      </c>
      <c r="I15" s="115">
        <v>-5</v>
      </c>
      <c r="J15" s="116">
        <v>-0.93808630393996251</v>
      </c>
    </row>
    <row r="16" spans="1:15" s="287" customFormat="1" ht="24.95" customHeight="1" x14ac:dyDescent="0.2">
      <c r="A16" s="193" t="s">
        <v>218</v>
      </c>
      <c r="B16" s="199" t="s">
        <v>141</v>
      </c>
      <c r="C16" s="113">
        <v>9.1942041071614717</v>
      </c>
      <c r="D16" s="115">
        <v>1764</v>
      </c>
      <c r="E16" s="114">
        <v>1029</v>
      </c>
      <c r="F16" s="114">
        <v>2421</v>
      </c>
      <c r="G16" s="114">
        <v>1326</v>
      </c>
      <c r="H16" s="140">
        <v>5164</v>
      </c>
      <c r="I16" s="115">
        <v>-3400</v>
      </c>
      <c r="J16" s="116">
        <v>-65.840433772269563</v>
      </c>
      <c r="K16" s="110"/>
      <c r="L16" s="110"/>
      <c r="M16" s="110"/>
      <c r="N16" s="110"/>
      <c r="O16" s="110"/>
    </row>
    <row r="17" spans="1:15" s="110" customFormat="1" ht="24.95" customHeight="1" x14ac:dyDescent="0.2">
      <c r="A17" s="193" t="s">
        <v>142</v>
      </c>
      <c r="B17" s="199" t="s">
        <v>220</v>
      </c>
      <c r="C17" s="113">
        <v>2.1161263421244656</v>
      </c>
      <c r="D17" s="115">
        <v>406</v>
      </c>
      <c r="E17" s="114">
        <v>252</v>
      </c>
      <c r="F17" s="114">
        <v>557</v>
      </c>
      <c r="G17" s="114">
        <v>849</v>
      </c>
      <c r="H17" s="140">
        <v>536</v>
      </c>
      <c r="I17" s="115">
        <v>-130</v>
      </c>
      <c r="J17" s="116">
        <v>-24.253731343283583</v>
      </c>
    </row>
    <row r="18" spans="1:15" s="287" customFormat="1" ht="24.95" customHeight="1" x14ac:dyDescent="0.2">
      <c r="A18" s="201" t="s">
        <v>144</v>
      </c>
      <c r="B18" s="202" t="s">
        <v>145</v>
      </c>
      <c r="C18" s="113">
        <v>11.456270197018659</v>
      </c>
      <c r="D18" s="115">
        <v>2198</v>
      </c>
      <c r="E18" s="114">
        <v>761</v>
      </c>
      <c r="F18" s="114">
        <v>2163</v>
      </c>
      <c r="G18" s="114">
        <v>1508</v>
      </c>
      <c r="H18" s="140">
        <v>2812</v>
      </c>
      <c r="I18" s="115">
        <v>-614</v>
      </c>
      <c r="J18" s="116">
        <v>-21.834992887624466</v>
      </c>
      <c r="K18" s="110"/>
      <c r="L18" s="110"/>
      <c r="M18" s="110"/>
      <c r="N18" s="110"/>
      <c r="O18" s="110"/>
    </row>
    <row r="19" spans="1:15" s="110" customFormat="1" ht="24.95" customHeight="1" x14ac:dyDescent="0.2">
      <c r="A19" s="193" t="s">
        <v>146</v>
      </c>
      <c r="B19" s="199" t="s">
        <v>147</v>
      </c>
      <c r="C19" s="113">
        <v>12.535181903471281</v>
      </c>
      <c r="D19" s="115">
        <v>2405</v>
      </c>
      <c r="E19" s="114">
        <v>1956</v>
      </c>
      <c r="F19" s="114">
        <v>3441</v>
      </c>
      <c r="G19" s="114">
        <v>1972</v>
      </c>
      <c r="H19" s="140">
        <v>2522</v>
      </c>
      <c r="I19" s="115">
        <v>-117</v>
      </c>
      <c r="J19" s="116">
        <v>-4.6391752577319592</v>
      </c>
    </row>
    <row r="20" spans="1:15" s="287" customFormat="1" ht="24.95" customHeight="1" x14ac:dyDescent="0.2">
      <c r="A20" s="193" t="s">
        <v>148</v>
      </c>
      <c r="B20" s="199" t="s">
        <v>149</v>
      </c>
      <c r="C20" s="113">
        <v>7.2813509850932974</v>
      </c>
      <c r="D20" s="115">
        <v>1397</v>
      </c>
      <c r="E20" s="114">
        <v>1195</v>
      </c>
      <c r="F20" s="114">
        <v>1685</v>
      </c>
      <c r="G20" s="114">
        <v>1268</v>
      </c>
      <c r="H20" s="140">
        <v>1576</v>
      </c>
      <c r="I20" s="115">
        <v>-179</v>
      </c>
      <c r="J20" s="116">
        <v>-11.357868020304569</v>
      </c>
      <c r="K20" s="110"/>
      <c r="L20" s="110"/>
      <c r="M20" s="110"/>
      <c r="N20" s="110"/>
      <c r="O20" s="110"/>
    </row>
    <row r="21" spans="1:15" s="110" customFormat="1" ht="24.95" customHeight="1" x14ac:dyDescent="0.2">
      <c r="A21" s="201" t="s">
        <v>150</v>
      </c>
      <c r="B21" s="202" t="s">
        <v>151</v>
      </c>
      <c r="C21" s="113">
        <v>6.0356509955175648</v>
      </c>
      <c r="D21" s="115">
        <v>1158</v>
      </c>
      <c r="E21" s="114">
        <v>1279</v>
      </c>
      <c r="F21" s="114">
        <v>1663</v>
      </c>
      <c r="G21" s="114">
        <v>1554</v>
      </c>
      <c r="H21" s="140">
        <v>1405</v>
      </c>
      <c r="I21" s="115">
        <v>-247</v>
      </c>
      <c r="J21" s="116">
        <v>-17.580071174377224</v>
      </c>
    </row>
    <row r="22" spans="1:15" s="110" customFormat="1" ht="24.95" customHeight="1" x14ac:dyDescent="0.2">
      <c r="A22" s="201" t="s">
        <v>152</v>
      </c>
      <c r="B22" s="199" t="s">
        <v>153</v>
      </c>
      <c r="C22" s="113">
        <v>2.3871573021995203</v>
      </c>
      <c r="D22" s="115">
        <v>458</v>
      </c>
      <c r="E22" s="114">
        <v>393</v>
      </c>
      <c r="F22" s="114">
        <v>444</v>
      </c>
      <c r="G22" s="114">
        <v>538</v>
      </c>
      <c r="H22" s="140">
        <v>422</v>
      </c>
      <c r="I22" s="115">
        <v>36</v>
      </c>
      <c r="J22" s="116">
        <v>8.5308056872037916</v>
      </c>
    </row>
    <row r="23" spans="1:15" s="110" customFormat="1" ht="24.95" customHeight="1" x14ac:dyDescent="0.2">
      <c r="A23" s="193" t="s">
        <v>154</v>
      </c>
      <c r="B23" s="199" t="s">
        <v>155</v>
      </c>
      <c r="C23" s="113">
        <v>1.0528510372146356</v>
      </c>
      <c r="D23" s="115">
        <v>202</v>
      </c>
      <c r="E23" s="114">
        <v>243</v>
      </c>
      <c r="F23" s="114">
        <v>258</v>
      </c>
      <c r="G23" s="114">
        <v>150</v>
      </c>
      <c r="H23" s="140">
        <v>310</v>
      </c>
      <c r="I23" s="115">
        <v>-108</v>
      </c>
      <c r="J23" s="116">
        <v>-34.838709677419352</v>
      </c>
    </row>
    <row r="24" spans="1:15" s="110" customFormat="1" ht="24.95" customHeight="1" x14ac:dyDescent="0.2">
      <c r="A24" s="193" t="s">
        <v>156</v>
      </c>
      <c r="B24" s="199" t="s">
        <v>221</v>
      </c>
      <c r="C24" s="113">
        <v>6.134681538621912</v>
      </c>
      <c r="D24" s="115">
        <v>1177</v>
      </c>
      <c r="E24" s="114">
        <v>763</v>
      </c>
      <c r="F24" s="114">
        <v>1326</v>
      </c>
      <c r="G24" s="114">
        <v>808</v>
      </c>
      <c r="H24" s="140">
        <v>961</v>
      </c>
      <c r="I24" s="115">
        <v>216</v>
      </c>
      <c r="J24" s="116">
        <v>22.47658688865765</v>
      </c>
    </row>
    <row r="25" spans="1:15" s="110" customFormat="1" ht="24.95" customHeight="1" x14ac:dyDescent="0.2">
      <c r="A25" s="193" t="s">
        <v>222</v>
      </c>
      <c r="B25" s="204" t="s">
        <v>159</v>
      </c>
      <c r="C25" s="113">
        <v>6.7445011987907852</v>
      </c>
      <c r="D25" s="115">
        <v>1294</v>
      </c>
      <c r="E25" s="114">
        <v>864</v>
      </c>
      <c r="F25" s="114">
        <v>1379</v>
      </c>
      <c r="G25" s="114">
        <v>1202</v>
      </c>
      <c r="H25" s="140">
        <v>1401</v>
      </c>
      <c r="I25" s="115">
        <v>-107</v>
      </c>
      <c r="J25" s="116">
        <v>-7.6374018558172736</v>
      </c>
    </row>
    <row r="26" spans="1:15" s="110" customFormat="1" ht="24.95" customHeight="1" x14ac:dyDescent="0.2">
      <c r="A26" s="201">
        <v>782.78300000000002</v>
      </c>
      <c r="B26" s="203" t="s">
        <v>160</v>
      </c>
      <c r="C26" s="113">
        <v>9.4026894610653606</v>
      </c>
      <c r="D26" s="115">
        <v>1804</v>
      </c>
      <c r="E26" s="114">
        <v>1615</v>
      </c>
      <c r="F26" s="114">
        <v>2083</v>
      </c>
      <c r="G26" s="114">
        <v>1823</v>
      </c>
      <c r="H26" s="140">
        <v>2209</v>
      </c>
      <c r="I26" s="115">
        <v>-405</v>
      </c>
      <c r="J26" s="116">
        <v>-18.334087822544138</v>
      </c>
    </row>
    <row r="27" spans="1:15" s="110" customFormat="1" ht="24.95" customHeight="1" x14ac:dyDescent="0.2">
      <c r="A27" s="193" t="s">
        <v>161</v>
      </c>
      <c r="B27" s="199" t="s">
        <v>162</v>
      </c>
      <c r="C27" s="113">
        <v>2.2881267590951735</v>
      </c>
      <c r="D27" s="115">
        <v>439</v>
      </c>
      <c r="E27" s="114">
        <v>356</v>
      </c>
      <c r="F27" s="114">
        <v>733</v>
      </c>
      <c r="G27" s="114">
        <v>344</v>
      </c>
      <c r="H27" s="140">
        <v>413</v>
      </c>
      <c r="I27" s="115">
        <v>26</v>
      </c>
      <c r="J27" s="116">
        <v>6.2953995157384988</v>
      </c>
    </row>
    <row r="28" spans="1:15" s="110" customFormat="1" ht="24.95" customHeight="1" x14ac:dyDescent="0.2">
      <c r="A28" s="193" t="s">
        <v>163</v>
      </c>
      <c r="B28" s="199" t="s">
        <v>164</v>
      </c>
      <c r="C28" s="113">
        <v>2.9969769623683935</v>
      </c>
      <c r="D28" s="115">
        <v>575</v>
      </c>
      <c r="E28" s="114">
        <v>717</v>
      </c>
      <c r="F28" s="114">
        <v>1292</v>
      </c>
      <c r="G28" s="114">
        <v>522</v>
      </c>
      <c r="H28" s="140">
        <v>755</v>
      </c>
      <c r="I28" s="115">
        <v>-180</v>
      </c>
      <c r="J28" s="116">
        <v>-23.841059602649008</v>
      </c>
    </row>
    <row r="29" spans="1:15" s="110" customFormat="1" ht="24.95" customHeight="1" x14ac:dyDescent="0.2">
      <c r="A29" s="193">
        <v>86</v>
      </c>
      <c r="B29" s="199" t="s">
        <v>165</v>
      </c>
      <c r="C29" s="113">
        <v>6.9165016157614927</v>
      </c>
      <c r="D29" s="115">
        <v>1327</v>
      </c>
      <c r="E29" s="114">
        <v>1445</v>
      </c>
      <c r="F29" s="114">
        <v>1977</v>
      </c>
      <c r="G29" s="114">
        <v>1133</v>
      </c>
      <c r="H29" s="140">
        <v>1285</v>
      </c>
      <c r="I29" s="115">
        <v>42</v>
      </c>
      <c r="J29" s="116">
        <v>3.2684824902723735</v>
      </c>
    </row>
    <row r="30" spans="1:15" s="110" customFormat="1" ht="24.95" customHeight="1" x14ac:dyDescent="0.2">
      <c r="A30" s="193">
        <v>87.88</v>
      </c>
      <c r="B30" s="204" t="s">
        <v>166</v>
      </c>
      <c r="C30" s="113">
        <v>5.3580735953299277</v>
      </c>
      <c r="D30" s="115">
        <v>1028</v>
      </c>
      <c r="E30" s="114">
        <v>884</v>
      </c>
      <c r="F30" s="114">
        <v>1960</v>
      </c>
      <c r="G30" s="114">
        <v>768</v>
      </c>
      <c r="H30" s="140">
        <v>907</v>
      </c>
      <c r="I30" s="115">
        <v>121</v>
      </c>
      <c r="J30" s="116">
        <v>13.340683572216097</v>
      </c>
    </row>
    <row r="31" spans="1:15" s="110" customFormat="1" ht="24.95" customHeight="1" x14ac:dyDescent="0.2">
      <c r="A31" s="193" t="s">
        <v>167</v>
      </c>
      <c r="B31" s="199" t="s">
        <v>168</v>
      </c>
      <c r="C31" s="113">
        <v>2.5643698530178254</v>
      </c>
      <c r="D31" s="115">
        <v>492</v>
      </c>
      <c r="E31" s="114">
        <v>431</v>
      </c>
      <c r="F31" s="114">
        <v>720</v>
      </c>
      <c r="G31" s="114">
        <v>432</v>
      </c>
      <c r="H31" s="140">
        <v>600</v>
      </c>
      <c r="I31" s="115">
        <v>-108</v>
      </c>
      <c r="J31" s="116">
        <v>-18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1.6574585635359116</v>
      </c>
      <c r="D34" s="115">
        <v>318</v>
      </c>
      <c r="E34" s="114">
        <v>124</v>
      </c>
      <c r="F34" s="114">
        <v>332</v>
      </c>
      <c r="G34" s="114">
        <v>308</v>
      </c>
      <c r="H34" s="140">
        <v>293</v>
      </c>
      <c r="I34" s="115">
        <v>25</v>
      </c>
      <c r="J34" s="116">
        <v>8.5324232081911262</v>
      </c>
    </row>
    <row r="35" spans="1:10" s="110" customFormat="1" ht="24.95" customHeight="1" x14ac:dyDescent="0.2">
      <c r="A35" s="292" t="s">
        <v>171</v>
      </c>
      <c r="B35" s="293" t="s">
        <v>172</v>
      </c>
      <c r="C35" s="113">
        <v>26.644428228916919</v>
      </c>
      <c r="D35" s="115">
        <v>5112</v>
      </c>
      <c r="E35" s="114">
        <v>2606</v>
      </c>
      <c r="F35" s="114">
        <v>6098</v>
      </c>
      <c r="G35" s="114">
        <v>4281</v>
      </c>
      <c r="H35" s="140">
        <v>9239</v>
      </c>
      <c r="I35" s="115">
        <v>-4127</v>
      </c>
      <c r="J35" s="116">
        <v>-44.669336508280118</v>
      </c>
    </row>
    <row r="36" spans="1:10" s="110" customFormat="1" ht="24.95" customHeight="1" x14ac:dyDescent="0.2">
      <c r="A36" s="294" t="s">
        <v>173</v>
      </c>
      <c r="B36" s="295" t="s">
        <v>174</v>
      </c>
      <c r="C36" s="125">
        <v>71.698113207547166</v>
      </c>
      <c r="D36" s="143">
        <v>13756</v>
      </c>
      <c r="E36" s="144">
        <v>12141</v>
      </c>
      <c r="F36" s="144">
        <v>18961</v>
      </c>
      <c r="G36" s="144">
        <v>12514</v>
      </c>
      <c r="H36" s="145">
        <v>14766</v>
      </c>
      <c r="I36" s="143">
        <v>-1010</v>
      </c>
      <c r="J36" s="146">
        <v>-6.8400379249627523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19186</v>
      </c>
      <c r="F11" s="264">
        <v>14871</v>
      </c>
      <c r="G11" s="264">
        <v>25391</v>
      </c>
      <c r="H11" s="264">
        <v>17103</v>
      </c>
      <c r="I11" s="265">
        <v>24298</v>
      </c>
      <c r="J11" s="263">
        <v>-5112</v>
      </c>
      <c r="K11" s="266">
        <v>-21.038768622931929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28.291462524757637</v>
      </c>
      <c r="E13" s="115">
        <v>5428</v>
      </c>
      <c r="F13" s="114">
        <v>4344</v>
      </c>
      <c r="G13" s="114">
        <v>6255</v>
      </c>
      <c r="H13" s="114">
        <v>5589</v>
      </c>
      <c r="I13" s="140">
        <v>6200</v>
      </c>
      <c r="J13" s="115">
        <v>-772</v>
      </c>
      <c r="K13" s="116">
        <v>-12.451612903225806</v>
      </c>
    </row>
    <row r="14" spans="1:15" ht="15.95" customHeight="1" x14ac:dyDescent="0.2">
      <c r="A14" s="306" t="s">
        <v>230</v>
      </c>
      <c r="B14" s="307"/>
      <c r="C14" s="308"/>
      <c r="D14" s="113">
        <v>53.794433441050764</v>
      </c>
      <c r="E14" s="115">
        <v>10321</v>
      </c>
      <c r="F14" s="114">
        <v>7677</v>
      </c>
      <c r="G14" s="114">
        <v>15120</v>
      </c>
      <c r="H14" s="114">
        <v>8577</v>
      </c>
      <c r="I14" s="140">
        <v>11913</v>
      </c>
      <c r="J14" s="115">
        <v>-1592</v>
      </c>
      <c r="K14" s="116">
        <v>-13.363552421724167</v>
      </c>
    </row>
    <row r="15" spans="1:15" ht="15.95" customHeight="1" x14ac:dyDescent="0.2">
      <c r="A15" s="306" t="s">
        <v>231</v>
      </c>
      <c r="B15" s="307"/>
      <c r="C15" s="308"/>
      <c r="D15" s="113">
        <v>8.5009903054310438</v>
      </c>
      <c r="E15" s="115">
        <v>1631</v>
      </c>
      <c r="F15" s="114">
        <v>1275</v>
      </c>
      <c r="G15" s="114">
        <v>1765</v>
      </c>
      <c r="H15" s="114">
        <v>1271</v>
      </c>
      <c r="I15" s="140">
        <v>2462</v>
      </c>
      <c r="J15" s="115">
        <v>-831</v>
      </c>
      <c r="K15" s="116">
        <v>-33.753046303818032</v>
      </c>
    </row>
    <row r="16" spans="1:15" ht="15.95" customHeight="1" x14ac:dyDescent="0.2">
      <c r="A16" s="306" t="s">
        <v>232</v>
      </c>
      <c r="B16" s="307"/>
      <c r="C16" s="308"/>
      <c r="D16" s="113">
        <v>9.2411133117898476</v>
      </c>
      <c r="E16" s="115">
        <v>1773</v>
      </c>
      <c r="F16" s="114">
        <v>1530</v>
      </c>
      <c r="G16" s="114">
        <v>1864</v>
      </c>
      <c r="H16" s="114">
        <v>1623</v>
      </c>
      <c r="I16" s="140">
        <v>3671</v>
      </c>
      <c r="J16" s="115">
        <v>-1898</v>
      </c>
      <c r="K16" s="116">
        <v>-51.702533369654049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1.5063066819555926</v>
      </c>
      <c r="E18" s="115">
        <v>289</v>
      </c>
      <c r="F18" s="114">
        <v>131</v>
      </c>
      <c r="G18" s="114">
        <v>333</v>
      </c>
      <c r="H18" s="114">
        <v>288</v>
      </c>
      <c r="I18" s="140">
        <v>298</v>
      </c>
      <c r="J18" s="115">
        <v>-9</v>
      </c>
      <c r="K18" s="116">
        <v>-3.0201342281879193</v>
      </c>
    </row>
    <row r="19" spans="1:11" ht="14.1" customHeight="1" x14ac:dyDescent="0.2">
      <c r="A19" s="306" t="s">
        <v>235</v>
      </c>
      <c r="B19" s="307" t="s">
        <v>236</v>
      </c>
      <c r="C19" s="308"/>
      <c r="D19" s="113">
        <v>1.1831543834045659</v>
      </c>
      <c r="E19" s="115">
        <v>227</v>
      </c>
      <c r="F19" s="114">
        <v>83</v>
      </c>
      <c r="G19" s="114">
        <v>288</v>
      </c>
      <c r="H19" s="114">
        <v>238</v>
      </c>
      <c r="I19" s="140">
        <v>219</v>
      </c>
      <c r="J19" s="115">
        <v>8</v>
      </c>
      <c r="K19" s="116">
        <v>3.6529680365296802</v>
      </c>
    </row>
    <row r="20" spans="1:11" ht="14.1" customHeight="1" x14ac:dyDescent="0.2">
      <c r="A20" s="306">
        <v>12</v>
      </c>
      <c r="B20" s="307" t="s">
        <v>237</v>
      </c>
      <c r="C20" s="308"/>
      <c r="D20" s="113">
        <v>1.5636401542791618</v>
      </c>
      <c r="E20" s="115">
        <v>300</v>
      </c>
      <c r="F20" s="114">
        <v>85</v>
      </c>
      <c r="G20" s="114">
        <v>211</v>
      </c>
      <c r="H20" s="114">
        <v>223</v>
      </c>
      <c r="I20" s="140">
        <v>314</v>
      </c>
      <c r="J20" s="115">
        <v>-14</v>
      </c>
      <c r="K20" s="116">
        <v>-4.4585987261146496</v>
      </c>
    </row>
    <row r="21" spans="1:11" ht="14.1" customHeight="1" x14ac:dyDescent="0.2">
      <c r="A21" s="306">
        <v>21</v>
      </c>
      <c r="B21" s="307" t="s">
        <v>238</v>
      </c>
      <c r="C21" s="308"/>
      <c r="D21" s="113">
        <v>0.55769832169290112</v>
      </c>
      <c r="E21" s="115">
        <v>107</v>
      </c>
      <c r="F21" s="114">
        <v>43</v>
      </c>
      <c r="G21" s="114">
        <v>81</v>
      </c>
      <c r="H21" s="114">
        <v>80</v>
      </c>
      <c r="I21" s="140">
        <v>171</v>
      </c>
      <c r="J21" s="115">
        <v>-64</v>
      </c>
      <c r="K21" s="116">
        <v>-37.42690058479532</v>
      </c>
    </row>
    <row r="22" spans="1:11" ht="14.1" customHeight="1" x14ac:dyDescent="0.2">
      <c r="A22" s="306">
        <v>22</v>
      </c>
      <c r="B22" s="307" t="s">
        <v>239</v>
      </c>
      <c r="C22" s="308"/>
      <c r="D22" s="113">
        <v>2.069217137496091</v>
      </c>
      <c r="E22" s="115">
        <v>397</v>
      </c>
      <c r="F22" s="114">
        <v>287</v>
      </c>
      <c r="G22" s="114">
        <v>502</v>
      </c>
      <c r="H22" s="114">
        <v>489</v>
      </c>
      <c r="I22" s="140">
        <v>489</v>
      </c>
      <c r="J22" s="115">
        <v>-92</v>
      </c>
      <c r="K22" s="116">
        <v>-18.813905930470348</v>
      </c>
    </row>
    <row r="23" spans="1:11" ht="14.1" customHeight="1" x14ac:dyDescent="0.2">
      <c r="A23" s="306">
        <v>23</v>
      </c>
      <c r="B23" s="307" t="s">
        <v>240</v>
      </c>
      <c r="C23" s="308"/>
      <c r="D23" s="113">
        <v>0.67757740018763679</v>
      </c>
      <c r="E23" s="115">
        <v>130</v>
      </c>
      <c r="F23" s="114">
        <v>73</v>
      </c>
      <c r="G23" s="114">
        <v>151</v>
      </c>
      <c r="H23" s="114">
        <v>112</v>
      </c>
      <c r="I23" s="140">
        <v>143</v>
      </c>
      <c r="J23" s="115">
        <v>-13</v>
      </c>
      <c r="K23" s="116">
        <v>-9.0909090909090917</v>
      </c>
    </row>
    <row r="24" spans="1:11" ht="14.1" customHeight="1" x14ac:dyDescent="0.2">
      <c r="A24" s="306">
        <v>24</v>
      </c>
      <c r="B24" s="307" t="s">
        <v>241</v>
      </c>
      <c r="C24" s="308"/>
      <c r="D24" s="113">
        <v>3.1637652454915042</v>
      </c>
      <c r="E24" s="115">
        <v>607</v>
      </c>
      <c r="F24" s="114">
        <v>331</v>
      </c>
      <c r="G24" s="114">
        <v>927</v>
      </c>
      <c r="H24" s="114">
        <v>542</v>
      </c>
      <c r="I24" s="140">
        <v>784</v>
      </c>
      <c r="J24" s="115">
        <v>-177</v>
      </c>
      <c r="K24" s="116">
        <v>-22.576530612244898</v>
      </c>
    </row>
    <row r="25" spans="1:11" ht="14.1" customHeight="1" x14ac:dyDescent="0.2">
      <c r="A25" s="306">
        <v>25</v>
      </c>
      <c r="B25" s="307" t="s">
        <v>242</v>
      </c>
      <c r="C25" s="308"/>
      <c r="D25" s="113">
        <v>5.6968622954237462</v>
      </c>
      <c r="E25" s="115">
        <v>1093</v>
      </c>
      <c r="F25" s="114">
        <v>587</v>
      </c>
      <c r="G25" s="114">
        <v>1380</v>
      </c>
      <c r="H25" s="114">
        <v>644</v>
      </c>
      <c r="I25" s="140">
        <v>1093</v>
      </c>
      <c r="J25" s="115">
        <v>0</v>
      </c>
      <c r="K25" s="116">
        <v>0</v>
      </c>
    </row>
    <row r="26" spans="1:11" ht="14.1" customHeight="1" x14ac:dyDescent="0.2">
      <c r="A26" s="306">
        <v>26</v>
      </c>
      <c r="B26" s="307" t="s">
        <v>243</v>
      </c>
      <c r="C26" s="308"/>
      <c r="D26" s="113">
        <v>4.1019493380590015</v>
      </c>
      <c r="E26" s="115">
        <v>787</v>
      </c>
      <c r="F26" s="114">
        <v>429</v>
      </c>
      <c r="G26" s="114">
        <v>1216</v>
      </c>
      <c r="H26" s="114">
        <v>511</v>
      </c>
      <c r="I26" s="140">
        <v>1612</v>
      </c>
      <c r="J26" s="115">
        <v>-825</v>
      </c>
      <c r="K26" s="116">
        <v>-51.178660049627794</v>
      </c>
    </row>
    <row r="27" spans="1:11" ht="14.1" customHeight="1" x14ac:dyDescent="0.2">
      <c r="A27" s="306">
        <v>27</v>
      </c>
      <c r="B27" s="307" t="s">
        <v>244</v>
      </c>
      <c r="C27" s="308"/>
      <c r="D27" s="113">
        <v>2.2255811529240073</v>
      </c>
      <c r="E27" s="115">
        <v>427</v>
      </c>
      <c r="F27" s="114">
        <v>277</v>
      </c>
      <c r="G27" s="114">
        <v>575</v>
      </c>
      <c r="H27" s="114">
        <v>421</v>
      </c>
      <c r="I27" s="140">
        <v>2083</v>
      </c>
      <c r="J27" s="115">
        <v>-1656</v>
      </c>
      <c r="K27" s="116">
        <v>-79.500720115218428</v>
      </c>
    </row>
    <row r="28" spans="1:11" ht="14.1" customHeight="1" x14ac:dyDescent="0.2">
      <c r="A28" s="306">
        <v>28</v>
      </c>
      <c r="B28" s="307" t="s">
        <v>245</v>
      </c>
      <c r="C28" s="308"/>
      <c r="D28" s="113">
        <v>0.16157614927551339</v>
      </c>
      <c r="E28" s="115">
        <v>31</v>
      </c>
      <c r="F28" s="114">
        <v>25</v>
      </c>
      <c r="G28" s="114">
        <v>35</v>
      </c>
      <c r="H28" s="114">
        <v>27</v>
      </c>
      <c r="I28" s="140">
        <v>20</v>
      </c>
      <c r="J28" s="115">
        <v>11</v>
      </c>
      <c r="K28" s="116">
        <v>55</v>
      </c>
    </row>
    <row r="29" spans="1:11" ht="14.1" customHeight="1" x14ac:dyDescent="0.2">
      <c r="A29" s="306">
        <v>29</v>
      </c>
      <c r="B29" s="307" t="s">
        <v>246</v>
      </c>
      <c r="C29" s="308"/>
      <c r="D29" s="113">
        <v>3.5338267486709061</v>
      </c>
      <c r="E29" s="115">
        <v>678</v>
      </c>
      <c r="F29" s="114">
        <v>657</v>
      </c>
      <c r="G29" s="114">
        <v>821</v>
      </c>
      <c r="H29" s="114">
        <v>753</v>
      </c>
      <c r="I29" s="140">
        <v>686</v>
      </c>
      <c r="J29" s="115">
        <v>-8</v>
      </c>
      <c r="K29" s="116">
        <v>-1.1661807580174928</v>
      </c>
    </row>
    <row r="30" spans="1:11" ht="14.1" customHeight="1" x14ac:dyDescent="0.2">
      <c r="A30" s="306" t="s">
        <v>247</v>
      </c>
      <c r="B30" s="307" t="s">
        <v>248</v>
      </c>
      <c r="C30" s="308"/>
      <c r="D30" s="113">
        <v>0.96945689565308035</v>
      </c>
      <c r="E30" s="115">
        <v>186</v>
      </c>
      <c r="F30" s="114">
        <v>193</v>
      </c>
      <c r="G30" s="114">
        <v>252</v>
      </c>
      <c r="H30" s="114">
        <v>189</v>
      </c>
      <c r="I30" s="140">
        <v>187</v>
      </c>
      <c r="J30" s="115">
        <v>-1</v>
      </c>
      <c r="K30" s="116">
        <v>-0.53475935828877008</v>
      </c>
    </row>
    <row r="31" spans="1:11" ht="14.1" customHeight="1" x14ac:dyDescent="0.2">
      <c r="A31" s="306" t="s">
        <v>249</v>
      </c>
      <c r="B31" s="307" t="s">
        <v>250</v>
      </c>
      <c r="C31" s="308"/>
      <c r="D31" s="113">
        <v>2.5174606483894508</v>
      </c>
      <c r="E31" s="115">
        <v>483</v>
      </c>
      <c r="F31" s="114">
        <v>457</v>
      </c>
      <c r="G31" s="114">
        <v>542</v>
      </c>
      <c r="H31" s="114">
        <v>559</v>
      </c>
      <c r="I31" s="140">
        <v>496</v>
      </c>
      <c r="J31" s="115">
        <v>-13</v>
      </c>
      <c r="K31" s="116">
        <v>-2.620967741935484</v>
      </c>
    </row>
    <row r="32" spans="1:11" ht="14.1" customHeight="1" x14ac:dyDescent="0.2">
      <c r="A32" s="306">
        <v>31</v>
      </c>
      <c r="B32" s="307" t="s">
        <v>251</v>
      </c>
      <c r="C32" s="308"/>
      <c r="D32" s="113">
        <v>0.83915354946315024</v>
      </c>
      <c r="E32" s="115">
        <v>161</v>
      </c>
      <c r="F32" s="114">
        <v>117</v>
      </c>
      <c r="G32" s="114">
        <v>179</v>
      </c>
      <c r="H32" s="114">
        <v>152</v>
      </c>
      <c r="I32" s="140">
        <v>208</v>
      </c>
      <c r="J32" s="115">
        <v>-47</v>
      </c>
      <c r="K32" s="116">
        <v>-22.596153846153847</v>
      </c>
    </row>
    <row r="33" spans="1:11" ht="14.1" customHeight="1" x14ac:dyDescent="0.2">
      <c r="A33" s="306">
        <v>32</v>
      </c>
      <c r="B33" s="307" t="s">
        <v>252</v>
      </c>
      <c r="C33" s="308"/>
      <c r="D33" s="113">
        <v>4.0967372042114043</v>
      </c>
      <c r="E33" s="115">
        <v>786</v>
      </c>
      <c r="F33" s="114">
        <v>258</v>
      </c>
      <c r="G33" s="114">
        <v>598</v>
      </c>
      <c r="H33" s="114">
        <v>758</v>
      </c>
      <c r="I33" s="140">
        <v>1082</v>
      </c>
      <c r="J33" s="115">
        <v>-296</v>
      </c>
      <c r="K33" s="116">
        <v>-27.35674676524954</v>
      </c>
    </row>
    <row r="34" spans="1:11" ht="14.1" customHeight="1" x14ac:dyDescent="0.2">
      <c r="A34" s="306">
        <v>33</v>
      </c>
      <c r="B34" s="307" t="s">
        <v>253</v>
      </c>
      <c r="C34" s="308"/>
      <c r="D34" s="113">
        <v>2.7103096007505472</v>
      </c>
      <c r="E34" s="115">
        <v>520</v>
      </c>
      <c r="F34" s="114">
        <v>214</v>
      </c>
      <c r="G34" s="114">
        <v>462</v>
      </c>
      <c r="H34" s="114">
        <v>393</v>
      </c>
      <c r="I34" s="140">
        <v>558</v>
      </c>
      <c r="J34" s="115">
        <v>-38</v>
      </c>
      <c r="K34" s="116">
        <v>-6.8100358422939067</v>
      </c>
    </row>
    <row r="35" spans="1:11" ht="14.1" customHeight="1" x14ac:dyDescent="0.2">
      <c r="A35" s="306">
        <v>34</v>
      </c>
      <c r="B35" s="307" t="s">
        <v>254</v>
      </c>
      <c r="C35" s="308"/>
      <c r="D35" s="113">
        <v>2.0900656728864799</v>
      </c>
      <c r="E35" s="115">
        <v>401</v>
      </c>
      <c r="F35" s="114">
        <v>210</v>
      </c>
      <c r="G35" s="114">
        <v>458</v>
      </c>
      <c r="H35" s="114">
        <v>389</v>
      </c>
      <c r="I35" s="140">
        <v>456</v>
      </c>
      <c r="J35" s="115">
        <v>-55</v>
      </c>
      <c r="K35" s="116">
        <v>-12.06140350877193</v>
      </c>
    </row>
    <row r="36" spans="1:11" ht="14.1" customHeight="1" x14ac:dyDescent="0.2">
      <c r="A36" s="306">
        <v>41</v>
      </c>
      <c r="B36" s="307" t="s">
        <v>255</v>
      </c>
      <c r="C36" s="308"/>
      <c r="D36" s="113">
        <v>0.63588032940685912</v>
      </c>
      <c r="E36" s="115">
        <v>122</v>
      </c>
      <c r="F36" s="114">
        <v>126</v>
      </c>
      <c r="G36" s="114">
        <v>169</v>
      </c>
      <c r="H36" s="114">
        <v>136</v>
      </c>
      <c r="I36" s="140">
        <v>163</v>
      </c>
      <c r="J36" s="115">
        <v>-41</v>
      </c>
      <c r="K36" s="116">
        <v>-25.153374233128833</v>
      </c>
    </row>
    <row r="37" spans="1:11" ht="14.1" customHeight="1" x14ac:dyDescent="0.2">
      <c r="A37" s="306">
        <v>42</v>
      </c>
      <c r="B37" s="307" t="s">
        <v>256</v>
      </c>
      <c r="C37" s="308"/>
      <c r="D37" s="113" t="s">
        <v>514</v>
      </c>
      <c r="E37" s="115" t="s">
        <v>514</v>
      </c>
      <c r="F37" s="114">
        <v>19</v>
      </c>
      <c r="G37" s="114">
        <v>29</v>
      </c>
      <c r="H37" s="114">
        <v>22</v>
      </c>
      <c r="I37" s="140" t="s">
        <v>514</v>
      </c>
      <c r="J37" s="115" t="s">
        <v>514</v>
      </c>
      <c r="K37" s="116" t="s">
        <v>514</v>
      </c>
    </row>
    <row r="38" spans="1:11" ht="14.1" customHeight="1" x14ac:dyDescent="0.2">
      <c r="A38" s="306">
        <v>43</v>
      </c>
      <c r="B38" s="307" t="s">
        <v>257</v>
      </c>
      <c r="C38" s="308"/>
      <c r="D38" s="113">
        <v>1.77212550818305</v>
      </c>
      <c r="E38" s="115">
        <v>340</v>
      </c>
      <c r="F38" s="114">
        <v>233</v>
      </c>
      <c r="G38" s="114">
        <v>423</v>
      </c>
      <c r="H38" s="114">
        <v>338</v>
      </c>
      <c r="I38" s="140">
        <v>404</v>
      </c>
      <c r="J38" s="115">
        <v>-64</v>
      </c>
      <c r="K38" s="116">
        <v>-15.841584158415841</v>
      </c>
    </row>
    <row r="39" spans="1:11" ht="14.1" customHeight="1" x14ac:dyDescent="0.2">
      <c r="A39" s="306">
        <v>51</v>
      </c>
      <c r="B39" s="307" t="s">
        <v>258</v>
      </c>
      <c r="C39" s="308"/>
      <c r="D39" s="113">
        <v>8.5739601792974049</v>
      </c>
      <c r="E39" s="115">
        <v>1645</v>
      </c>
      <c r="F39" s="114">
        <v>1658</v>
      </c>
      <c r="G39" s="114">
        <v>2083</v>
      </c>
      <c r="H39" s="114">
        <v>1622</v>
      </c>
      <c r="I39" s="140">
        <v>1754</v>
      </c>
      <c r="J39" s="115">
        <v>-109</v>
      </c>
      <c r="K39" s="116">
        <v>-6.214367160775371</v>
      </c>
    </row>
    <row r="40" spans="1:11" ht="14.1" customHeight="1" x14ac:dyDescent="0.2">
      <c r="A40" s="306" t="s">
        <v>259</v>
      </c>
      <c r="B40" s="307" t="s">
        <v>260</v>
      </c>
      <c r="C40" s="308"/>
      <c r="D40" s="113">
        <v>7.7660794329198373</v>
      </c>
      <c r="E40" s="115">
        <v>1490</v>
      </c>
      <c r="F40" s="114">
        <v>1536</v>
      </c>
      <c r="G40" s="114">
        <v>1922</v>
      </c>
      <c r="H40" s="114">
        <v>1516</v>
      </c>
      <c r="I40" s="140">
        <v>1602</v>
      </c>
      <c r="J40" s="115">
        <v>-112</v>
      </c>
      <c r="K40" s="116">
        <v>-6.9912609238451937</v>
      </c>
    </row>
    <row r="41" spans="1:11" ht="14.1" customHeight="1" x14ac:dyDescent="0.2">
      <c r="A41" s="306"/>
      <c r="B41" s="307" t="s">
        <v>261</v>
      </c>
      <c r="C41" s="308"/>
      <c r="D41" s="113">
        <v>6.2024392786406759</v>
      </c>
      <c r="E41" s="115">
        <v>1190</v>
      </c>
      <c r="F41" s="114">
        <v>1225</v>
      </c>
      <c r="G41" s="114">
        <v>1593</v>
      </c>
      <c r="H41" s="114">
        <v>1279</v>
      </c>
      <c r="I41" s="140">
        <v>1333</v>
      </c>
      <c r="J41" s="115">
        <v>-143</v>
      </c>
      <c r="K41" s="116">
        <v>-10.727681920480119</v>
      </c>
    </row>
    <row r="42" spans="1:11" ht="14.1" customHeight="1" x14ac:dyDescent="0.2">
      <c r="A42" s="306">
        <v>52</v>
      </c>
      <c r="B42" s="307" t="s">
        <v>262</v>
      </c>
      <c r="C42" s="308"/>
      <c r="D42" s="113">
        <v>5.8063171062232879</v>
      </c>
      <c r="E42" s="115">
        <v>1114</v>
      </c>
      <c r="F42" s="114">
        <v>681</v>
      </c>
      <c r="G42" s="114">
        <v>1034</v>
      </c>
      <c r="H42" s="114">
        <v>952</v>
      </c>
      <c r="I42" s="140">
        <v>1189</v>
      </c>
      <c r="J42" s="115">
        <v>-75</v>
      </c>
      <c r="K42" s="116">
        <v>-6.3078216989066442</v>
      </c>
    </row>
    <row r="43" spans="1:11" ht="14.1" customHeight="1" x14ac:dyDescent="0.2">
      <c r="A43" s="306" t="s">
        <v>263</v>
      </c>
      <c r="B43" s="307" t="s">
        <v>264</v>
      </c>
      <c r="C43" s="308"/>
      <c r="D43" s="113">
        <v>4.5137079120191803</v>
      </c>
      <c r="E43" s="115">
        <v>866</v>
      </c>
      <c r="F43" s="114">
        <v>555</v>
      </c>
      <c r="G43" s="114">
        <v>825</v>
      </c>
      <c r="H43" s="114">
        <v>743</v>
      </c>
      <c r="I43" s="140">
        <v>911</v>
      </c>
      <c r="J43" s="115">
        <v>-45</v>
      </c>
      <c r="K43" s="116">
        <v>-4.9396267837541163</v>
      </c>
    </row>
    <row r="44" spans="1:11" ht="14.1" customHeight="1" x14ac:dyDescent="0.2">
      <c r="A44" s="306">
        <v>53</v>
      </c>
      <c r="B44" s="307" t="s">
        <v>265</v>
      </c>
      <c r="C44" s="308"/>
      <c r="D44" s="113">
        <v>1.3447305326800791</v>
      </c>
      <c r="E44" s="115">
        <v>258</v>
      </c>
      <c r="F44" s="114">
        <v>194</v>
      </c>
      <c r="G44" s="114">
        <v>230</v>
      </c>
      <c r="H44" s="114">
        <v>229</v>
      </c>
      <c r="I44" s="140">
        <v>245</v>
      </c>
      <c r="J44" s="115">
        <v>13</v>
      </c>
      <c r="K44" s="116">
        <v>5.3061224489795915</v>
      </c>
    </row>
    <row r="45" spans="1:11" ht="14.1" customHeight="1" x14ac:dyDescent="0.2">
      <c r="A45" s="306" t="s">
        <v>266</v>
      </c>
      <c r="B45" s="307" t="s">
        <v>267</v>
      </c>
      <c r="C45" s="308"/>
      <c r="D45" s="113">
        <v>1.3082455957468988</v>
      </c>
      <c r="E45" s="115">
        <v>251</v>
      </c>
      <c r="F45" s="114">
        <v>187</v>
      </c>
      <c r="G45" s="114">
        <v>226</v>
      </c>
      <c r="H45" s="114">
        <v>224</v>
      </c>
      <c r="I45" s="140">
        <v>242</v>
      </c>
      <c r="J45" s="115">
        <v>9</v>
      </c>
      <c r="K45" s="116">
        <v>3.71900826446281</v>
      </c>
    </row>
    <row r="46" spans="1:11" ht="14.1" customHeight="1" x14ac:dyDescent="0.2">
      <c r="A46" s="306">
        <v>54</v>
      </c>
      <c r="B46" s="307" t="s">
        <v>268</v>
      </c>
      <c r="C46" s="308"/>
      <c r="D46" s="113">
        <v>4.0602522672782237</v>
      </c>
      <c r="E46" s="115">
        <v>779</v>
      </c>
      <c r="F46" s="114">
        <v>584</v>
      </c>
      <c r="G46" s="114">
        <v>870</v>
      </c>
      <c r="H46" s="114">
        <v>772</v>
      </c>
      <c r="I46" s="140">
        <v>764</v>
      </c>
      <c r="J46" s="115">
        <v>15</v>
      </c>
      <c r="K46" s="116">
        <v>1.963350785340314</v>
      </c>
    </row>
    <row r="47" spans="1:11" ht="14.1" customHeight="1" x14ac:dyDescent="0.2">
      <c r="A47" s="306">
        <v>61</v>
      </c>
      <c r="B47" s="307" t="s">
        <v>269</v>
      </c>
      <c r="C47" s="308"/>
      <c r="D47" s="113">
        <v>1.9389137913061607</v>
      </c>
      <c r="E47" s="115">
        <v>372</v>
      </c>
      <c r="F47" s="114">
        <v>235</v>
      </c>
      <c r="G47" s="114">
        <v>383</v>
      </c>
      <c r="H47" s="114">
        <v>258</v>
      </c>
      <c r="I47" s="140">
        <v>406</v>
      </c>
      <c r="J47" s="115">
        <v>-34</v>
      </c>
      <c r="K47" s="116">
        <v>-8.3743842364532028</v>
      </c>
    </row>
    <row r="48" spans="1:11" ht="14.1" customHeight="1" x14ac:dyDescent="0.2">
      <c r="A48" s="306">
        <v>62</v>
      </c>
      <c r="B48" s="307" t="s">
        <v>270</v>
      </c>
      <c r="C48" s="308"/>
      <c r="D48" s="113">
        <v>7.2552903158553113</v>
      </c>
      <c r="E48" s="115">
        <v>1392</v>
      </c>
      <c r="F48" s="114">
        <v>1240</v>
      </c>
      <c r="G48" s="114">
        <v>1856</v>
      </c>
      <c r="H48" s="114">
        <v>1202</v>
      </c>
      <c r="I48" s="140">
        <v>1309</v>
      </c>
      <c r="J48" s="115">
        <v>83</v>
      </c>
      <c r="K48" s="116">
        <v>6.3407181054239876</v>
      </c>
    </row>
    <row r="49" spans="1:11" ht="14.1" customHeight="1" x14ac:dyDescent="0.2">
      <c r="A49" s="306">
        <v>63</v>
      </c>
      <c r="B49" s="307" t="s">
        <v>271</v>
      </c>
      <c r="C49" s="308"/>
      <c r="D49" s="113">
        <v>3.7370999687271969</v>
      </c>
      <c r="E49" s="115">
        <v>717</v>
      </c>
      <c r="F49" s="114">
        <v>932</v>
      </c>
      <c r="G49" s="114">
        <v>1265</v>
      </c>
      <c r="H49" s="114">
        <v>1008</v>
      </c>
      <c r="I49" s="140">
        <v>883</v>
      </c>
      <c r="J49" s="115">
        <v>-166</v>
      </c>
      <c r="K49" s="116">
        <v>-18.799546998867498</v>
      </c>
    </row>
    <row r="50" spans="1:11" ht="14.1" customHeight="1" x14ac:dyDescent="0.2">
      <c r="A50" s="306" t="s">
        <v>272</v>
      </c>
      <c r="B50" s="307" t="s">
        <v>273</v>
      </c>
      <c r="C50" s="308"/>
      <c r="D50" s="113">
        <v>0.56812258938809546</v>
      </c>
      <c r="E50" s="115">
        <v>109</v>
      </c>
      <c r="F50" s="114">
        <v>142</v>
      </c>
      <c r="G50" s="114">
        <v>291</v>
      </c>
      <c r="H50" s="114">
        <v>152</v>
      </c>
      <c r="I50" s="140">
        <v>184</v>
      </c>
      <c r="J50" s="115">
        <v>-75</v>
      </c>
      <c r="K50" s="116">
        <v>-40.760869565217391</v>
      </c>
    </row>
    <row r="51" spans="1:11" ht="14.1" customHeight="1" x14ac:dyDescent="0.2">
      <c r="A51" s="306" t="s">
        <v>274</v>
      </c>
      <c r="B51" s="307" t="s">
        <v>275</v>
      </c>
      <c r="C51" s="308"/>
      <c r="D51" s="113">
        <v>2.9657041592828102</v>
      </c>
      <c r="E51" s="115">
        <v>569</v>
      </c>
      <c r="F51" s="114">
        <v>718</v>
      </c>
      <c r="G51" s="114">
        <v>865</v>
      </c>
      <c r="H51" s="114">
        <v>816</v>
      </c>
      <c r="I51" s="140">
        <v>646</v>
      </c>
      <c r="J51" s="115">
        <v>-77</v>
      </c>
      <c r="K51" s="116">
        <v>-11.919504643962849</v>
      </c>
    </row>
    <row r="52" spans="1:11" ht="14.1" customHeight="1" x14ac:dyDescent="0.2">
      <c r="A52" s="306">
        <v>71</v>
      </c>
      <c r="B52" s="307" t="s">
        <v>276</v>
      </c>
      <c r="C52" s="308"/>
      <c r="D52" s="113">
        <v>9.5851141457312625</v>
      </c>
      <c r="E52" s="115">
        <v>1839</v>
      </c>
      <c r="F52" s="114">
        <v>1365</v>
      </c>
      <c r="G52" s="114">
        <v>2282</v>
      </c>
      <c r="H52" s="114">
        <v>1708</v>
      </c>
      <c r="I52" s="140">
        <v>3037</v>
      </c>
      <c r="J52" s="115">
        <v>-1198</v>
      </c>
      <c r="K52" s="116">
        <v>-39.446822522225879</v>
      </c>
    </row>
    <row r="53" spans="1:11" ht="14.1" customHeight="1" x14ac:dyDescent="0.2">
      <c r="A53" s="306" t="s">
        <v>277</v>
      </c>
      <c r="B53" s="307" t="s">
        <v>278</v>
      </c>
      <c r="C53" s="308"/>
      <c r="D53" s="113">
        <v>3.1950380485770875</v>
      </c>
      <c r="E53" s="115">
        <v>613</v>
      </c>
      <c r="F53" s="114">
        <v>457</v>
      </c>
      <c r="G53" s="114">
        <v>887</v>
      </c>
      <c r="H53" s="114">
        <v>712</v>
      </c>
      <c r="I53" s="140">
        <v>1426</v>
      </c>
      <c r="J53" s="115">
        <v>-813</v>
      </c>
      <c r="K53" s="116">
        <v>-57.012622720897618</v>
      </c>
    </row>
    <row r="54" spans="1:11" ht="14.1" customHeight="1" x14ac:dyDescent="0.2">
      <c r="A54" s="306" t="s">
        <v>279</v>
      </c>
      <c r="B54" s="307" t="s">
        <v>280</v>
      </c>
      <c r="C54" s="308"/>
      <c r="D54" s="113">
        <v>5.6291045554049832</v>
      </c>
      <c r="E54" s="115">
        <v>1080</v>
      </c>
      <c r="F54" s="114">
        <v>800</v>
      </c>
      <c r="G54" s="114">
        <v>1263</v>
      </c>
      <c r="H54" s="114">
        <v>881</v>
      </c>
      <c r="I54" s="140">
        <v>1459</v>
      </c>
      <c r="J54" s="115">
        <v>-379</v>
      </c>
      <c r="K54" s="116">
        <v>-25.976696367374913</v>
      </c>
    </row>
    <row r="55" spans="1:11" ht="14.1" customHeight="1" x14ac:dyDescent="0.2">
      <c r="A55" s="306">
        <v>72</v>
      </c>
      <c r="B55" s="307" t="s">
        <v>281</v>
      </c>
      <c r="C55" s="308"/>
      <c r="D55" s="113">
        <v>2.0118836651725216</v>
      </c>
      <c r="E55" s="115">
        <v>386</v>
      </c>
      <c r="F55" s="114">
        <v>375</v>
      </c>
      <c r="G55" s="114">
        <v>532</v>
      </c>
      <c r="H55" s="114">
        <v>293</v>
      </c>
      <c r="I55" s="140">
        <v>554</v>
      </c>
      <c r="J55" s="115">
        <v>-168</v>
      </c>
      <c r="K55" s="116">
        <v>-30.32490974729242</v>
      </c>
    </row>
    <row r="56" spans="1:11" ht="14.1" customHeight="1" x14ac:dyDescent="0.2">
      <c r="A56" s="306" t="s">
        <v>282</v>
      </c>
      <c r="B56" s="307" t="s">
        <v>283</v>
      </c>
      <c r="C56" s="308"/>
      <c r="D56" s="113">
        <v>0.79224434483477535</v>
      </c>
      <c r="E56" s="115">
        <v>152</v>
      </c>
      <c r="F56" s="114">
        <v>188</v>
      </c>
      <c r="G56" s="114">
        <v>212</v>
      </c>
      <c r="H56" s="114">
        <v>110</v>
      </c>
      <c r="I56" s="140">
        <v>245</v>
      </c>
      <c r="J56" s="115">
        <v>-93</v>
      </c>
      <c r="K56" s="116">
        <v>-37.95918367346939</v>
      </c>
    </row>
    <row r="57" spans="1:11" ht="14.1" customHeight="1" x14ac:dyDescent="0.2">
      <c r="A57" s="306" t="s">
        <v>284</v>
      </c>
      <c r="B57" s="307" t="s">
        <v>285</v>
      </c>
      <c r="C57" s="308"/>
      <c r="D57" s="113">
        <v>0.71406233712081724</v>
      </c>
      <c r="E57" s="115">
        <v>137</v>
      </c>
      <c r="F57" s="114">
        <v>127</v>
      </c>
      <c r="G57" s="114">
        <v>148</v>
      </c>
      <c r="H57" s="114">
        <v>120</v>
      </c>
      <c r="I57" s="140">
        <v>235</v>
      </c>
      <c r="J57" s="115">
        <v>-98</v>
      </c>
      <c r="K57" s="116">
        <v>-41.702127659574465</v>
      </c>
    </row>
    <row r="58" spans="1:11" ht="14.1" customHeight="1" x14ac:dyDescent="0.2">
      <c r="A58" s="306">
        <v>73</v>
      </c>
      <c r="B58" s="307" t="s">
        <v>286</v>
      </c>
      <c r="C58" s="308"/>
      <c r="D58" s="113">
        <v>1.8294589805066195</v>
      </c>
      <c r="E58" s="115">
        <v>351</v>
      </c>
      <c r="F58" s="114">
        <v>356</v>
      </c>
      <c r="G58" s="114">
        <v>495</v>
      </c>
      <c r="H58" s="114">
        <v>275</v>
      </c>
      <c r="I58" s="140">
        <v>332</v>
      </c>
      <c r="J58" s="115">
        <v>19</v>
      </c>
      <c r="K58" s="116">
        <v>5.7228915662650603</v>
      </c>
    </row>
    <row r="59" spans="1:11" ht="14.1" customHeight="1" x14ac:dyDescent="0.2">
      <c r="A59" s="306" t="s">
        <v>287</v>
      </c>
      <c r="B59" s="307" t="s">
        <v>288</v>
      </c>
      <c r="C59" s="308"/>
      <c r="D59" s="113">
        <v>1.3343062649848849</v>
      </c>
      <c r="E59" s="115">
        <v>256</v>
      </c>
      <c r="F59" s="114">
        <v>284</v>
      </c>
      <c r="G59" s="114">
        <v>379</v>
      </c>
      <c r="H59" s="114">
        <v>216</v>
      </c>
      <c r="I59" s="140">
        <v>260</v>
      </c>
      <c r="J59" s="115">
        <v>-4</v>
      </c>
      <c r="K59" s="116">
        <v>-1.5384615384615385</v>
      </c>
    </row>
    <row r="60" spans="1:11" ht="14.1" customHeight="1" x14ac:dyDescent="0.2">
      <c r="A60" s="306">
        <v>81</v>
      </c>
      <c r="B60" s="307" t="s">
        <v>289</v>
      </c>
      <c r="C60" s="308"/>
      <c r="D60" s="113">
        <v>6.8852288126759094</v>
      </c>
      <c r="E60" s="115">
        <v>1321</v>
      </c>
      <c r="F60" s="114">
        <v>1512</v>
      </c>
      <c r="G60" s="114">
        <v>2006</v>
      </c>
      <c r="H60" s="114">
        <v>1090</v>
      </c>
      <c r="I60" s="140">
        <v>1287</v>
      </c>
      <c r="J60" s="115">
        <v>34</v>
      </c>
      <c r="K60" s="116">
        <v>2.6418026418026419</v>
      </c>
    </row>
    <row r="61" spans="1:11" ht="14.1" customHeight="1" x14ac:dyDescent="0.2">
      <c r="A61" s="306" t="s">
        <v>290</v>
      </c>
      <c r="B61" s="307" t="s">
        <v>291</v>
      </c>
      <c r="C61" s="308"/>
      <c r="D61" s="113">
        <v>2.1369748775148545</v>
      </c>
      <c r="E61" s="115">
        <v>410</v>
      </c>
      <c r="F61" s="114">
        <v>345</v>
      </c>
      <c r="G61" s="114">
        <v>747</v>
      </c>
      <c r="H61" s="114">
        <v>222</v>
      </c>
      <c r="I61" s="140">
        <v>382</v>
      </c>
      <c r="J61" s="115">
        <v>28</v>
      </c>
      <c r="K61" s="116">
        <v>7.329842931937173</v>
      </c>
    </row>
    <row r="62" spans="1:11" ht="14.1" customHeight="1" x14ac:dyDescent="0.2">
      <c r="A62" s="306" t="s">
        <v>292</v>
      </c>
      <c r="B62" s="307" t="s">
        <v>293</v>
      </c>
      <c r="C62" s="308"/>
      <c r="D62" s="113">
        <v>2.3141874283331596</v>
      </c>
      <c r="E62" s="115">
        <v>444</v>
      </c>
      <c r="F62" s="114">
        <v>751</v>
      </c>
      <c r="G62" s="114">
        <v>797</v>
      </c>
      <c r="H62" s="114">
        <v>455</v>
      </c>
      <c r="I62" s="140">
        <v>401</v>
      </c>
      <c r="J62" s="115">
        <v>43</v>
      </c>
      <c r="K62" s="116">
        <v>10.723192019950124</v>
      </c>
    </row>
    <row r="63" spans="1:11" ht="14.1" customHeight="1" x14ac:dyDescent="0.2">
      <c r="A63" s="306"/>
      <c r="B63" s="307" t="s">
        <v>294</v>
      </c>
      <c r="C63" s="308"/>
      <c r="D63" s="113">
        <v>1.9128531220681748</v>
      </c>
      <c r="E63" s="115">
        <v>367</v>
      </c>
      <c r="F63" s="114">
        <v>652</v>
      </c>
      <c r="G63" s="114">
        <v>637</v>
      </c>
      <c r="H63" s="114">
        <v>405</v>
      </c>
      <c r="I63" s="140">
        <v>359</v>
      </c>
      <c r="J63" s="115">
        <v>8</v>
      </c>
      <c r="K63" s="116">
        <v>2.2284122562674096</v>
      </c>
    </row>
    <row r="64" spans="1:11" ht="14.1" customHeight="1" x14ac:dyDescent="0.2">
      <c r="A64" s="306" t="s">
        <v>295</v>
      </c>
      <c r="B64" s="307" t="s">
        <v>296</v>
      </c>
      <c r="C64" s="308"/>
      <c r="D64" s="113">
        <v>1.1206087772333992</v>
      </c>
      <c r="E64" s="115">
        <v>215</v>
      </c>
      <c r="F64" s="114">
        <v>204</v>
      </c>
      <c r="G64" s="114">
        <v>196</v>
      </c>
      <c r="H64" s="114">
        <v>186</v>
      </c>
      <c r="I64" s="140">
        <v>243</v>
      </c>
      <c r="J64" s="115">
        <v>-28</v>
      </c>
      <c r="K64" s="116">
        <v>-11.522633744855968</v>
      </c>
    </row>
    <row r="65" spans="1:11" ht="14.1" customHeight="1" x14ac:dyDescent="0.2">
      <c r="A65" s="306" t="s">
        <v>297</v>
      </c>
      <c r="B65" s="307" t="s">
        <v>298</v>
      </c>
      <c r="C65" s="308"/>
      <c r="D65" s="113">
        <v>0.66194099864484524</v>
      </c>
      <c r="E65" s="115">
        <v>127</v>
      </c>
      <c r="F65" s="114">
        <v>107</v>
      </c>
      <c r="G65" s="114">
        <v>103</v>
      </c>
      <c r="H65" s="114">
        <v>76</v>
      </c>
      <c r="I65" s="140">
        <v>126</v>
      </c>
      <c r="J65" s="115">
        <v>1</v>
      </c>
      <c r="K65" s="116">
        <v>0.79365079365079361</v>
      </c>
    </row>
    <row r="66" spans="1:11" ht="14.1" customHeight="1" x14ac:dyDescent="0.2">
      <c r="A66" s="306">
        <v>82</v>
      </c>
      <c r="B66" s="307" t="s">
        <v>299</v>
      </c>
      <c r="C66" s="308"/>
      <c r="D66" s="113">
        <v>2.6790367976649638</v>
      </c>
      <c r="E66" s="115">
        <v>514</v>
      </c>
      <c r="F66" s="114">
        <v>429</v>
      </c>
      <c r="G66" s="114">
        <v>855</v>
      </c>
      <c r="H66" s="114">
        <v>376</v>
      </c>
      <c r="I66" s="140">
        <v>521</v>
      </c>
      <c r="J66" s="115">
        <v>-7</v>
      </c>
      <c r="K66" s="116">
        <v>-1.3435700575815739</v>
      </c>
    </row>
    <row r="67" spans="1:11" ht="14.1" customHeight="1" x14ac:dyDescent="0.2">
      <c r="A67" s="306" t="s">
        <v>300</v>
      </c>
      <c r="B67" s="307" t="s">
        <v>301</v>
      </c>
      <c r="C67" s="308"/>
      <c r="D67" s="113">
        <v>1.6366100281455227</v>
      </c>
      <c r="E67" s="115">
        <v>314</v>
      </c>
      <c r="F67" s="114">
        <v>287</v>
      </c>
      <c r="G67" s="114">
        <v>528</v>
      </c>
      <c r="H67" s="114">
        <v>237</v>
      </c>
      <c r="I67" s="140">
        <v>308</v>
      </c>
      <c r="J67" s="115">
        <v>6</v>
      </c>
      <c r="K67" s="116">
        <v>1.948051948051948</v>
      </c>
    </row>
    <row r="68" spans="1:11" ht="14.1" customHeight="1" x14ac:dyDescent="0.2">
      <c r="A68" s="306" t="s">
        <v>302</v>
      </c>
      <c r="B68" s="307" t="s">
        <v>303</v>
      </c>
      <c r="C68" s="308"/>
      <c r="D68" s="113">
        <v>0.62024392786406757</v>
      </c>
      <c r="E68" s="115">
        <v>119</v>
      </c>
      <c r="F68" s="114">
        <v>92</v>
      </c>
      <c r="G68" s="114">
        <v>206</v>
      </c>
      <c r="H68" s="114">
        <v>83</v>
      </c>
      <c r="I68" s="140">
        <v>141</v>
      </c>
      <c r="J68" s="115">
        <v>-22</v>
      </c>
      <c r="K68" s="116">
        <v>-15.602836879432624</v>
      </c>
    </row>
    <row r="69" spans="1:11" ht="14.1" customHeight="1" x14ac:dyDescent="0.2">
      <c r="A69" s="306">
        <v>83</v>
      </c>
      <c r="B69" s="307" t="s">
        <v>304</v>
      </c>
      <c r="C69" s="308"/>
      <c r="D69" s="113">
        <v>3.6537058271656417</v>
      </c>
      <c r="E69" s="115">
        <v>701</v>
      </c>
      <c r="F69" s="114">
        <v>580</v>
      </c>
      <c r="G69" s="114">
        <v>1700</v>
      </c>
      <c r="H69" s="114">
        <v>519</v>
      </c>
      <c r="I69" s="140">
        <v>652</v>
      </c>
      <c r="J69" s="115">
        <v>49</v>
      </c>
      <c r="K69" s="116">
        <v>7.5153374233128831</v>
      </c>
    </row>
    <row r="70" spans="1:11" ht="14.1" customHeight="1" x14ac:dyDescent="0.2">
      <c r="A70" s="306" t="s">
        <v>305</v>
      </c>
      <c r="B70" s="307" t="s">
        <v>306</v>
      </c>
      <c r="C70" s="308"/>
      <c r="D70" s="113">
        <v>2.9135828208068384</v>
      </c>
      <c r="E70" s="115">
        <v>559</v>
      </c>
      <c r="F70" s="114">
        <v>461</v>
      </c>
      <c r="G70" s="114">
        <v>1544</v>
      </c>
      <c r="H70" s="114">
        <v>407</v>
      </c>
      <c r="I70" s="140">
        <v>528</v>
      </c>
      <c r="J70" s="115">
        <v>31</v>
      </c>
      <c r="K70" s="116">
        <v>5.8712121212121211</v>
      </c>
    </row>
    <row r="71" spans="1:11" ht="14.1" customHeight="1" x14ac:dyDescent="0.2">
      <c r="A71" s="306"/>
      <c r="B71" s="307" t="s">
        <v>307</v>
      </c>
      <c r="C71" s="308"/>
      <c r="D71" s="113">
        <v>1.77212550818305</v>
      </c>
      <c r="E71" s="115">
        <v>340</v>
      </c>
      <c r="F71" s="114">
        <v>282</v>
      </c>
      <c r="G71" s="114">
        <v>1133</v>
      </c>
      <c r="H71" s="114">
        <v>241</v>
      </c>
      <c r="I71" s="140">
        <v>339</v>
      </c>
      <c r="J71" s="115">
        <v>1</v>
      </c>
      <c r="K71" s="116">
        <v>0.29498525073746312</v>
      </c>
    </row>
    <row r="72" spans="1:11" ht="14.1" customHeight="1" x14ac:dyDescent="0.2">
      <c r="A72" s="306">
        <v>84</v>
      </c>
      <c r="B72" s="307" t="s">
        <v>308</v>
      </c>
      <c r="C72" s="308"/>
      <c r="D72" s="113">
        <v>1.7877619097258417</v>
      </c>
      <c r="E72" s="115">
        <v>343</v>
      </c>
      <c r="F72" s="114">
        <v>374</v>
      </c>
      <c r="G72" s="114">
        <v>513</v>
      </c>
      <c r="H72" s="114">
        <v>273</v>
      </c>
      <c r="I72" s="140">
        <v>433</v>
      </c>
      <c r="J72" s="115">
        <v>-90</v>
      </c>
      <c r="K72" s="116">
        <v>-20.785219399538107</v>
      </c>
    </row>
    <row r="73" spans="1:11" ht="14.1" customHeight="1" x14ac:dyDescent="0.2">
      <c r="A73" s="306" t="s">
        <v>309</v>
      </c>
      <c r="B73" s="307" t="s">
        <v>310</v>
      </c>
      <c r="C73" s="308"/>
      <c r="D73" s="113">
        <v>0.3127280308558324</v>
      </c>
      <c r="E73" s="115">
        <v>60</v>
      </c>
      <c r="F73" s="114">
        <v>43</v>
      </c>
      <c r="G73" s="114">
        <v>166</v>
      </c>
      <c r="H73" s="114">
        <v>22</v>
      </c>
      <c r="I73" s="140">
        <v>90</v>
      </c>
      <c r="J73" s="115">
        <v>-30</v>
      </c>
      <c r="K73" s="116">
        <v>-33.333333333333336</v>
      </c>
    </row>
    <row r="74" spans="1:11" ht="14.1" customHeight="1" x14ac:dyDescent="0.2">
      <c r="A74" s="306" t="s">
        <v>311</v>
      </c>
      <c r="B74" s="307" t="s">
        <v>312</v>
      </c>
      <c r="C74" s="308"/>
      <c r="D74" s="113">
        <v>0.16678828312311061</v>
      </c>
      <c r="E74" s="115">
        <v>32</v>
      </c>
      <c r="F74" s="114">
        <v>27</v>
      </c>
      <c r="G74" s="114">
        <v>53</v>
      </c>
      <c r="H74" s="114">
        <v>12</v>
      </c>
      <c r="I74" s="140">
        <v>26</v>
      </c>
      <c r="J74" s="115">
        <v>6</v>
      </c>
      <c r="K74" s="116">
        <v>23.076923076923077</v>
      </c>
    </row>
    <row r="75" spans="1:11" ht="14.1" customHeight="1" x14ac:dyDescent="0.2">
      <c r="A75" s="306" t="s">
        <v>313</v>
      </c>
      <c r="B75" s="307" t="s">
        <v>314</v>
      </c>
      <c r="C75" s="308"/>
      <c r="D75" s="113">
        <v>0.86521421870113624</v>
      </c>
      <c r="E75" s="115">
        <v>166</v>
      </c>
      <c r="F75" s="114">
        <v>228</v>
      </c>
      <c r="G75" s="114">
        <v>145</v>
      </c>
      <c r="H75" s="114">
        <v>180</v>
      </c>
      <c r="I75" s="140">
        <v>229</v>
      </c>
      <c r="J75" s="115">
        <v>-63</v>
      </c>
      <c r="K75" s="116">
        <v>-27.510917030567686</v>
      </c>
    </row>
    <row r="76" spans="1:11" ht="14.1" customHeight="1" x14ac:dyDescent="0.2">
      <c r="A76" s="306">
        <v>91</v>
      </c>
      <c r="B76" s="307" t="s">
        <v>315</v>
      </c>
      <c r="C76" s="308"/>
      <c r="D76" s="113">
        <v>0.1563640154279162</v>
      </c>
      <c r="E76" s="115">
        <v>30</v>
      </c>
      <c r="F76" s="114">
        <v>21</v>
      </c>
      <c r="G76" s="114">
        <v>42</v>
      </c>
      <c r="H76" s="114">
        <v>27</v>
      </c>
      <c r="I76" s="140">
        <v>37</v>
      </c>
      <c r="J76" s="115">
        <v>-7</v>
      </c>
      <c r="K76" s="116">
        <v>-18.918918918918919</v>
      </c>
    </row>
    <row r="77" spans="1:11" ht="14.1" customHeight="1" x14ac:dyDescent="0.2">
      <c r="A77" s="306">
        <v>92</v>
      </c>
      <c r="B77" s="307" t="s">
        <v>316</v>
      </c>
      <c r="C77" s="308"/>
      <c r="D77" s="113">
        <v>0.7818200771395809</v>
      </c>
      <c r="E77" s="115">
        <v>150</v>
      </c>
      <c r="F77" s="114">
        <v>155</v>
      </c>
      <c r="G77" s="114">
        <v>169</v>
      </c>
      <c r="H77" s="114">
        <v>126</v>
      </c>
      <c r="I77" s="140">
        <v>185</v>
      </c>
      <c r="J77" s="115">
        <v>-35</v>
      </c>
      <c r="K77" s="116">
        <v>-18.918918918918919</v>
      </c>
    </row>
    <row r="78" spans="1:11" ht="14.1" customHeight="1" x14ac:dyDescent="0.2">
      <c r="A78" s="306">
        <v>93</v>
      </c>
      <c r="B78" s="307" t="s">
        <v>317</v>
      </c>
      <c r="C78" s="308"/>
      <c r="D78" s="113">
        <v>9.9030543104346919E-2</v>
      </c>
      <c r="E78" s="115">
        <v>19</v>
      </c>
      <c r="F78" s="114">
        <v>9</v>
      </c>
      <c r="G78" s="114">
        <v>35</v>
      </c>
      <c r="H78" s="114" t="s">
        <v>514</v>
      </c>
      <c r="I78" s="140">
        <v>25</v>
      </c>
      <c r="J78" s="115">
        <v>-6</v>
      </c>
      <c r="K78" s="116">
        <v>-24</v>
      </c>
    </row>
    <row r="79" spans="1:11" ht="14.1" customHeight="1" x14ac:dyDescent="0.2">
      <c r="A79" s="306">
        <v>94</v>
      </c>
      <c r="B79" s="307" t="s">
        <v>318</v>
      </c>
      <c r="C79" s="308"/>
      <c r="D79" s="113">
        <v>0.13030334618993017</v>
      </c>
      <c r="E79" s="115">
        <v>25</v>
      </c>
      <c r="F79" s="114">
        <v>24</v>
      </c>
      <c r="G79" s="114">
        <v>104</v>
      </c>
      <c r="H79" s="114">
        <v>40</v>
      </c>
      <c r="I79" s="140">
        <v>51</v>
      </c>
      <c r="J79" s="115">
        <v>-26</v>
      </c>
      <c r="K79" s="116">
        <v>-50.980392156862742</v>
      </c>
    </row>
    <row r="80" spans="1:11" ht="14.1" customHeight="1" x14ac:dyDescent="0.2">
      <c r="A80" s="306" t="s">
        <v>319</v>
      </c>
      <c r="B80" s="307" t="s">
        <v>320</v>
      </c>
      <c r="C80" s="308"/>
      <c r="D80" s="113" t="s">
        <v>514</v>
      </c>
      <c r="E80" s="115" t="s">
        <v>514</v>
      </c>
      <c r="F80" s="114">
        <v>0</v>
      </c>
      <c r="G80" s="114">
        <v>0</v>
      </c>
      <c r="H80" s="114" t="s">
        <v>514</v>
      </c>
      <c r="I80" s="140" t="s">
        <v>514</v>
      </c>
      <c r="J80" s="115" t="s">
        <v>514</v>
      </c>
      <c r="K80" s="116" t="s">
        <v>514</v>
      </c>
    </row>
    <row r="81" spans="1:11" ht="14.1" customHeight="1" x14ac:dyDescent="0.2">
      <c r="A81" s="310" t="s">
        <v>321</v>
      </c>
      <c r="B81" s="311" t="s">
        <v>334</v>
      </c>
      <c r="C81" s="312"/>
      <c r="D81" s="125">
        <v>0.17200041697070781</v>
      </c>
      <c r="E81" s="143">
        <v>33</v>
      </c>
      <c r="F81" s="144">
        <v>45</v>
      </c>
      <c r="G81" s="144">
        <v>387</v>
      </c>
      <c r="H81" s="144">
        <v>43</v>
      </c>
      <c r="I81" s="145">
        <v>52</v>
      </c>
      <c r="J81" s="143">
        <v>-19</v>
      </c>
      <c r="K81" s="146">
        <v>-36.53846153846154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19414</v>
      </c>
      <c r="E11" s="114">
        <v>17192</v>
      </c>
      <c r="F11" s="114">
        <v>22059</v>
      </c>
      <c r="G11" s="114">
        <v>16308</v>
      </c>
      <c r="H11" s="140">
        <v>23670</v>
      </c>
      <c r="I11" s="115">
        <v>-4256</v>
      </c>
      <c r="J11" s="116">
        <v>-17.980566117448248</v>
      </c>
    </row>
    <row r="12" spans="1:15" s="110" customFormat="1" ht="24.95" customHeight="1" x14ac:dyDescent="0.2">
      <c r="A12" s="193" t="s">
        <v>132</v>
      </c>
      <c r="B12" s="194" t="s">
        <v>133</v>
      </c>
      <c r="C12" s="113">
        <v>0.86020397651179559</v>
      </c>
      <c r="D12" s="115">
        <v>167</v>
      </c>
      <c r="E12" s="114">
        <v>265</v>
      </c>
      <c r="F12" s="114">
        <v>320</v>
      </c>
      <c r="G12" s="114">
        <v>291</v>
      </c>
      <c r="H12" s="140">
        <v>193</v>
      </c>
      <c r="I12" s="115">
        <v>-26</v>
      </c>
      <c r="J12" s="116">
        <v>-13.471502590673575</v>
      </c>
    </row>
    <row r="13" spans="1:15" s="110" customFormat="1" ht="24.95" customHeight="1" x14ac:dyDescent="0.2">
      <c r="A13" s="193" t="s">
        <v>134</v>
      </c>
      <c r="B13" s="199" t="s">
        <v>214</v>
      </c>
      <c r="C13" s="113">
        <v>0.92716596270732465</v>
      </c>
      <c r="D13" s="115">
        <v>180</v>
      </c>
      <c r="E13" s="114">
        <v>125</v>
      </c>
      <c r="F13" s="114">
        <v>148</v>
      </c>
      <c r="G13" s="114">
        <v>185</v>
      </c>
      <c r="H13" s="140">
        <v>241</v>
      </c>
      <c r="I13" s="115">
        <v>-61</v>
      </c>
      <c r="J13" s="116">
        <v>-25.311203319502074</v>
      </c>
    </row>
    <row r="14" spans="1:15" s="287" customFormat="1" ht="24.95" customHeight="1" x14ac:dyDescent="0.2">
      <c r="A14" s="193" t="s">
        <v>215</v>
      </c>
      <c r="B14" s="199" t="s">
        <v>137</v>
      </c>
      <c r="C14" s="113">
        <v>16.75079839291233</v>
      </c>
      <c r="D14" s="115">
        <v>3252</v>
      </c>
      <c r="E14" s="114">
        <v>2348</v>
      </c>
      <c r="F14" s="114">
        <v>3318</v>
      </c>
      <c r="G14" s="114">
        <v>2886</v>
      </c>
      <c r="H14" s="140">
        <v>6316</v>
      </c>
      <c r="I14" s="115">
        <v>-3064</v>
      </c>
      <c r="J14" s="116">
        <v>-48.511716276124126</v>
      </c>
      <c r="K14" s="110"/>
      <c r="L14" s="110"/>
      <c r="M14" s="110"/>
      <c r="N14" s="110"/>
      <c r="O14" s="110"/>
    </row>
    <row r="15" spans="1:15" s="110" customFormat="1" ht="24.95" customHeight="1" x14ac:dyDescent="0.2">
      <c r="A15" s="193" t="s">
        <v>216</v>
      </c>
      <c r="B15" s="199" t="s">
        <v>217</v>
      </c>
      <c r="C15" s="113">
        <v>2.7351395899866078</v>
      </c>
      <c r="D15" s="115">
        <v>531</v>
      </c>
      <c r="E15" s="114">
        <v>441</v>
      </c>
      <c r="F15" s="114">
        <v>628</v>
      </c>
      <c r="G15" s="114">
        <v>404</v>
      </c>
      <c r="H15" s="140">
        <v>515</v>
      </c>
      <c r="I15" s="115">
        <v>16</v>
      </c>
      <c r="J15" s="116">
        <v>3.1067961165048543</v>
      </c>
    </row>
    <row r="16" spans="1:15" s="287" customFormat="1" ht="24.95" customHeight="1" x14ac:dyDescent="0.2">
      <c r="A16" s="193" t="s">
        <v>218</v>
      </c>
      <c r="B16" s="199" t="s">
        <v>141</v>
      </c>
      <c r="C16" s="113">
        <v>11.68229113011229</v>
      </c>
      <c r="D16" s="115">
        <v>2268</v>
      </c>
      <c r="E16" s="114">
        <v>1447</v>
      </c>
      <c r="F16" s="114">
        <v>2225</v>
      </c>
      <c r="G16" s="114">
        <v>1871</v>
      </c>
      <c r="H16" s="140">
        <v>5391</v>
      </c>
      <c r="I16" s="115">
        <v>-3123</v>
      </c>
      <c r="J16" s="116">
        <v>-57.929883138564271</v>
      </c>
      <c r="K16" s="110"/>
      <c r="L16" s="110"/>
      <c r="M16" s="110"/>
      <c r="N16" s="110"/>
      <c r="O16" s="110"/>
    </row>
    <row r="17" spans="1:15" s="110" customFormat="1" ht="24.95" customHeight="1" x14ac:dyDescent="0.2">
      <c r="A17" s="193" t="s">
        <v>142</v>
      </c>
      <c r="B17" s="199" t="s">
        <v>220</v>
      </c>
      <c r="C17" s="113">
        <v>2.3333676728134338</v>
      </c>
      <c r="D17" s="115">
        <v>453</v>
      </c>
      <c r="E17" s="114">
        <v>460</v>
      </c>
      <c r="F17" s="114">
        <v>465</v>
      </c>
      <c r="G17" s="114">
        <v>611</v>
      </c>
      <c r="H17" s="140">
        <v>410</v>
      </c>
      <c r="I17" s="115">
        <v>43</v>
      </c>
      <c r="J17" s="116">
        <v>10.487804878048781</v>
      </c>
    </row>
    <row r="18" spans="1:15" s="287" customFormat="1" ht="24.95" customHeight="1" x14ac:dyDescent="0.2">
      <c r="A18" s="201" t="s">
        <v>144</v>
      </c>
      <c r="B18" s="202" t="s">
        <v>145</v>
      </c>
      <c r="C18" s="113">
        <v>8.8183784897496658</v>
      </c>
      <c r="D18" s="115">
        <v>1712</v>
      </c>
      <c r="E18" s="114">
        <v>1710</v>
      </c>
      <c r="F18" s="114">
        <v>1652</v>
      </c>
      <c r="G18" s="114">
        <v>1018</v>
      </c>
      <c r="H18" s="140">
        <v>2083</v>
      </c>
      <c r="I18" s="115">
        <v>-371</v>
      </c>
      <c r="J18" s="116">
        <v>-17.810849735957753</v>
      </c>
      <c r="K18" s="110"/>
      <c r="L18" s="110"/>
      <c r="M18" s="110"/>
      <c r="N18" s="110"/>
      <c r="O18" s="110"/>
    </row>
    <row r="19" spans="1:15" s="110" customFormat="1" ht="24.95" customHeight="1" x14ac:dyDescent="0.2">
      <c r="A19" s="193" t="s">
        <v>146</v>
      </c>
      <c r="B19" s="199" t="s">
        <v>147</v>
      </c>
      <c r="C19" s="113">
        <v>13.299680642835067</v>
      </c>
      <c r="D19" s="115">
        <v>2582</v>
      </c>
      <c r="E19" s="114">
        <v>2123</v>
      </c>
      <c r="F19" s="114">
        <v>2889</v>
      </c>
      <c r="G19" s="114">
        <v>1988</v>
      </c>
      <c r="H19" s="140">
        <v>2684</v>
      </c>
      <c r="I19" s="115">
        <v>-102</v>
      </c>
      <c r="J19" s="116">
        <v>-3.8002980625931446</v>
      </c>
    </row>
    <row r="20" spans="1:15" s="287" customFormat="1" ht="24.95" customHeight="1" x14ac:dyDescent="0.2">
      <c r="A20" s="193" t="s">
        <v>148</v>
      </c>
      <c r="B20" s="199" t="s">
        <v>149</v>
      </c>
      <c r="C20" s="113">
        <v>7.3194601833728239</v>
      </c>
      <c r="D20" s="115">
        <v>1421</v>
      </c>
      <c r="E20" s="114">
        <v>1443</v>
      </c>
      <c r="F20" s="114">
        <v>1451</v>
      </c>
      <c r="G20" s="114">
        <v>1214</v>
      </c>
      <c r="H20" s="140">
        <v>1543</v>
      </c>
      <c r="I20" s="115">
        <v>-122</v>
      </c>
      <c r="J20" s="116">
        <v>-7.9066753078418666</v>
      </c>
      <c r="K20" s="110"/>
      <c r="L20" s="110"/>
      <c r="M20" s="110"/>
      <c r="N20" s="110"/>
      <c r="O20" s="110"/>
    </row>
    <row r="21" spans="1:15" s="110" customFormat="1" ht="24.95" customHeight="1" x14ac:dyDescent="0.2">
      <c r="A21" s="201" t="s">
        <v>150</v>
      </c>
      <c r="B21" s="202" t="s">
        <v>151</v>
      </c>
      <c r="C21" s="113">
        <v>7.1237251468012772</v>
      </c>
      <c r="D21" s="115">
        <v>1383</v>
      </c>
      <c r="E21" s="114">
        <v>1466</v>
      </c>
      <c r="F21" s="114">
        <v>1632</v>
      </c>
      <c r="G21" s="114">
        <v>1160</v>
      </c>
      <c r="H21" s="140">
        <v>1330</v>
      </c>
      <c r="I21" s="115">
        <v>53</v>
      </c>
      <c r="J21" s="116">
        <v>3.9849624060150375</v>
      </c>
    </row>
    <row r="22" spans="1:15" s="110" customFormat="1" ht="24.95" customHeight="1" x14ac:dyDescent="0.2">
      <c r="A22" s="201" t="s">
        <v>152</v>
      </c>
      <c r="B22" s="199" t="s">
        <v>153</v>
      </c>
      <c r="C22" s="113">
        <v>1.8491810033996086</v>
      </c>
      <c r="D22" s="115">
        <v>359</v>
      </c>
      <c r="E22" s="114">
        <v>290</v>
      </c>
      <c r="F22" s="114">
        <v>350</v>
      </c>
      <c r="G22" s="114">
        <v>404</v>
      </c>
      <c r="H22" s="140">
        <v>299</v>
      </c>
      <c r="I22" s="115">
        <v>60</v>
      </c>
      <c r="J22" s="116">
        <v>20.066889632107024</v>
      </c>
    </row>
    <row r="23" spans="1:15" s="110" customFormat="1" ht="24.95" customHeight="1" x14ac:dyDescent="0.2">
      <c r="A23" s="193" t="s">
        <v>154</v>
      </c>
      <c r="B23" s="199" t="s">
        <v>155</v>
      </c>
      <c r="C23" s="113">
        <v>1.5504275265272485</v>
      </c>
      <c r="D23" s="115">
        <v>301</v>
      </c>
      <c r="E23" s="114">
        <v>261</v>
      </c>
      <c r="F23" s="114">
        <v>233</v>
      </c>
      <c r="G23" s="114">
        <v>183</v>
      </c>
      <c r="H23" s="140">
        <v>337</v>
      </c>
      <c r="I23" s="115">
        <v>-36</v>
      </c>
      <c r="J23" s="116">
        <v>-10.682492581602373</v>
      </c>
    </row>
    <row r="24" spans="1:15" s="110" customFormat="1" ht="24.95" customHeight="1" x14ac:dyDescent="0.2">
      <c r="A24" s="193" t="s">
        <v>156</v>
      </c>
      <c r="B24" s="199" t="s">
        <v>221</v>
      </c>
      <c r="C24" s="113">
        <v>5.2384876892963836</v>
      </c>
      <c r="D24" s="115">
        <v>1017</v>
      </c>
      <c r="E24" s="114">
        <v>732</v>
      </c>
      <c r="F24" s="114">
        <v>1044</v>
      </c>
      <c r="G24" s="114">
        <v>784</v>
      </c>
      <c r="H24" s="140">
        <v>942</v>
      </c>
      <c r="I24" s="115">
        <v>75</v>
      </c>
      <c r="J24" s="116">
        <v>7.9617834394904454</v>
      </c>
    </row>
    <row r="25" spans="1:15" s="110" customFormat="1" ht="24.95" customHeight="1" x14ac:dyDescent="0.2">
      <c r="A25" s="193" t="s">
        <v>222</v>
      </c>
      <c r="B25" s="204" t="s">
        <v>159</v>
      </c>
      <c r="C25" s="113">
        <v>5.9544658493870406</v>
      </c>
      <c r="D25" s="115">
        <v>1156</v>
      </c>
      <c r="E25" s="114">
        <v>1157</v>
      </c>
      <c r="F25" s="114">
        <v>1283</v>
      </c>
      <c r="G25" s="114">
        <v>1034</v>
      </c>
      <c r="H25" s="140">
        <v>1178</v>
      </c>
      <c r="I25" s="115">
        <v>-22</v>
      </c>
      <c r="J25" s="116">
        <v>-1.8675721561969441</v>
      </c>
    </row>
    <row r="26" spans="1:15" s="110" customFormat="1" ht="24.95" customHeight="1" x14ac:dyDescent="0.2">
      <c r="A26" s="201">
        <v>782.78300000000002</v>
      </c>
      <c r="B26" s="203" t="s">
        <v>160</v>
      </c>
      <c r="C26" s="113">
        <v>10.420315236427321</v>
      </c>
      <c r="D26" s="115">
        <v>2023</v>
      </c>
      <c r="E26" s="114">
        <v>1985</v>
      </c>
      <c r="F26" s="114">
        <v>2083</v>
      </c>
      <c r="G26" s="114">
        <v>2125</v>
      </c>
      <c r="H26" s="140">
        <v>2749</v>
      </c>
      <c r="I26" s="115">
        <v>-726</v>
      </c>
      <c r="J26" s="116">
        <v>-26.409603492178974</v>
      </c>
    </row>
    <row r="27" spans="1:15" s="110" customFormat="1" ht="24.95" customHeight="1" x14ac:dyDescent="0.2">
      <c r="A27" s="193" t="s">
        <v>161</v>
      </c>
      <c r="B27" s="199" t="s">
        <v>162</v>
      </c>
      <c r="C27" s="113">
        <v>1.8028227052642423</v>
      </c>
      <c r="D27" s="115">
        <v>350</v>
      </c>
      <c r="E27" s="114">
        <v>282</v>
      </c>
      <c r="F27" s="114">
        <v>523</v>
      </c>
      <c r="G27" s="114">
        <v>287</v>
      </c>
      <c r="H27" s="140">
        <v>385</v>
      </c>
      <c r="I27" s="115">
        <v>-35</v>
      </c>
      <c r="J27" s="116">
        <v>-9.0909090909090917</v>
      </c>
    </row>
    <row r="28" spans="1:15" s="110" customFormat="1" ht="24.95" customHeight="1" x14ac:dyDescent="0.2">
      <c r="A28" s="193" t="s">
        <v>163</v>
      </c>
      <c r="B28" s="199" t="s">
        <v>164</v>
      </c>
      <c r="C28" s="113">
        <v>3.3377974657463687</v>
      </c>
      <c r="D28" s="115">
        <v>648</v>
      </c>
      <c r="E28" s="114">
        <v>633</v>
      </c>
      <c r="F28" s="114">
        <v>1274</v>
      </c>
      <c r="G28" s="114">
        <v>481</v>
      </c>
      <c r="H28" s="140">
        <v>745</v>
      </c>
      <c r="I28" s="115">
        <v>-97</v>
      </c>
      <c r="J28" s="116">
        <v>-13.020134228187919</v>
      </c>
    </row>
    <row r="29" spans="1:15" s="110" customFormat="1" ht="24.95" customHeight="1" x14ac:dyDescent="0.2">
      <c r="A29" s="193">
        <v>86</v>
      </c>
      <c r="B29" s="199" t="s">
        <v>165</v>
      </c>
      <c r="C29" s="113">
        <v>6.9434428762748528</v>
      </c>
      <c r="D29" s="115">
        <v>1348</v>
      </c>
      <c r="E29" s="114">
        <v>1145</v>
      </c>
      <c r="F29" s="114">
        <v>1584</v>
      </c>
      <c r="G29" s="114">
        <v>1094</v>
      </c>
      <c r="H29" s="140">
        <v>1252</v>
      </c>
      <c r="I29" s="115">
        <v>96</v>
      </c>
      <c r="J29" s="116">
        <v>7.6677316293929714</v>
      </c>
    </row>
    <row r="30" spans="1:15" s="110" customFormat="1" ht="24.95" customHeight="1" x14ac:dyDescent="0.2">
      <c r="A30" s="193">
        <v>87.88</v>
      </c>
      <c r="B30" s="204" t="s">
        <v>166</v>
      </c>
      <c r="C30" s="113">
        <v>4.6924899557020705</v>
      </c>
      <c r="D30" s="115">
        <v>911</v>
      </c>
      <c r="E30" s="114">
        <v>793</v>
      </c>
      <c r="F30" s="114">
        <v>1668</v>
      </c>
      <c r="G30" s="114">
        <v>739</v>
      </c>
      <c r="H30" s="140">
        <v>871</v>
      </c>
      <c r="I30" s="115">
        <v>40</v>
      </c>
      <c r="J30" s="116">
        <v>4.5924225028702637</v>
      </c>
    </row>
    <row r="31" spans="1:15" s="110" customFormat="1" ht="24.95" customHeight="1" x14ac:dyDescent="0.2">
      <c r="A31" s="193" t="s">
        <v>167</v>
      </c>
      <c r="B31" s="199" t="s">
        <v>168</v>
      </c>
      <c r="C31" s="113">
        <v>3.111156897084578</v>
      </c>
      <c r="D31" s="115">
        <v>604</v>
      </c>
      <c r="E31" s="114">
        <v>434</v>
      </c>
      <c r="F31" s="114">
        <v>607</v>
      </c>
      <c r="G31" s="114">
        <v>435</v>
      </c>
      <c r="H31" s="140">
        <v>522</v>
      </c>
      <c r="I31" s="115">
        <v>82</v>
      </c>
      <c r="J31" s="116">
        <v>15.708812260536398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0.86020397651179559</v>
      </c>
      <c r="D34" s="115">
        <v>167</v>
      </c>
      <c r="E34" s="114">
        <v>265</v>
      </c>
      <c r="F34" s="114">
        <v>320</v>
      </c>
      <c r="G34" s="114">
        <v>291</v>
      </c>
      <c r="H34" s="140">
        <v>193</v>
      </c>
      <c r="I34" s="115">
        <v>-26</v>
      </c>
      <c r="J34" s="116">
        <v>-13.471502590673575</v>
      </c>
    </row>
    <row r="35" spans="1:10" s="110" customFormat="1" ht="24.95" customHeight="1" x14ac:dyDescent="0.2">
      <c r="A35" s="292" t="s">
        <v>171</v>
      </c>
      <c r="B35" s="293" t="s">
        <v>172</v>
      </c>
      <c r="C35" s="113">
        <v>26.49634284536932</v>
      </c>
      <c r="D35" s="115">
        <v>5144</v>
      </c>
      <c r="E35" s="114">
        <v>4183</v>
      </c>
      <c r="F35" s="114">
        <v>5118</v>
      </c>
      <c r="G35" s="114">
        <v>4089</v>
      </c>
      <c r="H35" s="140">
        <v>8640</v>
      </c>
      <c r="I35" s="115">
        <v>-3496</v>
      </c>
      <c r="J35" s="116">
        <v>-40.462962962962962</v>
      </c>
    </row>
    <row r="36" spans="1:10" s="110" customFormat="1" ht="24.95" customHeight="1" x14ac:dyDescent="0.2">
      <c r="A36" s="294" t="s">
        <v>173</v>
      </c>
      <c r="B36" s="295" t="s">
        <v>174</v>
      </c>
      <c r="C36" s="125">
        <v>72.643453178118889</v>
      </c>
      <c r="D36" s="143">
        <v>14103</v>
      </c>
      <c r="E36" s="144">
        <v>12744</v>
      </c>
      <c r="F36" s="144">
        <v>16621</v>
      </c>
      <c r="G36" s="144">
        <v>11928</v>
      </c>
      <c r="H36" s="145">
        <v>14837</v>
      </c>
      <c r="I36" s="143">
        <v>-734</v>
      </c>
      <c r="J36" s="146">
        <v>-4.9470917301341242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19414</v>
      </c>
      <c r="F11" s="264">
        <v>17192</v>
      </c>
      <c r="G11" s="264">
        <v>22059</v>
      </c>
      <c r="H11" s="264">
        <v>16308</v>
      </c>
      <c r="I11" s="265">
        <v>23670</v>
      </c>
      <c r="J11" s="263">
        <v>-4256</v>
      </c>
      <c r="K11" s="266">
        <v>-17.980566117448248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25.909137735654681</v>
      </c>
      <c r="E13" s="115">
        <v>5030</v>
      </c>
      <c r="F13" s="114">
        <v>5357</v>
      </c>
      <c r="G13" s="114">
        <v>6110</v>
      </c>
      <c r="H13" s="114">
        <v>5048</v>
      </c>
      <c r="I13" s="140">
        <v>5836</v>
      </c>
      <c r="J13" s="115">
        <v>-806</v>
      </c>
      <c r="K13" s="116">
        <v>-13.810829335161069</v>
      </c>
    </row>
    <row r="14" spans="1:17" ht="15.95" customHeight="1" x14ac:dyDescent="0.2">
      <c r="A14" s="306" t="s">
        <v>230</v>
      </c>
      <c r="B14" s="307"/>
      <c r="C14" s="308"/>
      <c r="D14" s="113">
        <v>56.454105284845987</v>
      </c>
      <c r="E14" s="115">
        <v>10960</v>
      </c>
      <c r="F14" s="114">
        <v>9093</v>
      </c>
      <c r="G14" s="114">
        <v>12073</v>
      </c>
      <c r="H14" s="114">
        <v>8412</v>
      </c>
      <c r="I14" s="140">
        <v>11923</v>
      </c>
      <c r="J14" s="115">
        <v>-963</v>
      </c>
      <c r="K14" s="116">
        <v>-8.0768263021051752</v>
      </c>
    </row>
    <row r="15" spans="1:17" ht="15.95" customHeight="1" x14ac:dyDescent="0.2">
      <c r="A15" s="306" t="s">
        <v>231</v>
      </c>
      <c r="B15" s="307"/>
      <c r="C15" s="308"/>
      <c r="D15" s="113">
        <v>8.5865869990728338</v>
      </c>
      <c r="E15" s="115">
        <v>1667</v>
      </c>
      <c r="F15" s="114">
        <v>1293</v>
      </c>
      <c r="G15" s="114">
        <v>1610</v>
      </c>
      <c r="H15" s="114">
        <v>1265</v>
      </c>
      <c r="I15" s="140">
        <v>2426</v>
      </c>
      <c r="J15" s="115">
        <v>-759</v>
      </c>
      <c r="K15" s="116">
        <v>-31.286067600989284</v>
      </c>
    </row>
    <row r="16" spans="1:17" ht="15.95" customHeight="1" x14ac:dyDescent="0.2">
      <c r="A16" s="306" t="s">
        <v>232</v>
      </c>
      <c r="B16" s="307"/>
      <c r="C16" s="308"/>
      <c r="D16" s="113">
        <v>8.7462655815390953</v>
      </c>
      <c r="E16" s="115">
        <v>1698</v>
      </c>
      <c r="F16" s="114">
        <v>1379</v>
      </c>
      <c r="G16" s="114">
        <v>1952</v>
      </c>
      <c r="H16" s="114">
        <v>1517</v>
      </c>
      <c r="I16" s="140">
        <v>3429</v>
      </c>
      <c r="J16" s="115">
        <v>-1731</v>
      </c>
      <c r="K16" s="116">
        <v>-50.481189851268589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0.68507262800041202</v>
      </c>
      <c r="E18" s="115">
        <v>133</v>
      </c>
      <c r="F18" s="114">
        <v>262</v>
      </c>
      <c r="G18" s="114">
        <v>315</v>
      </c>
      <c r="H18" s="114">
        <v>278</v>
      </c>
      <c r="I18" s="140">
        <v>149</v>
      </c>
      <c r="J18" s="115">
        <v>-16</v>
      </c>
      <c r="K18" s="116">
        <v>-10.738255033557047</v>
      </c>
    </row>
    <row r="19" spans="1:11" ht="14.1" customHeight="1" x14ac:dyDescent="0.2">
      <c r="A19" s="306" t="s">
        <v>235</v>
      </c>
      <c r="B19" s="307" t="s">
        <v>236</v>
      </c>
      <c r="C19" s="308"/>
      <c r="D19" s="113">
        <v>0.37601730709797054</v>
      </c>
      <c r="E19" s="115">
        <v>73</v>
      </c>
      <c r="F19" s="114">
        <v>208</v>
      </c>
      <c r="G19" s="114">
        <v>268</v>
      </c>
      <c r="H19" s="114">
        <v>248</v>
      </c>
      <c r="I19" s="140">
        <v>84</v>
      </c>
      <c r="J19" s="115">
        <v>-11</v>
      </c>
      <c r="K19" s="116">
        <v>-13.095238095238095</v>
      </c>
    </row>
    <row r="20" spans="1:11" ht="14.1" customHeight="1" x14ac:dyDescent="0.2">
      <c r="A20" s="306">
        <v>12</v>
      </c>
      <c r="B20" s="307" t="s">
        <v>237</v>
      </c>
      <c r="C20" s="308"/>
      <c r="D20" s="113">
        <v>1.0971463892036675</v>
      </c>
      <c r="E20" s="115">
        <v>213</v>
      </c>
      <c r="F20" s="114">
        <v>272</v>
      </c>
      <c r="G20" s="114">
        <v>167</v>
      </c>
      <c r="H20" s="114">
        <v>168</v>
      </c>
      <c r="I20" s="140">
        <v>191</v>
      </c>
      <c r="J20" s="115">
        <v>22</v>
      </c>
      <c r="K20" s="116">
        <v>11.518324607329843</v>
      </c>
    </row>
    <row r="21" spans="1:11" ht="14.1" customHeight="1" x14ac:dyDescent="0.2">
      <c r="A21" s="306">
        <v>21</v>
      </c>
      <c r="B21" s="307" t="s">
        <v>238</v>
      </c>
      <c r="C21" s="308"/>
      <c r="D21" s="113">
        <v>0.4069228391882147</v>
      </c>
      <c r="E21" s="115">
        <v>79</v>
      </c>
      <c r="F21" s="114">
        <v>118</v>
      </c>
      <c r="G21" s="114">
        <v>94</v>
      </c>
      <c r="H21" s="114">
        <v>69</v>
      </c>
      <c r="I21" s="140">
        <v>122</v>
      </c>
      <c r="J21" s="115">
        <v>-43</v>
      </c>
      <c r="K21" s="116">
        <v>-35.245901639344261</v>
      </c>
    </row>
    <row r="22" spans="1:11" ht="14.1" customHeight="1" x14ac:dyDescent="0.2">
      <c r="A22" s="306">
        <v>22</v>
      </c>
      <c r="B22" s="307" t="s">
        <v>239</v>
      </c>
      <c r="C22" s="308"/>
      <c r="D22" s="113">
        <v>2.5909137735654681</v>
      </c>
      <c r="E22" s="115">
        <v>503</v>
      </c>
      <c r="F22" s="114">
        <v>399</v>
      </c>
      <c r="G22" s="114">
        <v>538</v>
      </c>
      <c r="H22" s="114">
        <v>563</v>
      </c>
      <c r="I22" s="140">
        <v>483</v>
      </c>
      <c r="J22" s="115">
        <v>20</v>
      </c>
      <c r="K22" s="116">
        <v>4.1407867494824018</v>
      </c>
    </row>
    <row r="23" spans="1:11" ht="14.1" customHeight="1" x14ac:dyDescent="0.2">
      <c r="A23" s="306">
        <v>23</v>
      </c>
      <c r="B23" s="307" t="s">
        <v>240</v>
      </c>
      <c r="C23" s="308"/>
      <c r="D23" s="113">
        <v>0.64901617389512722</v>
      </c>
      <c r="E23" s="115">
        <v>126</v>
      </c>
      <c r="F23" s="114">
        <v>102</v>
      </c>
      <c r="G23" s="114">
        <v>179</v>
      </c>
      <c r="H23" s="114">
        <v>119</v>
      </c>
      <c r="I23" s="140">
        <v>165</v>
      </c>
      <c r="J23" s="115">
        <v>-39</v>
      </c>
      <c r="K23" s="116">
        <v>-23.636363636363637</v>
      </c>
    </row>
    <row r="24" spans="1:11" ht="14.1" customHeight="1" x14ac:dyDescent="0.2">
      <c r="A24" s="306">
        <v>24</v>
      </c>
      <c r="B24" s="307" t="s">
        <v>241</v>
      </c>
      <c r="C24" s="308"/>
      <c r="D24" s="113">
        <v>3.2862882455959617</v>
      </c>
      <c r="E24" s="115">
        <v>638</v>
      </c>
      <c r="F24" s="114">
        <v>521</v>
      </c>
      <c r="G24" s="114">
        <v>783</v>
      </c>
      <c r="H24" s="114">
        <v>594</v>
      </c>
      <c r="I24" s="140">
        <v>784</v>
      </c>
      <c r="J24" s="115">
        <v>-146</v>
      </c>
      <c r="K24" s="116">
        <v>-18.622448979591837</v>
      </c>
    </row>
    <row r="25" spans="1:11" ht="14.1" customHeight="1" x14ac:dyDescent="0.2">
      <c r="A25" s="306">
        <v>25</v>
      </c>
      <c r="B25" s="307" t="s">
        <v>242</v>
      </c>
      <c r="C25" s="308"/>
      <c r="D25" s="113">
        <v>6.284124858349645</v>
      </c>
      <c r="E25" s="115">
        <v>1220</v>
      </c>
      <c r="F25" s="114">
        <v>738</v>
      </c>
      <c r="G25" s="114">
        <v>1056</v>
      </c>
      <c r="H25" s="114">
        <v>824</v>
      </c>
      <c r="I25" s="140">
        <v>1298</v>
      </c>
      <c r="J25" s="115">
        <v>-78</v>
      </c>
      <c r="K25" s="116">
        <v>-6.00924499229584</v>
      </c>
    </row>
    <row r="26" spans="1:11" ht="14.1" customHeight="1" x14ac:dyDescent="0.2">
      <c r="A26" s="306">
        <v>26</v>
      </c>
      <c r="B26" s="307" t="s">
        <v>243</v>
      </c>
      <c r="C26" s="308"/>
      <c r="D26" s="113">
        <v>5.3054496754919134</v>
      </c>
      <c r="E26" s="115">
        <v>1030</v>
      </c>
      <c r="F26" s="114">
        <v>593</v>
      </c>
      <c r="G26" s="114">
        <v>828</v>
      </c>
      <c r="H26" s="114">
        <v>671</v>
      </c>
      <c r="I26" s="140">
        <v>1754</v>
      </c>
      <c r="J26" s="115">
        <v>-724</v>
      </c>
      <c r="K26" s="116">
        <v>-41.277080957810718</v>
      </c>
    </row>
    <row r="27" spans="1:11" ht="14.1" customHeight="1" x14ac:dyDescent="0.2">
      <c r="A27" s="306">
        <v>27</v>
      </c>
      <c r="B27" s="307" t="s">
        <v>244</v>
      </c>
      <c r="C27" s="308"/>
      <c r="D27" s="113">
        <v>2.4930462552796953</v>
      </c>
      <c r="E27" s="115">
        <v>484</v>
      </c>
      <c r="F27" s="114">
        <v>376</v>
      </c>
      <c r="G27" s="114">
        <v>499</v>
      </c>
      <c r="H27" s="114">
        <v>408</v>
      </c>
      <c r="I27" s="140">
        <v>2034</v>
      </c>
      <c r="J27" s="115">
        <v>-1550</v>
      </c>
      <c r="K27" s="116">
        <v>-76.204523107177977</v>
      </c>
    </row>
    <row r="28" spans="1:11" ht="14.1" customHeight="1" x14ac:dyDescent="0.2">
      <c r="A28" s="306">
        <v>28</v>
      </c>
      <c r="B28" s="307" t="s">
        <v>245</v>
      </c>
      <c r="C28" s="308"/>
      <c r="D28" s="113">
        <v>0.1287730503760173</v>
      </c>
      <c r="E28" s="115">
        <v>25</v>
      </c>
      <c r="F28" s="114">
        <v>28</v>
      </c>
      <c r="G28" s="114" t="s">
        <v>514</v>
      </c>
      <c r="H28" s="114">
        <v>23</v>
      </c>
      <c r="I28" s="140">
        <v>25</v>
      </c>
      <c r="J28" s="115">
        <v>0</v>
      </c>
      <c r="K28" s="116">
        <v>0</v>
      </c>
    </row>
    <row r="29" spans="1:11" ht="14.1" customHeight="1" x14ac:dyDescent="0.2">
      <c r="A29" s="306">
        <v>29</v>
      </c>
      <c r="B29" s="307" t="s">
        <v>246</v>
      </c>
      <c r="C29" s="308"/>
      <c r="D29" s="113">
        <v>3.8477387452353971</v>
      </c>
      <c r="E29" s="115">
        <v>747</v>
      </c>
      <c r="F29" s="114">
        <v>697</v>
      </c>
      <c r="G29" s="114">
        <v>809</v>
      </c>
      <c r="H29" s="114">
        <v>626</v>
      </c>
      <c r="I29" s="140">
        <v>701</v>
      </c>
      <c r="J29" s="115">
        <v>46</v>
      </c>
      <c r="K29" s="116">
        <v>6.5620542082738949</v>
      </c>
    </row>
    <row r="30" spans="1:11" ht="14.1" customHeight="1" x14ac:dyDescent="0.2">
      <c r="A30" s="306" t="s">
        <v>247</v>
      </c>
      <c r="B30" s="307" t="s">
        <v>248</v>
      </c>
      <c r="C30" s="308"/>
      <c r="D30" s="113">
        <v>0.95292057278252806</v>
      </c>
      <c r="E30" s="115">
        <v>185</v>
      </c>
      <c r="F30" s="114">
        <v>212</v>
      </c>
      <c r="G30" s="114">
        <v>239</v>
      </c>
      <c r="H30" s="114">
        <v>165</v>
      </c>
      <c r="I30" s="140">
        <v>205</v>
      </c>
      <c r="J30" s="115">
        <v>-20</v>
      </c>
      <c r="K30" s="116">
        <v>-9.7560975609756095</v>
      </c>
    </row>
    <row r="31" spans="1:11" ht="14.1" customHeight="1" x14ac:dyDescent="0.2">
      <c r="A31" s="306" t="s">
        <v>249</v>
      </c>
      <c r="B31" s="307" t="s">
        <v>250</v>
      </c>
      <c r="C31" s="308"/>
      <c r="D31" s="113">
        <v>2.8484598743175029</v>
      </c>
      <c r="E31" s="115">
        <v>553</v>
      </c>
      <c r="F31" s="114">
        <v>476</v>
      </c>
      <c r="G31" s="114">
        <v>555</v>
      </c>
      <c r="H31" s="114">
        <v>454</v>
      </c>
      <c r="I31" s="140">
        <v>490</v>
      </c>
      <c r="J31" s="115">
        <v>63</v>
      </c>
      <c r="K31" s="116">
        <v>12.857142857142858</v>
      </c>
    </row>
    <row r="32" spans="1:11" ht="14.1" customHeight="1" x14ac:dyDescent="0.2">
      <c r="A32" s="306">
        <v>31</v>
      </c>
      <c r="B32" s="307" t="s">
        <v>251</v>
      </c>
      <c r="C32" s="308"/>
      <c r="D32" s="113">
        <v>0.80354383434634802</v>
      </c>
      <c r="E32" s="115">
        <v>156</v>
      </c>
      <c r="F32" s="114">
        <v>111</v>
      </c>
      <c r="G32" s="114">
        <v>161</v>
      </c>
      <c r="H32" s="114">
        <v>140</v>
      </c>
      <c r="I32" s="140">
        <v>197</v>
      </c>
      <c r="J32" s="115">
        <v>-41</v>
      </c>
      <c r="K32" s="116">
        <v>-20.81218274111675</v>
      </c>
    </row>
    <row r="33" spans="1:11" ht="14.1" customHeight="1" x14ac:dyDescent="0.2">
      <c r="A33" s="306">
        <v>32</v>
      </c>
      <c r="B33" s="307" t="s">
        <v>252</v>
      </c>
      <c r="C33" s="308"/>
      <c r="D33" s="113">
        <v>2.6475739157309159</v>
      </c>
      <c r="E33" s="115">
        <v>514</v>
      </c>
      <c r="F33" s="114">
        <v>729</v>
      </c>
      <c r="G33" s="114">
        <v>485</v>
      </c>
      <c r="H33" s="114">
        <v>515</v>
      </c>
      <c r="I33" s="140">
        <v>717</v>
      </c>
      <c r="J33" s="115">
        <v>-203</v>
      </c>
      <c r="K33" s="116">
        <v>-28.312412831241282</v>
      </c>
    </row>
    <row r="34" spans="1:11" ht="14.1" customHeight="1" x14ac:dyDescent="0.2">
      <c r="A34" s="306">
        <v>33</v>
      </c>
      <c r="B34" s="307" t="s">
        <v>253</v>
      </c>
      <c r="C34" s="308"/>
      <c r="D34" s="113">
        <v>2.0191614298959513</v>
      </c>
      <c r="E34" s="115">
        <v>392</v>
      </c>
      <c r="F34" s="114">
        <v>562</v>
      </c>
      <c r="G34" s="114">
        <v>362</v>
      </c>
      <c r="H34" s="114">
        <v>269</v>
      </c>
      <c r="I34" s="140">
        <v>311</v>
      </c>
      <c r="J34" s="115">
        <v>81</v>
      </c>
      <c r="K34" s="116">
        <v>26.04501607717042</v>
      </c>
    </row>
    <row r="35" spans="1:11" ht="14.1" customHeight="1" x14ac:dyDescent="0.2">
      <c r="A35" s="306">
        <v>34</v>
      </c>
      <c r="B35" s="307" t="s">
        <v>254</v>
      </c>
      <c r="C35" s="308"/>
      <c r="D35" s="113">
        <v>2.0603688060162768</v>
      </c>
      <c r="E35" s="115">
        <v>400</v>
      </c>
      <c r="F35" s="114">
        <v>279</v>
      </c>
      <c r="G35" s="114">
        <v>345</v>
      </c>
      <c r="H35" s="114">
        <v>311</v>
      </c>
      <c r="I35" s="140">
        <v>477</v>
      </c>
      <c r="J35" s="115">
        <v>-77</v>
      </c>
      <c r="K35" s="116">
        <v>-16.142557651991613</v>
      </c>
    </row>
    <row r="36" spans="1:11" ht="14.1" customHeight="1" x14ac:dyDescent="0.2">
      <c r="A36" s="306">
        <v>41</v>
      </c>
      <c r="B36" s="307" t="s">
        <v>255</v>
      </c>
      <c r="C36" s="308"/>
      <c r="D36" s="113">
        <v>0.89626043061708049</v>
      </c>
      <c r="E36" s="115">
        <v>174</v>
      </c>
      <c r="F36" s="114">
        <v>116</v>
      </c>
      <c r="G36" s="114">
        <v>140</v>
      </c>
      <c r="H36" s="114">
        <v>158</v>
      </c>
      <c r="I36" s="140">
        <v>152</v>
      </c>
      <c r="J36" s="115">
        <v>22</v>
      </c>
      <c r="K36" s="116">
        <v>14.473684210526315</v>
      </c>
    </row>
    <row r="37" spans="1:11" ht="14.1" customHeight="1" x14ac:dyDescent="0.2">
      <c r="A37" s="306">
        <v>42</v>
      </c>
      <c r="B37" s="307" t="s">
        <v>256</v>
      </c>
      <c r="C37" s="308"/>
      <c r="D37" s="113">
        <v>0.14422581642113938</v>
      </c>
      <c r="E37" s="115">
        <v>28</v>
      </c>
      <c r="F37" s="114">
        <v>18</v>
      </c>
      <c r="G37" s="114">
        <v>38</v>
      </c>
      <c r="H37" s="114">
        <v>17</v>
      </c>
      <c r="I37" s="140">
        <v>26</v>
      </c>
      <c r="J37" s="115">
        <v>2</v>
      </c>
      <c r="K37" s="116">
        <v>7.6923076923076925</v>
      </c>
    </row>
    <row r="38" spans="1:11" ht="14.1" customHeight="1" x14ac:dyDescent="0.2">
      <c r="A38" s="306">
        <v>43</v>
      </c>
      <c r="B38" s="307" t="s">
        <v>257</v>
      </c>
      <c r="C38" s="308"/>
      <c r="D38" s="113">
        <v>1.3340888018955392</v>
      </c>
      <c r="E38" s="115">
        <v>259</v>
      </c>
      <c r="F38" s="114">
        <v>206</v>
      </c>
      <c r="G38" s="114">
        <v>301</v>
      </c>
      <c r="H38" s="114">
        <v>287</v>
      </c>
      <c r="I38" s="140">
        <v>295</v>
      </c>
      <c r="J38" s="115">
        <v>-36</v>
      </c>
      <c r="K38" s="116">
        <v>-12.203389830508474</v>
      </c>
    </row>
    <row r="39" spans="1:11" ht="14.1" customHeight="1" x14ac:dyDescent="0.2">
      <c r="A39" s="306">
        <v>51</v>
      </c>
      <c r="B39" s="307" t="s">
        <v>258</v>
      </c>
      <c r="C39" s="308"/>
      <c r="D39" s="113">
        <v>8.6329452972082006</v>
      </c>
      <c r="E39" s="115">
        <v>1676</v>
      </c>
      <c r="F39" s="114">
        <v>1728</v>
      </c>
      <c r="G39" s="114">
        <v>1915</v>
      </c>
      <c r="H39" s="114">
        <v>1689</v>
      </c>
      <c r="I39" s="140">
        <v>1933</v>
      </c>
      <c r="J39" s="115">
        <v>-257</v>
      </c>
      <c r="K39" s="116">
        <v>-13.295395757889292</v>
      </c>
    </row>
    <row r="40" spans="1:11" ht="14.1" customHeight="1" x14ac:dyDescent="0.2">
      <c r="A40" s="306" t="s">
        <v>259</v>
      </c>
      <c r="B40" s="307" t="s">
        <v>260</v>
      </c>
      <c r="C40" s="308"/>
      <c r="D40" s="113">
        <v>7.9375708251777066</v>
      </c>
      <c r="E40" s="115">
        <v>1541</v>
      </c>
      <c r="F40" s="114">
        <v>1611</v>
      </c>
      <c r="G40" s="114">
        <v>1773</v>
      </c>
      <c r="H40" s="114">
        <v>1589</v>
      </c>
      <c r="I40" s="140">
        <v>1785</v>
      </c>
      <c r="J40" s="115">
        <v>-244</v>
      </c>
      <c r="K40" s="116">
        <v>-13.669467787114845</v>
      </c>
    </row>
    <row r="41" spans="1:11" ht="14.1" customHeight="1" x14ac:dyDescent="0.2">
      <c r="A41" s="306"/>
      <c r="B41" s="307" t="s">
        <v>261</v>
      </c>
      <c r="C41" s="308"/>
      <c r="D41" s="113">
        <v>6.6446893994024929</v>
      </c>
      <c r="E41" s="115">
        <v>1290</v>
      </c>
      <c r="F41" s="114">
        <v>1342</v>
      </c>
      <c r="G41" s="114">
        <v>1498</v>
      </c>
      <c r="H41" s="114">
        <v>1344</v>
      </c>
      <c r="I41" s="140">
        <v>1508</v>
      </c>
      <c r="J41" s="115">
        <v>-218</v>
      </c>
      <c r="K41" s="116">
        <v>-14.456233421750664</v>
      </c>
    </row>
    <row r="42" spans="1:11" ht="14.1" customHeight="1" x14ac:dyDescent="0.2">
      <c r="A42" s="306">
        <v>52</v>
      </c>
      <c r="B42" s="307" t="s">
        <v>262</v>
      </c>
      <c r="C42" s="308"/>
      <c r="D42" s="113">
        <v>5.6969197486350058</v>
      </c>
      <c r="E42" s="115">
        <v>1106</v>
      </c>
      <c r="F42" s="114">
        <v>1081</v>
      </c>
      <c r="G42" s="114">
        <v>908</v>
      </c>
      <c r="H42" s="114">
        <v>764</v>
      </c>
      <c r="I42" s="140">
        <v>1049</v>
      </c>
      <c r="J42" s="115">
        <v>57</v>
      </c>
      <c r="K42" s="116">
        <v>5.4337464251668255</v>
      </c>
    </row>
    <row r="43" spans="1:11" ht="14.1" customHeight="1" x14ac:dyDescent="0.2">
      <c r="A43" s="306" t="s">
        <v>263</v>
      </c>
      <c r="B43" s="307" t="s">
        <v>264</v>
      </c>
      <c r="C43" s="308"/>
      <c r="D43" s="113">
        <v>4.4813021530854025</v>
      </c>
      <c r="E43" s="115">
        <v>870</v>
      </c>
      <c r="F43" s="114">
        <v>826</v>
      </c>
      <c r="G43" s="114">
        <v>731</v>
      </c>
      <c r="H43" s="114">
        <v>618</v>
      </c>
      <c r="I43" s="140">
        <v>784</v>
      </c>
      <c r="J43" s="115">
        <v>86</v>
      </c>
      <c r="K43" s="116">
        <v>10.969387755102041</v>
      </c>
    </row>
    <row r="44" spans="1:11" ht="14.1" customHeight="1" x14ac:dyDescent="0.2">
      <c r="A44" s="306">
        <v>53</v>
      </c>
      <c r="B44" s="307" t="s">
        <v>265</v>
      </c>
      <c r="C44" s="308"/>
      <c r="D44" s="113">
        <v>1.0198825589780571</v>
      </c>
      <c r="E44" s="115">
        <v>198</v>
      </c>
      <c r="F44" s="114">
        <v>177</v>
      </c>
      <c r="G44" s="114">
        <v>212</v>
      </c>
      <c r="H44" s="114">
        <v>190</v>
      </c>
      <c r="I44" s="140">
        <v>191</v>
      </c>
      <c r="J44" s="115">
        <v>7</v>
      </c>
      <c r="K44" s="116">
        <v>3.6649214659685865</v>
      </c>
    </row>
    <row r="45" spans="1:11" ht="14.1" customHeight="1" x14ac:dyDescent="0.2">
      <c r="A45" s="306" t="s">
        <v>266</v>
      </c>
      <c r="B45" s="307" t="s">
        <v>267</v>
      </c>
      <c r="C45" s="308"/>
      <c r="D45" s="113">
        <v>0.97867518285773158</v>
      </c>
      <c r="E45" s="115">
        <v>190</v>
      </c>
      <c r="F45" s="114">
        <v>173</v>
      </c>
      <c r="G45" s="114">
        <v>205</v>
      </c>
      <c r="H45" s="114">
        <v>184</v>
      </c>
      <c r="I45" s="140">
        <v>187</v>
      </c>
      <c r="J45" s="115">
        <v>3</v>
      </c>
      <c r="K45" s="116">
        <v>1.6042780748663101</v>
      </c>
    </row>
    <row r="46" spans="1:11" ht="14.1" customHeight="1" x14ac:dyDescent="0.2">
      <c r="A46" s="306">
        <v>54</v>
      </c>
      <c r="B46" s="307" t="s">
        <v>268</v>
      </c>
      <c r="C46" s="308"/>
      <c r="D46" s="113">
        <v>3.6520037086638508</v>
      </c>
      <c r="E46" s="115">
        <v>709</v>
      </c>
      <c r="F46" s="114">
        <v>671</v>
      </c>
      <c r="G46" s="114">
        <v>773</v>
      </c>
      <c r="H46" s="114">
        <v>683</v>
      </c>
      <c r="I46" s="140">
        <v>818</v>
      </c>
      <c r="J46" s="115">
        <v>-109</v>
      </c>
      <c r="K46" s="116">
        <v>-13.32518337408313</v>
      </c>
    </row>
    <row r="47" spans="1:11" ht="14.1" customHeight="1" x14ac:dyDescent="0.2">
      <c r="A47" s="306">
        <v>61</v>
      </c>
      <c r="B47" s="307" t="s">
        <v>269</v>
      </c>
      <c r="C47" s="308"/>
      <c r="D47" s="113">
        <v>1.9006902235500154</v>
      </c>
      <c r="E47" s="115">
        <v>369</v>
      </c>
      <c r="F47" s="114">
        <v>239</v>
      </c>
      <c r="G47" s="114">
        <v>354</v>
      </c>
      <c r="H47" s="114">
        <v>274</v>
      </c>
      <c r="I47" s="140">
        <v>419</v>
      </c>
      <c r="J47" s="115">
        <v>-50</v>
      </c>
      <c r="K47" s="116">
        <v>-11.933174224343675</v>
      </c>
    </row>
    <row r="48" spans="1:11" ht="14.1" customHeight="1" x14ac:dyDescent="0.2">
      <c r="A48" s="306">
        <v>62</v>
      </c>
      <c r="B48" s="307" t="s">
        <v>270</v>
      </c>
      <c r="C48" s="308"/>
      <c r="D48" s="113">
        <v>7.5357989080045327</v>
      </c>
      <c r="E48" s="115">
        <v>1463</v>
      </c>
      <c r="F48" s="114">
        <v>1273</v>
      </c>
      <c r="G48" s="114">
        <v>1699</v>
      </c>
      <c r="H48" s="114">
        <v>1144</v>
      </c>
      <c r="I48" s="140">
        <v>1406</v>
      </c>
      <c r="J48" s="115">
        <v>57</v>
      </c>
      <c r="K48" s="116">
        <v>4.0540540540540544</v>
      </c>
    </row>
    <row r="49" spans="1:11" ht="14.1" customHeight="1" x14ac:dyDescent="0.2">
      <c r="A49" s="306">
        <v>63</v>
      </c>
      <c r="B49" s="307" t="s">
        <v>271</v>
      </c>
      <c r="C49" s="308"/>
      <c r="D49" s="113">
        <v>4.8882249922736172</v>
      </c>
      <c r="E49" s="115">
        <v>949</v>
      </c>
      <c r="F49" s="114">
        <v>995</v>
      </c>
      <c r="G49" s="114">
        <v>1127</v>
      </c>
      <c r="H49" s="114">
        <v>775</v>
      </c>
      <c r="I49" s="140">
        <v>871</v>
      </c>
      <c r="J49" s="115">
        <v>78</v>
      </c>
      <c r="K49" s="116">
        <v>8.9552238805970141</v>
      </c>
    </row>
    <row r="50" spans="1:11" ht="14.1" customHeight="1" x14ac:dyDescent="0.2">
      <c r="A50" s="306" t="s">
        <v>272</v>
      </c>
      <c r="B50" s="307" t="s">
        <v>273</v>
      </c>
      <c r="C50" s="308"/>
      <c r="D50" s="113">
        <v>0.86535489852683634</v>
      </c>
      <c r="E50" s="115">
        <v>168</v>
      </c>
      <c r="F50" s="114">
        <v>173</v>
      </c>
      <c r="G50" s="114">
        <v>240</v>
      </c>
      <c r="H50" s="114">
        <v>116</v>
      </c>
      <c r="I50" s="140">
        <v>212</v>
      </c>
      <c r="J50" s="115">
        <v>-44</v>
      </c>
      <c r="K50" s="116">
        <v>-20.754716981132077</v>
      </c>
    </row>
    <row r="51" spans="1:11" ht="14.1" customHeight="1" x14ac:dyDescent="0.2">
      <c r="A51" s="306" t="s">
        <v>274</v>
      </c>
      <c r="B51" s="307" t="s">
        <v>275</v>
      </c>
      <c r="C51" s="308"/>
      <c r="D51" s="113">
        <v>3.6726073967240138</v>
      </c>
      <c r="E51" s="115">
        <v>713</v>
      </c>
      <c r="F51" s="114">
        <v>757</v>
      </c>
      <c r="G51" s="114">
        <v>801</v>
      </c>
      <c r="H51" s="114">
        <v>609</v>
      </c>
      <c r="I51" s="140">
        <v>601</v>
      </c>
      <c r="J51" s="115">
        <v>112</v>
      </c>
      <c r="K51" s="116">
        <v>18.635607321131449</v>
      </c>
    </row>
    <row r="52" spans="1:11" ht="14.1" customHeight="1" x14ac:dyDescent="0.2">
      <c r="A52" s="306">
        <v>71</v>
      </c>
      <c r="B52" s="307" t="s">
        <v>276</v>
      </c>
      <c r="C52" s="308"/>
      <c r="D52" s="113">
        <v>9.4416400535695892</v>
      </c>
      <c r="E52" s="115">
        <v>1833</v>
      </c>
      <c r="F52" s="114">
        <v>1517</v>
      </c>
      <c r="G52" s="114">
        <v>2089</v>
      </c>
      <c r="H52" s="114">
        <v>1681</v>
      </c>
      <c r="I52" s="140">
        <v>3023</v>
      </c>
      <c r="J52" s="115">
        <v>-1190</v>
      </c>
      <c r="K52" s="116">
        <v>-39.364869335097588</v>
      </c>
    </row>
    <row r="53" spans="1:11" ht="14.1" customHeight="1" x14ac:dyDescent="0.2">
      <c r="A53" s="306" t="s">
        <v>277</v>
      </c>
      <c r="B53" s="307" t="s">
        <v>278</v>
      </c>
      <c r="C53" s="308"/>
      <c r="D53" s="113">
        <v>3.1266096631297002</v>
      </c>
      <c r="E53" s="115">
        <v>607</v>
      </c>
      <c r="F53" s="114">
        <v>569</v>
      </c>
      <c r="G53" s="114">
        <v>752</v>
      </c>
      <c r="H53" s="114">
        <v>677</v>
      </c>
      <c r="I53" s="140">
        <v>1436</v>
      </c>
      <c r="J53" s="115">
        <v>-829</v>
      </c>
      <c r="K53" s="116">
        <v>-57.729805013927574</v>
      </c>
    </row>
    <row r="54" spans="1:11" ht="14.1" customHeight="1" x14ac:dyDescent="0.2">
      <c r="A54" s="306" t="s">
        <v>279</v>
      </c>
      <c r="B54" s="307" t="s">
        <v>280</v>
      </c>
      <c r="C54" s="308"/>
      <c r="D54" s="113">
        <v>5.4960337900484184</v>
      </c>
      <c r="E54" s="115">
        <v>1067</v>
      </c>
      <c r="F54" s="114">
        <v>840</v>
      </c>
      <c r="G54" s="114">
        <v>1203</v>
      </c>
      <c r="H54" s="114">
        <v>882</v>
      </c>
      <c r="I54" s="140">
        <v>1416</v>
      </c>
      <c r="J54" s="115">
        <v>-349</v>
      </c>
      <c r="K54" s="116">
        <v>-24.646892655367232</v>
      </c>
    </row>
    <row r="55" spans="1:11" ht="14.1" customHeight="1" x14ac:dyDescent="0.2">
      <c r="A55" s="306">
        <v>72</v>
      </c>
      <c r="B55" s="307" t="s">
        <v>281</v>
      </c>
      <c r="C55" s="308"/>
      <c r="D55" s="113">
        <v>2.4157824250540845</v>
      </c>
      <c r="E55" s="115">
        <v>469</v>
      </c>
      <c r="F55" s="114">
        <v>384</v>
      </c>
      <c r="G55" s="114">
        <v>439</v>
      </c>
      <c r="H55" s="114">
        <v>346</v>
      </c>
      <c r="I55" s="140">
        <v>599</v>
      </c>
      <c r="J55" s="115">
        <v>-130</v>
      </c>
      <c r="K55" s="116">
        <v>-21.702838063439064</v>
      </c>
    </row>
    <row r="56" spans="1:11" ht="14.1" customHeight="1" x14ac:dyDescent="0.2">
      <c r="A56" s="306" t="s">
        <v>282</v>
      </c>
      <c r="B56" s="307" t="s">
        <v>283</v>
      </c>
      <c r="C56" s="308"/>
      <c r="D56" s="113">
        <v>1.1898629854743998</v>
      </c>
      <c r="E56" s="115">
        <v>231</v>
      </c>
      <c r="F56" s="114">
        <v>230</v>
      </c>
      <c r="G56" s="114">
        <v>184</v>
      </c>
      <c r="H56" s="114">
        <v>143</v>
      </c>
      <c r="I56" s="140">
        <v>273</v>
      </c>
      <c r="J56" s="115">
        <v>-42</v>
      </c>
      <c r="K56" s="116">
        <v>-15.384615384615385</v>
      </c>
    </row>
    <row r="57" spans="1:11" ht="14.1" customHeight="1" x14ac:dyDescent="0.2">
      <c r="A57" s="306" t="s">
        <v>284</v>
      </c>
      <c r="B57" s="307" t="s">
        <v>285</v>
      </c>
      <c r="C57" s="308"/>
      <c r="D57" s="113">
        <v>0.64386525188008659</v>
      </c>
      <c r="E57" s="115">
        <v>125</v>
      </c>
      <c r="F57" s="114">
        <v>100</v>
      </c>
      <c r="G57" s="114">
        <v>134</v>
      </c>
      <c r="H57" s="114">
        <v>122</v>
      </c>
      <c r="I57" s="140">
        <v>226</v>
      </c>
      <c r="J57" s="115">
        <v>-101</v>
      </c>
      <c r="K57" s="116">
        <v>-44.690265486725664</v>
      </c>
    </row>
    <row r="58" spans="1:11" ht="14.1" customHeight="1" x14ac:dyDescent="0.2">
      <c r="A58" s="306">
        <v>73</v>
      </c>
      <c r="B58" s="307" t="s">
        <v>286</v>
      </c>
      <c r="C58" s="308"/>
      <c r="D58" s="113">
        <v>1.6482950448130216</v>
      </c>
      <c r="E58" s="115">
        <v>320</v>
      </c>
      <c r="F58" s="114">
        <v>273</v>
      </c>
      <c r="G58" s="114">
        <v>374</v>
      </c>
      <c r="H58" s="114">
        <v>249</v>
      </c>
      <c r="I58" s="140">
        <v>297</v>
      </c>
      <c r="J58" s="115">
        <v>23</v>
      </c>
      <c r="K58" s="116">
        <v>7.7441077441077439</v>
      </c>
    </row>
    <row r="59" spans="1:11" ht="14.1" customHeight="1" x14ac:dyDescent="0.2">
      <c r="A59" s="306" t="s">
        <v>287</v>
      </c>
      <c r="B59" s="307" t="s">
        <v>288</v>
      </c>
      <c r="C59" s="308"/>
      <c r="D59" s="113">
        <v>1.1950139074894406</v>
      </c>
      <c r="E59" s="115">
        <v>232</v>
      </c>
      <c r="F59" s="114">
        <v>210</v>
      </c>
      <c r="G59" s="114">
        <v>269</v>
      </c>
      <c r="H59" s="114">
        <v>191</v>
      </c>
      <c r="I59" s="140">
        <v>215</v>
      </c>
      <c r="J59" s="115">
        <v>17</v>
      </c>
      <c r="K59" s="116">
        <v>7.9069767441860463</v>
      </c>
    </row>
    <row r="60" spans="1:11" ht="14.1" customHeight="1" x14ac:dyDescent="0.2">
      <c r="A60" s="306">
        <v>81</v>
      </c>
      <c r="B60" s="307" t="s">
        <v>289</v>
      </c>
      <c r="C60" s="308"/>
      <c r="D60" s="113">
        <v>7.0052539404553418</v>
      </c>
      <c r="E60" s="115">
        <v>1360</v>
      </c>
      <c r="F60" s="114">
        <v>1278</v>
      </c>
      <c r="G60" s="114">
        <v>1673</v>
      </c>
      <c r="H60" s="114">
        <v>1122</v>
      </c>
      <c r="I60" s="140">
        <v>1294</v>
      </c>
      <c r="J60" s="115">
        <v>66</v>
      </c>
      <c r="K60" s="116">
        <v>5.1004636785162285</v>
      </c>
    </row>
    <row r="61" spans="1:11" ht="14.1" customHeight="1" x14ac:dyDescent="0.2">
      <c r="A61" s="306" t="s">
        <v>290</v>
      </c>
      <c r="B61" s="307" t="s">
        <v>291</v>
      </c>
      <c r="C61" s="308"/>
      <c r="D61" s="113">
        <v>2.1479344802719686</v>
      </c>
      <c r="E61" s="115">
        <v>417</v>
      </c>
      <c r="F61" s="114">
        <v>349</v>
      </c>
      <c r="G61" s="114">
        <v>576</v>
      </c>
      <c r="H61" s="114">
        <v>290</v>
      </c>
      <c r="I61" s="140">
        <v>374</v>
      </c>
      <c r="J61" s="115">
        <v>43</v>
      </c>
      <c r="K61" s="116">
        <v>11.497326203208557</v>
      </c>
    </row>
    <row r="62" spans="1:11" ht="14.1" customHeight="1" x14ac:dyDescent="0.2">
      <c r="A62" s="306" t="s">
        <v>292</v>
      </c>
      <c r="B62" s="307" t="s">
        <v>293</v>
      </c>
      <c r="C62" s="308"/>
      <c r="D62" s="113">
        <v>2.5291027093849801</v>
      </c>
      <c r="E62" s="115">
        <v>491</v>
      </c>
      <c r="F62" s="114">
        <v>585</v>
      </c>
      <c r="G62" s="114">
        <v>702</v>
      </c>
      <c r="H62" s="114">
        <v>432</v>
      </c>
      <c r="I62" s="140">
        <v>469</v>
      </c>
      <c r="J62" s="115">
        <v>22</v>
      </c>
      <c r="K62" s="116">
        <v>4.6908315565031984</v>
      </c>
    </row>
    <row r="63" spans="1:11" ht="14.1" customHeight="1" x14ac:dyDescent="0.2">
      <c r="A63" s="306"/>
      <c r="B63" s="307" t="s">
        <v>294</v>
      </c>
      <c r="C63" s="308"/>
      <c r="D63" s="113">
        <v>2.1994437004223757</v>
      </c>
      <c r="E63" s="115">
        <v>427</v>
      </c>
      <c r="F63" s="114">
        <v>487</v>
      </c>
      <c r="G63" s="114">
        <v>579</v>
      </c>
      <c r="H63" s="114">
        <v>390</v>
      </c>
      <c r="I63" s="140">
        <v>411</v>
      </c>
      <c r="J63" s="115">
        <v>16</v>
      </c>
      <c r="K63" s="116">
        <v>3.8929440389294405</v>
      </c>
    </row>
    <row r="64" spans="1:11" ht="14.1" customHeight="1" x14ac:dyDescent="0.2">
      <c r="A64" s="306" t="s">
        <v>295</v>
      </c>
      <c r="B64" s="307" t="s">
        <v>296</v>
      </c>
      <c r="C64" s="308"/>
      <c r="D64" s="113">
        <v>0.98897702688781297</v>
      </c>
      <c r="E64" s="115">
        <v>192</v>
      </c>
      <c r="F64" s="114">
        <v>142</v>
      </c>
      <c r="G64" s="114">
        <v>169</v>
      </c>
      <c r="H64" s="114">
        <v>202</v>
      </c>
      <c r="I64" s="140">
        <v>194</v>
      </c>
      <c r="J64" s="115">
        <v>-2</v>
      </c>
      <c r="K64" s="116">
        <v>-1.0309278350515463</v>
      </c>
    </row>
    <row r="65" spans="1:11" ht="14.1" customHeight="1" x14ac:dyDescent="0.2">
      <c r="A65" s="306" t="s">
        <v>297</v>
      </c>
      <c r="B65" s="307" t="s">
        <v>298</v>
      </c>
      <c r="C65" s="308"/>
      <c r="D65" s="113">
        <v>0.64901617389512722</v>
      </c>
      <c r="E65" s="115">
        <v>126</v>
      </c>
      <c r="F65" s="114">
        <v>71</v>
      </c>
      <c r="G65" s="114">
        <v>115</v>
      </c>
      <c r="H65" s="114">
        <v>61</v>
      </c>
      <c r="I65" s="140">
        <v>128</v>
      </c>
      <c r="J65" s="115">
        <v>-2</v>
      </c>
      <c r="K65" s="116">
        <v>-1.5625</v>
      </c>
    </row>
    <row r="66" spans="1:11" ht="14.1" customHeight="1" x14ac:dyDescent="0.2">
      <c r="A66" s="306">
        <v>82</v>
      </c>
      <c r="B66" s="307" t="s">
        <v>299</v>
      </c>
      <c r="C66" s="308"/>
      <c r="D66" s="113">
        <v>2.7145359019264448</v>
      </c>
      <c r="E66" s="115">
        <v>527</v>
      </c>
      <c r="F66" s="114">
        <v>432</v>
      </c>
      <c r="G66" s="114">
        <v>740</v>
      </c>
      <c r="H66" s="114">
        <v>401</v>
      </c>
      <c r="I66" s="140">
        <v>496</v>
      </c>
      <c r="J66" s="115">
        <v>31</v>
      </c>
      <c r="K66" s="116">
        <v>6.25</v>
      </c>
    </row>
    <row r="67" spans="1:11" ht="14.1" customHeight="1" x14ac:dyDescent="0.2">
      <c r="A67" s="306" t="s">
        <v>300</v>
      </c>
      <c r="B67" s="307" t="s">
        <v>301</v>
      </c>
      <c r="C67" s="308"/>
      <c r="D67" s="113">
        <v>1.6225404347378181</v>
      </c>
      <c r="E67" s="115">
        <v>315</v>
      </c>
      <c r="F67" s="114">
        <v>265</v>
      </c>
      <c r="G67" s="114">
        <v>466</v>
      </c>
      <c r="H67" s="114">
        <v>240</v>
      </c>
      <c r="I67" s="140">
        <v>290</v>
      </c>
      <c r="J67" s="115">
        <v>25</v>
      </c>
      <c r="K67" s="116">
        <v>8.6206896551724146</v>
      </c>
    </row>
    <row r="68" spans="1:11" ht="14.1" customHeight="1" x14ac:dyDescent="0.2">
      <c r="A68" s="306" t="s">
        <v>302</v>
      </c>
      <c r="B68" s="307" t="s">
        <v>303</v>
      </c>
      <c r="C68" s="308"/>
      <c r="D68" s="113">
        <v>0.68507262800041202</v>
      </c>
      <c r="E68" s="115">
        <v>133</v>
      </c>
      <c r="F68" s="114">
        <v>110</v>
      </c>
      <c r="G68" s="114">
        <v>185</v>
      </c>
      <c r="H68" s="114">
        <v>97</v>
      </c>
      <c r="I68" s="140">
        <v>130</v>
      </c>
      <c r="J68" s="115">
        <v>3</v>
      </c>
      <c r="K68" s="116">
        <v>2.3076923076923075</v>
      </c>
    </row>
    <row r="69" spans="1:11" ht="14.1" customHeight="1" x14ac:dyDescent="0.2">
      <c r="A69" s="306">
        <v>83</v>
      </c>
      <c r="B69" s="307" t="s">
        <v>304</v>
      </c>
      <c r="C69" s="308"/>
      <c r="D69" s="113">
        <v>3.3068919336561247</v>
      </c>
      <c r="E69" s="115">
        <v>642</v>
      </c>
      <c r="F69" s="114">
        <v>472</v>
      </c>
      <c r="G69" s="114">
        <v>1380</v>
      </c>
      <c r="H69" s="114">
        <v>450</v>
      </c>
      <c r="I69" s="140">
        <v>667</v>
      </c>
      <c r="J69" s="115">
        <v>-25</v>
      </c>
      <c r="K69" s="116">
        <v>-3.7481259370314843</v>
      </c>
    </row>
    <row r="70" spans="1:11" ht="14.1" customHeight="1" x14ac:dyDescent="0.2">
      <c r="A70" s="306" t="s">
        <v>305</v>
      </c>
      <c r="B70" s="307" t="s">
        <v>306</v>
      </c>
      <c r="C70" s="308"/>
      <c r="D70" s="113">
        <v>2.5342536314000208</v>
      </c>
      <c r="E70" s="115">
        <v>492</v>
      </c>
      <c r="F70" s="114">
        <v>369</v>
      </c>
      <c r="G70" s="114">
        <v>1234</v>
      </c>
      <c r="H70" s="114">
        <v>332</v>
      </c>
      <c r="I70" s="140">
        <v>550</v>
      </c>
      <c r="J70" s="115">
        <v>-58</v>
      </c>
      <c r="K70" s="116">
        <v>-10.545454545454545</v>
      </c>
    </row>
    <row r="71" spans="1:11" ht="14.1" customHeight="1" x14ac:dyDescent="0.2">
      <c r="A71" s="306"/>
      <c r="B71" s="307" t="s">
        <v>307</v>
      </c>
      <c r="C71" s="308"/>
      <c r="D71" s="113">
        <v>1.5864839806325333</v>
      </c>
      <c r="E71" s="115">
        <v>308</v>
      </c>
      <c r="F71" s="114">
        <v>218</v>
      </c>
      <c r="G71" s="114">
        <v>885</v>
      </c>
      <c r="H71" s="114">
        <v>191</v>
      </c>
      <c r="I71" s="140">
        <v>342</v>
      </c>
      <c r="J71" s="115">
        <v>-34</v>
      </c>
      <c r="K71" s="116">
        <v>-9.9415204678362574</v>
      </c>
    </row>
    <row r="72" spans="1:11" ht="14.1" customHeight="1" x14ac:dyDescent="0.2">
      <c r="A72" s="306">
        <v>84</v>
      </c>
      <c r="B72" s="307" t="s">
        <v>308</v>
      </c>
      <c r="C72" s="308"/>
      <c r="D72" s="113">
        <v>1.8337282373544865</v>
      </c>
      <c r="E72" s="115">
        <v>356</v>
      </c>
      <c r="F72" s="114">
        <v>271</v>
      </c>
      <c r="G72" s="114">
        <v>635</v>
      </c>
      <c r="H72" s="114">
        <v>235</v>
      </c>
      <c r="I72" s="140">
        <v>396</v>
      </c>
      <c r="J72" s="115">
        <v>-40</v>
      </c>
      <c r="K72" s="116">
        <v>-10.1010101010101</v>
      </c>
    </row>
    <row r="73" spans="1:11" ht="14.1" customHeight="1" x14ac:dyDescent="0.2">
      <c r="A73" s="306" t="s">
        <v>309</v>
      </c>
      <c r="B73" s="307" t="s">
        <v>310</v>
      </c>
      <c r="C73" s="308"/>
      <c r="D73" s="113">
        <v>0.22148964664674978</v>
      </c>
      <c r="E73" s="115">
        <v>43</v>
      </c>
      <c r="F73" s="114">
        <v>33</v>
      </c>
      <c r="G73" s="114">
        <v>270</v>
      </c>
      <c r="H73" s="114">
        <v>26</v>
      </c>
      <c r="I73" s="140">
        <v>43</v>
      </c>
      <c r="J73" s="115">
        <v>0</v>
      </c>
      <c r="K73" s="116">
        <v>0</v>
      </c>
    </row>
    <row r="74" spans="1:11" ht="14.1" customHeight="1" x14ac:dyDescent="0.2">
      <c r="A74" s="306" t="s">
        <v>311</v>
      </c>
      <c r="B74" s="307" t="s">
        <v>312</v>
      </c>
      <c r="C74" s="308"/>
      <c r="D74" s="113">
        <v>0.15452766045122077</v>
      </c>
      <c r="E74" s="115">
        <v>30</v>
      </c>
      <c r="F74" s="114">
        <v>18</v>
      </c>
      <c r="G74" s="114">
        <v>77</v>
      </c>
      <c r="H74" s="114">
        <v>7</v>
      </c>
      <c r="I74" s="140">
        <v>38</v>
      </c>
      <c r="J74" s="115">
        <v>-8</v>
      </c>
      <c r="K74" s="116">
        <v>-21.05263157894737</v>
      </c>
    </row>
    <row r="75" spans="1:11" ht="14.1" customHeight="1" x14ac:dyDescent="0.2">
      <c r="A75" s="306" t="s">
        <v>313</v>
      </c>
      <c r="B75" s="307" t="s">
        <v>314</v>
      </c>
      <c r="C75" s="308"/>
      <c r="D75" s="113">
        <v>1.0353353250231792</v>
      </c>
      <c r="E75" s="115">
        <v>201</v>
      </c>
      <c r="F75" s="114">
        <v>159</v>
      </c>
      <c r="G75" s="114">
        <v>180</v>
      </c>
      <c r="H75" s="114">
        <v>148</v>
      </c>
      <c r="I75" s="140">
        <v>214</v>
      </c>
      <c r="J75" s="115">
        <v>-13</v>
      </c>
      <c r="K75" s="116">
        <v>-6.0747663551401869</v>
      </c>
    </row>
    <row r="76" spans="1:11" ht="14.1" customHeight="1" x14ac:dyDescent="0.2">
      <c r="A76" s="306">
        <v>91</v>
      </c>
      <c r="B76" s="307" t="s">
        <v>315</v>
      </c>
      <c r="C76" s="308"/>
      <c r="D76" s="113">
        <v>0.15967858246626146</v>
      </c>
      <c r="E76" s="115">
        <v>31</v>
      </c>
      <c r="F76" s="114">
        <v>29</v>
      </c>
      <c r="G76" s="114">
        <v>34</v>
      </c>
      <c r="H76" s="114">
        <v>25</v>
      </c>
      <c r="I76" s="140">
        <v>27</v>
      </c>
      <c r="J76" s="115">
        <v>4</v>
      </c>
      <c r="K76" s="116">
        <v>14.814814814814815</v>
      </c>
    </row>
    <row r="77" spans="1:11" ht="14.1" customHeight="1" x14ac:dyDescent="0.2">
      <c r="A77" s="306">
        <v>92</v>
      </c>
      <c r="B77" s="307" t="s">
        <v>316</v>
      </c>
      <c r="C77" s="308"/>
      <c r="D77" s="113">
        <v>0.80354383434634802</v>
      </c>
      <c r="E77" s="115">
        <v>156</v>
      </c>
      <c r="F77" s="114">
        <v>114</v>
      </c>
      <c r="G77" s="114">
        <v>151</v>
      </c>
      <c r="H77" s="114">
        <v>112</v>
      </c>
      <c r="I77" s="140">
        <v>180</v>
      </c>
      <c r="J77" s="115">
        <v>-24</v>
      </c>
      <c r="K77" s="116">
        <v>-13.333333333333334</v>
      </c>
    </row>
    <row r="78" spans="1:11" ht="14.1" customHeight="1" x14ac:dyDescent="0.2">
      <c r="A78" s="306">
        <v>93</v>
      </c>
      <c r="B78" s="307" t="s">
        <v>317</v>
      </c>
      <c r="C78" s="308"/>
      <c r="D78" s="113" t="s">
        <v>514</v>
      </c>
      <c r="E78" s="115" t="s">
        <v>514</v>
      </c>
      <c r="F78" s="114" t="s">
        <v>514</v>
      </c>
      <c r="G78" s="114">
        <v>32</v>
      </c>
      <c r="H78" s="114">
        <v>17</v>
      </c>
      <c r="I78" s="140" t="s">
        <v>514</v>
      </c>
      <c r="J78" s="115" t="s">
        <v>514</v>
      </c>
      <c r="K78" s="116" t="s">
        <v>514</v>
      </c>
    </row>
    <row r="79" spans="1:11" ht="14.1" customHeight="1" x14ac:dyDescent="0.2">
      <c r="A79" s="306">
        <v>94</v>
      </c>
      <c r="B79" s="307" t="s">
        <v>318</v>
      </c>
      <c r="C79" s="308"/>
      <c r="D79" s="113">
        <v>0.23179149067683116</v>
      </c>
      <c r="E79" s="115">
        <v>45</v>
      </c>
      <c r="F79" s="114">
        <v>43</v>
      </c>
      <c r="G79" s="114">
        <v>77</v>
      </c>
      <c r="H79" s="114">
        <v>45</v>
      </c>
      <c r="I79" s="140">
        <v>50</v>
      </c>
      <c r="J79" s="115">
        <v>-5</v>
      </c>
      <c r="K79" s="116">
        <v>-10</v>
      </c>
    </row>
    <row r="80" spans="1:11" ht="14.1" customHeight="1" x14ac:dyDescent="0.2">
      <c r="A80" s="306" t="s">
        <v>319</v>
      </c>
      <c r="B80" s="307" t="s">
        <v>320</v>
      </c>
      <c r="C80" s="308"/>
      <c r="D80" s="113" t="s">
        <v>514</v>
      </c>
      <c r="E80" s="115" t="s">
        <v>514</v>
      </c>
      <c r="F80" s="114" t="s">
        <v>514</v>
      </c>
      <c r="G80" s="114" t="s">
        <v>514</v>
      </c>
      <c r="H80" s="114">
        <v>0</v>
      </c>
      <c r="I80" s="140" t="s">
        <v>514</v>
      </c>
      <c r="J80" s="115" t="s">
        <v>514</v>
      </c>
      <c r="K80" s="116" t="s">
        <v>514</v>
      </c>
    </row>
    <row r="81" spans="1:11" ht="14.1" customHeight="1" x14ac:dyDescent="0.2">
      <c r="A81" s="310" t="s">
        <v>321</v>
      </c>
      <c r="B81" s="311" t="s">
        <v>334</v>
      </c>
      <c r="C81" s="312"/>
      <c r="D81" s="125">
        <v>0.30390439888740084</v>
      </c>
      <c r="E81" s="143">
        <v>59</v>
      </c>
      <c r="F81" s="144">
        <v>70</v>
      </c>
      <c r="G81" s="144">
        <v>314</v>
      </c>
      <c r="H81" s="144">
        <v>66</v>
      </c>
      <c r="I81" s="145">
        <v>56</v>
      </c>
      <c r="J81" s="143">
        <v>3</v>
      </c>
      <c r="K81" s="146">
        <v>5.3571428571428568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204518</v>
      </c>
      <c r="C10" s="114">
        <v>114346</v>
      </c>
      <c r="D10" s="114">
        <v>90172</v>
      </c>
      <c r="E10" s="114">
        <v>157529</v>
      </c>
      <c r="F10" s="114">
        <v>44699</v>
      </c>
      <c r="G10" s="114">
        <v>30563</v>
      </c>
      <c r="H10" s="114">
        <v>47062</v>
      </c>
      <c r="I10" s="115">
        <v>53965</v>
      </c>
      <c r="J10" s="114">
        <v>38337</v>
      </c>
      <c r="K10" s="114">
        <v>15628</v>
      </c>
      <c r="L10" s="423">
        <v>16760</v>
      </c>
      <c r="M10" s="424">
        <v>16831</v>
      </c>
    </row>
    <row r="11" spans="1:13" ht="11.1" customHeight="1" x14ac:dyDescent="0.2">
      <c r="A11" s="422" t="s">
        <v>388</v>
      </c>
      <c r="B11" s="115">
        <v>208622</v>
      </c>
      <c r="C11" s="114">
        <v>117735</v>
      </c>
      <c r="D11" s="114">
        <v>90887</v>
      </c>
      <c r="E11" s="114">
        <v>161059</v>
      </c>
      <c r="F11" s="114">
        <v>45287</v>
      </c>
      <c r="G11" s="114">
        <v>30512</v>
      </c>
      <c r="H11" s="114">
        <v>48784</v>
      </c>
      <c r="I11" s="115">
        <v>55189</v>
      </c>
      <c r="J11" s="114">
        <v>38855</v>
      </c>
      <c r="K11" s="114">
        <v>16334</v>
      </c>
      <c r="L11" s="423">
        <v>16686</v>
      </c>
      <c r="M11" s="424">
        <v>12975</v>
      </c>
    </row>
    <row r="12" spans="1:13" ht="11.1" customHeight="1" x14ac:dyDescent="0.2">
      <c r="A12" s="422" t="s">
        <v>389</v>
      </c>
      <c r="B12" s="115">
        <v>212565</v>
      </c>
      <c r="C12" s="114">
        <v>120020</v>
      </c>
      <c r="D12" s="114">
        <v>92545</v>
      </c>
      <c r="E12" s="114">
        <v>164406</v>
      </c>
      <c r="F12" s="114">
        <v>45808</v>
      </c>
      <c r="G12" s="114">
        <v>33099</v>
      </c>
      <c r="H12" s="114">
        <v>49688</v>
      </c>
      <c r="I12" s="115">
        <v>55069</v>
      </c>
      <c r="J12" s="114">
        <v>38198</v>
      </c>
      <c r="K12" s="114">
        <v>16871</v>
      </c>
      <c r="L12" s="423">
        <v>22277</v>
      </c>
      <c r="M12" s="424">
        <v>18767</v>
      </c>
    </row>
    <row r="13" spans="1:13" s="110" customFormat="1" ht="11.1" customHeight="1" x14ac:dyDescent="0.2">
      <c r="A13" s="422" t="s">
        <v>390</v>
      </c>
      <c r="B13" s="115">
        <v>210970</v>
      </c>
      <c r="C13" s="114">
        <v>118125</v>
      </c>
      <c r="D13" s="114">
        <v>92845</v>
      </c>
      <c r="E13" s="114">
        <v>161820</v>
      </c>
      <c r="F13" s="114">
        <v>46821</v>
      </c>
      <c r="G13" s="114">
        <v>32193</v>
      </c>
      <c r="H13" s="114">
        <v>49862</v>
      </c>
      <c r="I13" s="115">
        <v>55736</v>
      </c>
      <c r="J13" s="114">
        <v>38829</v>
      </c>
      <c r="K13" s="114">
        <v>16907</v>
      </c>
      <c r="L13" s="423">
        <v>13629</v>
      </c>
      <c r="M13" s="424">
        <v>15820</v>
      </c>
    </row>
    <row r="14" spans="1:13" ht="15" customHeight="1" x14ac:dyDescent="0.2">
      <c r="A14" s="422" t="s">
        <v>391</v>
      </c>
      <c r="B14" s="115">
        <v>213010</v>
      </c>
      <c r="C14" s="114">
        <v>119624</v>
      </c>
      <c r="D14" s="114">
        <v>93386</v>
      </c>
      <c r="E14" s="114">
        <v>159837</v>
      </c>
      <c r="F14" s="114">
        <v>51340</v>
      </c>
      <c r="G14" s="114">
        <v>31590</v>
      </c>
      <c r="H14" s="114">
        <v>50981</v>
      </c>
      <c r="I14" s="115">
        <v>55291</v>
      </c>
      <c r="J14" s="114">
        <v>38225</v>
      </c>
      <c r="K14" s="114">
        <v>17066</v>
      </c>
      <c r="L14" s="423">
        <v>18855</v>
      </c>
      <c r="M14" s="424">
        <v>17242</v>
      </c>
    </row>
    <row r="15" spans="1:13" ht="11.1" customHeight="1" x14ac:dyDescent="0.2">
      <c r="A15" s="422" t="s">
        <v>388</v>
      </c>
      <c r="B15" s="115">
        <v>215738</v>
      </c>
      <c r="C15" s="114">
        <v>121731</v>
      </c>
      <c r="D15" s="114">
        <v>94007</v>
      </c>
      <c r="E15" s="114">
        <v>161742</v>
      </c>
      <c r="F15" s="114">
        <v>52491</v>
      </c>
      <c r="G15" s="114">
        <v>31275</v>
      </c>
      <c r="H15" s="114">
        <v>52313</v>
      </c>
      <c r="I15" s="115">
        <v>56570</v>
      </c>
      <c r="J15" s="114">
        <v>38980</v>
      </c>
      <c r="K15" s="114">
        <v>17590</v>
      </c>
      <c r="L15" s="423">
        <v>16230</v>
      </c>
      <c r="M15" s="424">
        <v>13649</v>
      </c>
    </row>
    <row r="16" spans="1:13" ht="11.1" customHeight="1" x14ac:dyDescent="0.2">
      <c r="A16" s="422" t="s">
        <v>389</v>
      </c>
      <c r="B16" s="115">
        <v>220549</v>
      </c>
      <c r="C16" s="114">
        <v>124316</v>
      </c>
      <c r="D16" s="114">
        <v>96233</v>
      </c>
      <c r="E16" s="114">
        <v>166877</v>
      </c>
      <c r="F16" s="114">
        <v>53064</v>
      </c>
      <c r="G16" s="114">
        <v>34043</v>
      </c>
      <c r="H16" s="114">
        <v>53266</v>
      </c>
      <c r="I16" s="115">
        <v>56686</v>
      </c>
      <c r="J16" s="114">
        <v>38451</v>
      </c>
      <c r="K16" s="114">
        <v>18235</v>
      </c>
      <c r="L16" s="423">
        <v>24072</v>
      </c>
      <c r="M16" s="424">
        <v>19756</v>
      </c>
    </row>
    <row r="17" spans="1:13" s="110" customFormat="1" ht="11.1" customHeight="1" x14ac:dyDescent="0.2">
      <c r="A17" s="422" t="s">
        <v>390</v>
      </c>
      <c r="B17" s="115">
        <v>218857</v>
      </c>
      <c r="C17" s="114">
        <v>122225</v>
      </c>
      <c r="D17" s="114">
        <v>96632</v>
      </c>
      <c r="E17" s="114">
        <v>165583</v>
      </c>
      <c r="F17" s="114">
        <v>53146</v>
      </c>
      <c r="G17" s="114">
        <v>32999</v>
      </c>
      <c r="H17" s="114">
        <v>53549</v>
      </c>
      <c r="I17" s="115">
        <v>57552</v>
      </c>
      <c r="J17" s="114">
        <v>39206</v>
      </c>
      <c r="K17" s="114">
        <v>18346</v>
      </c>
      <c r="L17" s="423">
        <v>14184</v>
      </c>
      <c r="M17" s="424">
        <v>16290</v>
      </c>
    </row>
    <row r="18" spans="1:13" ht="15" customHeight="1" x14ac:dyDescent="0.2">
      <c r="A18" s="422" t="s">
        <v>392</v>
      </c>
      <c r="B18" s="115">
        <v>219289</v>
      </c>
      <c r="C18" s="114">
        <v>122210</v>
      </c>
      <c r="D18" s="114">
        <v>97079</v>
      </c>
      <c r="E18" s="114">
        <v>164665</v>
      </c>
      <c r="F18" s="114">
        <v>54465</v>
      </c>
      <c r="G18" s="114">
        <v>32066</v>
      </c>
      <c r="H18" s="114">
        <v>54375</v>
      </c>
      <c r="I18" s="115">
        <v>56886</v>
      </c>
      <c r="J18" s="114">
        <v>38462</v>
      </c>
      <c r="K18" s="114">
        <v>18424</v>
      </c>
      <c r="L18" s="423">
        <v>18617</v>
      </c>
      <c r="M18" s="424">
        <v>17713</v>
      </c>
    </row>
    <row r="19" spans="1:13" ht="11.1" customHeight="1" x14ac:dyDescent="0.2">
      <c r="A19" s="422" t="s">
        <v>388</v>
      </c>
      <c r="B19" s="115">
        <v>222089</v>
      </c>
      <c r="C19" s="114">
        <v>124209</v>
      </c>
      <c r="D19" s="114">
        <v>97880</v>
      </c>
      <c r="E19" s="114">
        <v>166465</v>
      </c>
      <c r="F19" s="114">
        <v>55469</v>
      </c>
      <c r="G19" s="114">
        <v>31627</v>
      </c>
      <c r="H19" s="114">
        <v>55841</v>
      </c>
      <c r="I19" s="115">
        <v>58042</v>
      </c>
      <c r="J19" s="114">
        <v>39047</v>
      </c>
      <c r="K19" s="114">
        <v>18995</v>
      </c>
      <c r="L19" s="423">
        <v>15549</v>
      </c>
      <c r="M19" s="424">
        <v>12976</v>
      </c>
    </row>
    <row r="20" spans="1:13" ht="11.1" customHeight="1" x14ac:dyDescent="0.2">
      <c r="A20" s="422" t="s">
        <v>389</v>
      </c>
      <c r="B20" s="115">
        <v>225735</v>
      </c>
      <c r="C20" s="114">
        <v>126160</v>
      </c>
      <c r="D20" s="114">
        <v>99575</v>
      </c>
      <c r="E20" s="114">
        <v>169566</v>
      </c>
      <c r="F20" s="114">
        <v>55984</v>
      </c>
      <c r="G20" s="114">
        <v>33947</v>
      </c>
      <c r="H20" s="114">
        <v>56918</v>
      </c>
      <c r="I20" s="115">
        <v>58055</v>
      </c>
      <c r="J20" s="114">
        <v>38484</v>
      </c>
      <c r="K20" s="114">
        <v>19571</v>
      </c>
      <c r="L20" s="423">
        <v>22381</v>
      </c>
      <c r="M20" s="424">
        <v>19314</v>
      </c>
    </row>
    <row r="21" spans="1:13" s="110" customFormat="1" ht="11.1" customHeight="1" x14ac:dyDescent="0.2">
      <c r="A21" s="422" t="s">
        <v>390</v>
      </c>
      <c r="B21" s="115">
        <v>222787</v>
      </c>
      <c r="C21" s="114">
        <v>123401</v>
      </c>
      <c r="D21" s="114">
        <v>99386</v>
      </c>
      <c r="E21" s="114">
        <v>166798</v>
      </c>
      <c r="F21" s="114">
        <v>55927</v>
      </c>
      <c r="G21" s="114">
        <v>32659</v>
      </c>
      <c r="H21" s="114">
        <v>57166</v>
      </c>
      <c r="I21" s="115">
        <v>58784</v>
      </c>
      <c r="J21" s="114">
        <v>39357</v>
      </c>
      <c r="K21" s="114">
        <v>19427</v>
      </c>
      <c r="L21" s="423">
        <v>12235</v>
      </c>
      <c r="M21" s="424">
        <v>15420</v>
      </c>
    </row>
    <row r="22" spans="1:13" ht="15" customHeight="1" x14ac:dyDescent="0.2">
      <c r="A22" s="422" t="s">
        <v>393</v>
      </c>
      <c r="B22" s="115">
        <v>222735</v>
      </c>
      <c r="C22" s="114">
        <v>123233</v>
      </c>
      <c r="D22" s="114">
        <v>99502</v>
      </c>
      <c r="E22" s="114">
        <v>166075</v>
      </c>
      <c r="F22" s="114">
        <v>56137</v>
      </c>
      <c r="G22" s="114">
        <v>31569</v>
      </c>
      <c r="H22" s="114">
        <v>58039</v>
      </c>
      <c r="I22" s="115">
        <v>58288</v>
      </c>
      <c r="J22" s="114">
        <v>39025</v>
      </c>
      <c r="K22" s="114">
        <v>19263</v>
      </c>
      <c r="L22" s="423">
        <v>16887</v>
      </c>
      <c r="M22" s="424">
        <v>17327</v>
      </c>
    </row>
    <row r="23" spans="1:13" ht="11.1" customHeight="1" x14ac:dyDescent="0.2">
      <c r="A23" s="422" t="s">
        <v>388</v>
      </c>
      <c r="B23" s="115">
        <v>225043</v>
      </c>
      <c r="C23" s="114">
        <v>125160</v>
      </c>
      <c r="D23" s="114">
        <v>99883</v>
      </c>
      <c r="E23" s="114">
        <v>167776</v>
      </c>
      <c r="F23" s="114">
        <v>56701</v>
      </c>
      <c r="G23" s="114">
        <v>30932</v>
      </c>
      <c r="H23" s="114">
        <v>59535</v>
      </c>
      <c r="I23" s="115">
        <v>59437</v>
      </c>
      <c r="J23" s="114">
        <v>39632</v>
      </c>
      <c r="K23" s="114">
        <v>19805</v>
      </c>
      <c r="L23" s="423">
        <v>14740</v>
      </c>
      <c r="M23" s="424">
        <v>12701</v>
      </c>
    </row>
    <row r="24" spans="1:13" ht="11.1" customHeight="1" x14ac:dyDescent="0.2">
      <c r="A24" s="422" t="s">
        <v>389</v>
      </c>
      <c r="B24" s="115">
        <v>229180</v>
      </c>
      <c r="C24" s="114">
        <v>127584</v>
      </c>
      <c r="D24" s="114">
        <v>101596</v>
      </c>
      <c r="E24" s="114">
        <v>169476</v>
      </c>
      <c r="F24" s="114">
        <v>57508</v>
      </c>
      <c r="G24" s="114">
        <v>33379</v>
      </c>
      <c r="H24" s="114">
        <v>60446</v>
      </c>
      <c r="I24" s="115">
        <v>59492</v>
      </c>
      <c r="J24" s="114">
        <v>39109</v>
      </c>
      <c r="K24" s="114">
        <v>20383</v>
      </c>
      <c r="L24" s="423">
        <v>22278</v>
      </c>
      <c r="M24" s="424">
        <v>18916</v>
      </c>
    </row>
    <row r="25" spans="1:13" s="110" customFormat="1" ht="11.1" customHeight="1" x14ac:dyDescent="0.2">
      <c r="A25" s="422" t="s">
        <v>390</v>
      </c>
      <c r="B25" s="115">
        <v>226739</v>
      </c>
      <c r="C25" s="114">
        <v>125122</v>
      </c>
      <c r="D25" s="114">
        <v>101617</v>
      </c>
      <c r="E25" s="114">
        <v>166650</v>
      </c>
      <c r="F25" s="114">
        <v>57879</v>
      </c>
      <c r="G25" s="114">
        <v>32228</v>
      </c>
      <c r="H25" s="114">
        <v>60764</v>
      </c>
      <c r="I25" s="115">
        <v>59923</v>
      </c>
      <c r="J25" s="114">
        <v>39737</v>
      </c>
      <c r="K25" s="114">
        <v>20186</v>
      </c>
      <c r="L25" s="423">
        <v>12805</v>
      </c>
      <c r="M25" s="424">
        <v>15433</v>
      </c>
    </row>
    <row r="26" spans="1:13" ht="15" customHeight="1" x14ac:dyDescent="0.2">
      <c r="A26" s="422" t="s">
        <v>394</v>
      </c>
      <c r="B26" s="115">
        <v>228555</v>
      </c>
      <c r="C26" s="114">
        <v>126533</v>
      </c>
      <c r="D26" s="114">
        <v>102022</v>
      </c>
      <c r="E26" s="114">
        <v>167976</v>
      </c>
      <c r="F26" s="114">
        <v>58357</v>
      </c>
      <c r="G26" s="114">
        <v>31404</v>
      </c>
      <c r="H26" s="114">
        <v>62132</v>
      </c>
      <c r="I26" s="115">
        <v>59170</v>
      </c>
      <c r="J26" s="114">
        <v>38989</v>
      </c>
      <c r="K26" s="114">
        <v>20181</v>
      </c>
      <c r="L26" s="423">
        <v>18064</v>
      </c>
      <c r="M26" s="424">
        <v>16472</v>
      </c>
    </row>
    <row r="27" spans="1:13" ht="11.1" customHeight="1" x14ac:dyDescent="0.2">
      <c r="A27" s="422" t="s">
        <v>388</v>
      </c>
      <c r="B27" s="115">
        <v>230984</v>
      </c>
      <c r="C27" s="114">
        <v>128386</v>
      </c>
      <c r="D27" s="114">
        <v>102598</v>
      </c>
      <c r="E27" s="114">
        <v>169681</v>
      </c>
      <c r="F27" s="114">
        <v>59096</v>
      </c>
      <c r="G27" s="114">
        <v>30919</v>
      </c>
      <c r="H27" s="114">
        <v>63755</v>
      </c>
      <c r="I27" s="115">
        <v>60685</v>
      </c>
      <c r="J27" s="114">
        <v>39797</v>
      </c>
      <c r="K27" s="114">
        <v>20888</v>
      </c>
      <c r="L27" s="423">
        <v>15066</v>
      </c>
      <c r="M27" s="424">
        <v>12831</v>
      </c>
    </row>
    <row r="28" spans="1:13" ht="11.1" customHeight="1" x14ac:dyDescent="0.2">
      <c r="A28" s="422" t="s">
        <v>389</v>
      </c>
      <c r="B28" s="115">
        <v>235360</v>
      </c>
      <c r="C28" s="114">
        <v>130739</v>
      </c>
      <c r="D28" s="114">
        <v>104621</v>
      </c>
      <c r="E28" s="114">
        <v>174900</v>
      </c>
      <c r="F28" s="114">
        <v>60032</v>
      </c>
      <c r="G28" s="114">
        <v>33431</v>
      </c>
      <c r="H28" s="114">
        <v>64705</v>
      </c>
      <c r="I28" s="115">
        <v>60691</v>
      </c>
      <c r="J28" s="114">
        <v>39187</v>
      </c>
      <c r="K28" s="114">
        <v>21504</v>
      </c>
      <c r="L28" s="423">
        <v>22718</v>
      </c>
      <c r="M28" s="424">
        <v>18967</v>
      </c>
    </row>
    <row r="29" spans="1:13" s="110" customFormat="1" ht="11.1" customHeight="1" x14ac:dyDescent="0.2">
      <c r="A29" s="422" t="s">
        <v>390</v>
      </c>
      <c r="B29" s="115">
        <v>232717</v>
      </c>
      <c r="C29" s="114">
        <v>127846</v>
      </c>
      <c r="D29" s="114">
        <v>104871</v>
      </c>
      <c r="E29" s="114">
        <v>171979</v>
      </c>
      <c r="F29" s="114">
        <v>60667</v>
      </c>
      <c r="G29" s="114">
        <v>32433</v>
      </c>
      <c r="H29" s="114">
        <v>64779</v>
      </c>
      <c r="I29" s="115">
        <v>61437</v>
      </c>
      <c r="J29" s="114">
        <v>40124</v>
      </c>
      <c r="K29" s="114">
        <v>21313</v>
      </c>
      <c r="L29" s="423">
        <v>13609</v>
      </c>
      <c r="M29" s="424">
        <v>16334</v>
      </c>
    </row>
    <row r="30" spans="1:13" ht="15" customHeight="1" x14ac:dyDescent="0.2">
      <c r="A30" s="422" t="s">
        <v>395</v>
      </c>
      <c r="B30" s="115">
        <v>234914</v>
      </c>
      <c r="C30" s="114">
        <v>129142</v>
      </c>
      <c r="D30" s="114">
        <v>105772</v>
      </c>
      <c r="E30" s="114">
        <v>173082</v>
      </c>
      <c r="F30" s="114">
        <v>61791</v>
      </c>
      <c r="G30" s="114">
        <v>31664</v>
      </c>
      <c r="H30" s="114">
        <v>65955</v>
      </c>
      <c r="I30" s="115">
        <v>60143</v>
      </c>
      <c r="J30" s="114">
        <v>38845</v>
      </c>
      <c r="K30" s="114">
        <v>21298</v>
      </c>
      <c r="L30" s="423">
        <v>19423</v>
      </c>
      <c r="M30" s="424">
        <v>17556</v>
      </c>
    </row>
    <row r="31" spans="1:13" ht="11.1" customHeight="1" x14ac:dyDescent="0.2">
      <c r="A31" s="422" t="s">
        <v>388</v>
      </c>
      <c r="B31" s="115">
        <v>238054</v>
      </c>
      <c r="C31" s="114">
        <v>131380</v>
      </c>
      <c r="D31" s="114">
        <v>106674</v>
      </c>
      <c r="E31" s="114">
        <v>175242</v>
      </c>
      <c r="F31" s="114">
        <v>62783</v>
      </c>
      <c r="G31" s="114">
        <v>31211</v>
      </c>
      <c r="H31" s="114">
        <v>67430</v>
      </c>
      <c r="I31" s="115">
        <v>61776</v>
      </c>
      <c r="J31" s="114">
        <v>39645</v>
      </c>
      <c r="K31" s="114">
        <v>22131</v>
      </c>
      <c r="L31" s="423">
        <v>16710</v>
      </c>
      <c r="M31" s="424">
        <v>13763</v>
      </c>
    </row>
    <row r="32" spans="1:13" ht="11.1" customHeight="1" x14ac:dyDescent="0.2">
      <c r="A32" s="422" t="s">
        <v>389</v>
      </c>
      <c r="B32" s="115">
        <v>243908</v>
      </c>
      <c r="C32" s="114">
        <v>134680</v>
      </c>
      <c r="D32" s="114">
        <v>109228</v>
      </c>
      <c r="E32" s="114">
        <v>179942</v>
      </c>
      <c r="F32" s="114">
        <v>63947</v>
      </c>
      <c r="G32" s="114">
        <v>33965</v>
      </c>
      <c r="H32" s="114">
        <v>68664</v>
      </c>
      <c r="I32" s="115">
        <v>61335</v>
      </c>
      <c r="J32" s="114">
        <v>38524</v>
      </c>
      <c r="K32" s="114">
        <v>22811</v>
      </c>
      <c r="L32" s="423">
        <v>25131</v>
      </c>
      <c r="M32" s="424">
        <v>20352</v>
      </c>
    </row>
    <row r="33" spans="1:13" s="110" customFormat="1" ht="11.1" customHeight="1" x14ac:dyDescent="0.2">
      <c r="A33" s="422" t="s">
        <v>390</v>
      </c>
      <c r="B33" s="115">
        <v>242252</v>
      </c>
      <c r="C33" s="114">
        <v>132904</v>
      </c>
      <c r="D33" s="114">
        <v>109348</v>
      </c>
      <c r="E33" s="114">
        <v>177731</v>
      </c>
      <c r="F33" s="114">
        <v>64507</v>
      </c>
      <c r="G33" s="114">
        <v>32876</v>
      </c>
      <c r="H33" s="114">
        <v>68825</v>
      </c>
      <c r="I33" s="115">
        <v>62201</v>
      </c>
      <c r="J33" s="114">
        <v>39436</v>
      </c>
      <c r="K33" s="114">
        <v>22765</v>
      </c>
      <c r="L33" s="423">
        <v>14742</v>
      </c>
      <c r="M33" s="424">
        <v>16413</v>
      </c>
    </row>
    <row r="34" spans="1:13" ht="15" customHeight="1" x14ac:dyDescent="0.2">
      <c r="A34" s="422" t="s">
        <v>396</v>
      </c>
      <c r="B34" s="115">
        <v>243998</v>
      </c>
      <c r="C34" s="114">
        <v>134047</v>
      </c>
      <c r="D34" s="114">
        <v>109951</v>
      </c>
      <c r="E34" s="114">
        <v>178843</v>
      </c>
      <c r="F34" s="114">
        <v>65146</v>
      </c>
      <c r="G34" s="114">
        <v>32066</v>
      </c>
      <c r="H34" s="114">
        <v>70011</v>
      </c>
      <c r="I34" s="115">
        <v>61733</v>
      </c>
      <c r="J34" s="114">
        <v>38842</v>
      </c>
      <c r="K34" s="114">
        <v>22891</v>
      </c>
      <c r="L34" s="423">
        <v>19644</v>
      </c>
      <c r="M34" s="424">
        <v>18008</v>
      </c>
    </row>
    <row r="35" spans="1:13" ht="11.1" customHeight="1" x14ac:dyDescent="0.2">
      <c r="A35" s="422" t="s">
        <v>388</v>
      </c>
      <c r="B35" s="115">
        <v>247071</v>
      </c>
      <c r="C35" s="114">
        <v>136420</v>
      </c>
      <c r="D35" s="114">
        <v>110651</v>
      </c>
      <c r="E35" s="114">
        <v>180395</v>
      </c>
      <c r="F35" s="114">
        <v>66673</v>
      </c>
      <c r="G35" s="114">
        <v>31692</v>
      </c>
      <c r="H35" s="114">
        <v>71470</v>
      </c>
      <c r="I35" s="115">
        <v>63359</v>
      </c>
      <c r="J35" s="114">
        <v>39676</v>
      </c>
      <c r="K35" s="114">
        <v>23683</v>
      </c>
      <c r="L35" s="423">
        <v>17537</v>
      </c>
      <c r="M35" s="424">
        <v>14745</v>
      </c>
    </row>
    <row r="36" spans="1:13" ht="11.1" customHeight="1" x14ac:dyDescent="0.2">
      <c r="A36" s="422" t="s">
        <v>389</v>
      </c>
      <c r="B36" s="115">
        <v>251588</v>
      </c>
      <c r="C36" s="114">
        <v>138926</v>
      </c>
      <c r="D36" s="114">
        <v>112662</v>
      </c>
      <c r="E36" s="114">
        <v>183990</v>
      </c>
      <c r="F36" s="114">
        <v>67597</v>
      </c>
      <c r="G36" s="114">
        <v>34442</v>
      </c>
      <c r="H36" s="114">
        <v>72474</v>
      </c>
      <c r="I36" s="115">
        <v>62786</v>
      </c>
      <c r="J36" s="114">
        <v>38597</v>
      </c>
      <c r="K36" s="114">
        <v>24189</v>
      </c>
      <c r="L36" s="423">
        <v>25138</v>
      </c>
      <c r="M36" s="424">
        <v>21334</v>
      </c>
    </row>
    <row r="37" spans="1:13" s="110" customFormat="1" ht="11.1" customHeight="1" x14ac:dyDescent="0.2">
      <c r="A37" s="422" t="s">
        <v>390</v>
      </c>
      <c r="B37" s="115">
        <v>250160</v>
      </c>
      <c r="C37" s="114">
        <v>137326</v>
      </c>
      <c r="D37" s="114">
        <v>112834</v>
      </c>
      <c r="E37" s="114">
        <v>182076</v>
      </c>
      <c r="F37" s="114">
        <v>68084</v>
      </c>
      <c r="G37" s="114">
        <v>33691</v>
      </c>
      <c r="H37" s="114">
        <v>72664</v>
      </c>
      <c r="I37" s="115">
        <v>63254</v>
      </c>
      <c r="J37" s="114">
        <v>39130</v>
      </c>
      <c r="K37" s="114">
        <v>24124</v>
      </c>
      <c r="L37" s="423">
        <v>14346</v>
      </c>
      <c r="M37" s="424">
        <v>15995</v>
      </c>
    </row>
    <row r="38" spans="1:13" ht="15" customHeight="1" x14ac:dyDescent="0.2">
      <c r="A38" s="425" t="s">
        <v>397</v>
      </c>
      <c r="B38" s="115">
        <v>251894</v>
      </c>
      <c r="C38" s="114">
        <v>138606</v>
      </c>
      <c r="D38" s="114">
        <v>113288</v>
      </c>
      <c r="E38" s="114">
        <v>183357</v>
      </c>
      <c r="F38" s="114">
        <v>68537</v>
      </c>
      <c r="G38" s="114">
        <v>32909</v>
      </c>
      <c r="H38" s="114">
        <v>73753</v>
      </c>
      <c r="I38" s="115">
        <v>62378</v>
      </c>
      <c r="J38" s="114">
        <v>38204</v>
      </c>
      <c r="K38" s="114">
        <v>24174</v>
      </c>
      <c r="L38" s="423">
        <v>20027</v>
      </c>
      <c r="M38" s="424">
        <v>18461</v>
      </c>
    </row>
    <row r="39" spans="1:13" ht="11.1" customHeight="1" x14ac:dyDescent="0.2">
      <c r="A39" s="422" t="s">
        <v>388</v>
      </c>
      <c r="B39" s="115">
        <v>254418</v>
      </c>
      <c r="C39" s="114">
        <v>140371</v>
      </c>
      <c r="D39" s="114">
        <v>114047</v>
      </c>
      <c r="E39" s="114">
        <v>184768</v>
      </c>
      <c r="F39" s="114">
        <v>69650</v>
      </c>
      <c r="G39" s="114">
        <v>32343</v>
      </c>
      <c r="H39" s="114">
        <v>75421</v>
      </c>
      <c r="I39" s="115">
        <v>64018</v>
      </c>
      <c r="J39" s="114">
        <v>38954</v>
      </c>
      <c r="K39" s="114">
        <v>25064</v>
      </c>
      <c r="L39" s="423">
        <v>17066</v>
      </c>
      <c r="M39" s="424">
        <v>14681</v>
      </c>
    </row>
    <row r="40" spans="1:13" ht="11.1" customHeight="1" x14ac:dyDescent="0.2">
      <c r="A40" s="425" t="s">
        <v>389</v>
      </c>
      <c r="B40" s="115">
        <v>259458</v>
      </c>
      <c r="C40" s="114">
        <v>143381</v>
      </c>
      <c r="D40" s="114">
        <v>116077</v>
      </c>
      <c r="E40" s="114">
        <v>189143</v>
      </c>
      <c r="F40" s="114">
        <v>70315</v>
      </c>
      <c r="G40" s="114">
        <v>34988</v>
      </c>
      <c r="H40" s="114">
        <v>76313</v>
      </c>
      <c r="I40" s="115">
        <v>63783</v>
      </c>
      <c r="J40" s="114">
        <v>38079</v>
      </c>
      <c r="K40" s="114">
        <v>25704</v>
      </c>
      <c r="L40" s="423">
        <v>27770</v>
      </c>
      <c r="M40" s="424">
        <v>23434</v>
      </c>
    </row>
    <row r="41" spans="1:13" s="110" customFormat="1" ht="11.1" customHeight="1" x14ac:dyDescent="0.2">
      <c r="A41" s="422" t="s">
        <v>390</v>
      </c>
      <c r="B41" s="115">
        <v>258550</v>
      </c>
      <c r="C41" s="114">
        <v>142159</v>
      </c>
      <c r="D41" s="114">
        <v>116391</v>
      </c>
      <c r="E41" s="114">
        <v>187596</v>
      </c>
      <c r="F41" s="114">
        <v>70954</v>
      </c>
      <c r="G41" s="114">
        <v>34310</v>
      </c>
      <c r="H41" s="114">
        <v>76558</v>
      </c>
      <c r="I41" s="115">
        <v>64262</v>
      </c>
      <c r="J41" s="114">
        <v>38558</v>
      </c>
      <c r="K41" s="114">
        <v>25704</v>
      </c>
      <c r="L41" s="423">
        <v>15907</v>
      </c>
      <c r="M41" s="424">
        <v>17082</v>
      </c>
    </row>
    <row r="42" spans="1:13" ht="15" customHeight="1" x14ac:dyDescent="0.2">
      <c r="A42" s="422" t="s">
        <v>398</v>
      </c>
      <c r="B42" s="115">
        <v>259431</v>
      </c>
      <c r="C42" s="114">
        <v>142863</v>
      </c>
      <c r="D42" s="114">
        <v>116568</v>
      </c>
      <c r="E42" s="114">
        <v>188111</v>
      </c>
      <c r="F42" s="114">
        <v>71320</v>
      </c>
      <c r="G42" s="114">
        <v>33331</v>
      </c>
      <c r="H42" s="114">
        <v>77669</v>
      </c>
      <c r="I42" s="115">
        <v>63281</v>
      </c>
      <c r="J42" s="114">
        <v>37680</v>
      </c>
      <c r="K42" s="114">
        <v>25601</v>
      </c>
      <c r="L42" s="423">
        <v>20946</v>
      </c>
      <c r="M42" s="424">
        <v>20069</v>
      </c>
    </row>
    <row r="43" spans="1:13" ht="11.1" customHeight="1" x14ac:dyDescent="0.2">
      <c r="A43" s="422" t="s">
        <v>388</v>
      </c>
      <c r="B43" s="115">
        <v>262119</v>
      </c>
      <c r="C43" s="114">
        <v>144931</v>
      </c>
      <c r="D43" s="114">
        <v>117188</v>
      </c>
      <c r="E43" s="114">
        <v>190013</v>
      </c>
      <c r="F43" s="114">
        <v>72106</v>
      </c>
      <c r="G43" s="114">
        <v>32953</v>
      </c>
      <c r="H43" s="114">
        <v>79124</v>
      </c>
      <c r="I43" s="115">
        <v>64902</v>
      </c>
      <c r="J43" s="114">
        <v>38458</v>
      </c>
      <c r="K43" s="114">
        <v>26444</v>
      </c>
      <c r="L43" s="423">
        <v>19521</v>
      </c>
      <c r="M43" s="424">
        <v>17056</v>
      </c>
    </row>
    <row r="44" spans="1:13" ht="11.1" customHeight="1" x14ac:dyDescent="0.2">
      <c r="A44" s="422" t="s">
        <v>389</v>
      </c>
      <c r="B44" s="115">
        <v>266959</v>
      </c>
      <c r="C44" s="114">
        <v>147702</v>
      </c>
      <c r="D44" s="114">
        <v>119257</v>
      </c>
      <c r="E44" s="114">
        <v>193921</v>
      </c>
      <c r="F44" s="114">
        <v>73038</v>
      </c>
      <c r="G44" s="114">
        <v>35618</v>
      </c>
      <c r="H44" s="114">
        <v>80229</v>
      </c>
      <c r="I44" s="115">
        <v>64385</v>
      </c>
      <c r="J44" s="114">
        <v>37239</v>
      </c>
      <c r="K44" s="114">
        <v>27146</v>
      </c>
      <c r="L44" s="423">
        <v>26283</v>
      </c>
      <c r="M44" s="424">
        <v>22304</v>
      </c>
    </row>
    <row r="45" spans="1:13" s="110" customFormat="1" ht="11.1" customHeight="1" x14ac:dyDescent="0.2">
      <c r="A45" s="422" t="s">
        <v>390</v>
      </c>
      <c r="B45" s="115">
        <v>264607</v>
      </c>
      <c r="C45" s="114">
        <v>145296</v>
      </c>
      <c r="D45" s="114">
        <v>119311</v>
      </c>
      <c r="E45" s="114">
        <v>191419</v>
      </c>
      <c r="F45" s="114">
        <v>73188</v>
      </c>
      <c r="G45" s="114">
        <v>34546</v>
      </c>
      <c r="H45" s="114">
        <v>80194</v>
      </c>
      <c r="I45" s="115">
        <v>65116</v>
      </c>
      <c r="J45" s="114">
        <v>38122</v>
      </c>
      <c r="K45" s="114">
        <v>26994</v>
      </c>
      <c r="L45" s="423">
        <v>15816</v>
      </c>
      <c r="M45" s="424">
        <v>18249</v>
      </c>
    </row>
    <row r="46" spans="1:13" ht="15" customHeight="1" x14ac:dyDescent="0.2">
      <c r="A46" s="422" t="s">
        <v>399</v>
      </c>
      <c r="B46" s="115">
        <v>265386</v>
      </c>
      <c r="C46" s="114">
        <v>145951</v>
      </c>
      <c r="D46" s="114">
        <v>119435</v>
      </c>
      <c r="E46" s="114">
        <v>191782</v>
      </c>
      <c r="F46" s="114">
        <v>73604</v>
      </c>
      <c r="G46" s="114">
        <v>33590</v>
      </c>
      <c r="H46" s="114">
        <v>81214</v>
      </c>
      <c r="I46" s="115">
        <v>64542</v>
      </c>
      <c r="J46" s="114">
        <v>37441</v>
      </c>
      <c r="K46" s="114">
        <v>27101</v>
      </c>
      <c r="L46" s="423">
        <v>24298</v>
      </c>
      <c r="M46" s="424">
        <v>23670</v>
      </c>
    </row>
    <row r="47" spans="1:13" ht="11.1" customHeight="1" x14ac:dyDescent="0.2">
      <c r="A47" s="422" t="s">
        <v>388</v>
      </c>
      <c r="B47" s="115">
        <v>266463</v>
      </c>
      <c r="C47" s="114">
        <v>146835</v>
      </c>
      <c r="D47" s="114">
        <v>119628</v>
      </c>
      <c r="E47" s="114">
        <v>192062</v>
      </c>
      <c r="F47" s="114">
        <v>74401</v>
      </c>
      <c r="G47" s="114">
        <v>32944</v>
      </c>
      <c r="H47" s="114">
        <v>82423</v>
      </c>
      <c r="I47" s="115">
        <v>66232</v>
      </c>
      <c r="J47" s="114">
        <v>38334</v>
      </c>
      <c r="K47" s="114">
        <v>27898</v>
      </c>
      <c r="L47" s="423">
        <v>17103</v>
      </c>
      <c r="M47" s="424">
        <v>16308</v>
      </c>
    </row>
    <row r="48" spans="1:13" ht="11.1" customHeight="1" x14ac:dyDescent="0.2">
      <c r="A48" s="422" t="s">
        <v>389</v>
      </c>
      <c r="B48" s="115">
        <v>270494</v>
      </c>
      <c r="C48" s="114">
        <v>149172</v>
      </c>
      <c r="D48" s="114">
        <v>121322</v>
      </c>
      <c r="E48" s="114">
        <v>194872</v>
      </c>
      <c r="F48" s="114">
        <v>75622</v>
      </c>
      <c r="G48" s="114">
        <v>35280</v>
      </c>
      <c r="H48" s="114">
        <v>83503</v>
      </c>
      <c r="I48" s="115">
        <v>65520</v>
      </c>
      <c r="J48" s="114">
        <v>37089</v>
      </c>
      <c r="K48" s="114">
        <v>28431</v>
      </c>
      <c r="L48" s="423">
        <v>25391</v>
      </c>
      <c r="M48" s="424">
        <v>22059</v>
      </c>
    </row>
    <row r="49" spans="1:17" s="110" customFormat="1" ht="11.1" customHeight="1" x14ac:dyDescent="0.2">
      <c r="A49" s="422" t="s">
        <v>390</v>
      </c>
      <c r="B49" s="115">
        <v>268651</v>
      </c>
      <c r="C49" s="114">
        <v>147112</v>
      </c>
      <c r="D49" s="114">
        <v>121539</v>
      </c>
      <c r="E49" s="114">
        <v>192474</v>
      </c>
      <c r="F49" s="114">
        <v>76177</v>
      </c>
      <c r="G49" s="114">
        <v>34409</v>
      </c>
      <c r="H49" s="114">
        <v>83422</v>
      </c>
      <c r="I49" s="115">
        <v>66167</v>
      </c>
      <c r="J49" s="114">
        <v>37711</v>
      </c>
      <c r="K49" s="114">
        <v>28456</v>
      </c>
      <c r="L49" s="423">
        <v>14871</v>
      </c>
      <c r="M49" s="424">
        <v>17192</v>
      </c>
    </row>
    <row r="50" spans="1:17" ht="15" customHeight="1" x14ac:dyDescent="0.2">
      <c r="A50" s="422" t="s">
        <v>400</v>
      </c>
      <c r="B50" s="143">
        <v>268959</v>
      </c>
      <c r="C50" s="144">
        <v>147385</v>
      </c>
      <c r="D50" s="144">
        <v>121574</v>
      </c>
      <c r="E50" s="144">
        <v>192406</v>
      </c>
      <c r="F50" s="144">
        <v>76553</v>
      </c>
      <c r="G50" s="144">
        <v>33424</v>
      </c>
      <c r="H50" s="144">
        <v>84171</v>
      </c>
      <c r="I50" s="143">
        <v>64112</v>
      </c>
      <c r="J50" s="144">
        <v>36359</v>
      </c>
      <c r="K50" s="144">
        <v>27753</v>
      </c>
      <c r="L50" s="426">
        <v>19186</v>
      </c>
      <c r="M50" s="427">
        <v>19414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1.346340801700165</v>
      </c>
      <c r="C6" s="480">
        <f>'Tabelle 3.3'!J11</f>
        <v>-0.66623284063090704</v>
      </c>
      <c r="D6" s="481">
        <f t="shared" ref="D6:E9" si="0">IF(OR(AND(B6&gt;=-50,B6&lt;=50),ISNUMBER(B6)=FALSE),B6,"")</f>
        <v>1.346340801700165</v>
      </c>
      <c r="E6" s="481">
        <f t="shared" si="0"/>
        <v>-0.66623284063090704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1.346340801700165</v>
      </c>
      <c r="C14" s="480">
        <f>'Tabelle 3.3'!J11</f>
        <v>-0.66623284063090704</v>
      </c>
      <c r="D14" s="481">
        <f>IF(OR(AND(B14&gt;=-50,B14&lt;=50),ISNUMBER(B14)=FALSE),B14,"")</f>
        <v>1.346340801700165</v>
      </c>
      <c r="E14" s="481">
        <f>IF(OR(AND(C14&gt;=-50,C14&lt;=50),ISNUMBER(C14)=FALSE),C14,"")</f>
        <v>-0.66623284063090704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17.839013778100071</v>
      </c>
      <c r="C15" s="480">
        <f>'Tabelle 3.3'!J12</f>
        <v>5.8272632674297604</v>
      </c>
      <c r="D15" s="481">
        <f t="shared" ref="D15:E45" si="3">IF(OR(AND(B15&gt;=-50,B15&lt;=50),ISNUMBER(B15)=FALSE),B15,"")</f>
        <v>17.839013778100071</v>
      </c>
      <c r="E15" s="481">
        <f t="shared" si="3"/>
        <v>5.8272632674297604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4.9016730261226886</v>
      </c>
      <c r="C16" s="480">
        <f>'Tabelle 3.3'!J13</f>
        <v>11.275964391691394</v>
      </c>
      <c r="D16" s="481">
        <f t="shared" si="3"/>
        <v>4.9016730261226886</v>
      </c>
      <c r="E16" s="481">
        <f t="shared" si="3"/>
        <v>11.275964391691394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-0.97195259017063451</v>
      </c>
      <c r="C17" s="480">
        <f>'Tabelle 3.3'!J14</f>
        <v>-5.0011064394777609</v>
      </c>
      <c r="D17" s="481">
        <f t="shared" si="3"/>
        <v>-0.97195259017063451</v>
      </c>
      <c r="E17" s="481">
        <f t="shared" si="3"/>
        <v>-5.0011064394777609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1.8361257746155613</v>
      </c>
      <c r="C18" s="480">
        <f>'Tabelle 3.3'!J15</f>
        <v>-5.0328227571115978</v>
      </c>
      <c r="D18" s="481">
        <f t="shared" si="3"/>
        <v>1.8361257746155613</v>
      </c>
      <c r="E18" s="481">
        <f t="shared" si="3"/>
        <v>-5.0328227571115978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-1.5926483092419386</v>
      </c>
      <c r="C19" s="480">
        <f>'Tabelle 3.3'!J16</f>
        <v>-7.9402985074626864</v>
      </c>
      <c r="D19" s="481">
        <f t="shared" si="3"/>
        <v>-1.5926483092419386</v>
      </c>
      <c r="E19" s="481">
        <f t="shared" si="3"/>
        <v>-7.9402985074626864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0.6290054592926656</v>
      </c>
      <c r="C20" s="480">
        <f>'Tabelle 3.3'!J17</f>
        <v>3.9355992844364938</v>
      </c>
      <c r="D20" s="481">
        <f t="shared" si="3"/>
        <v>0.6290054592926656</v>
      </c>
      <c r="E20" s="481">
        <f t="shared" si="3"/>
        <v>3.9355992844364938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3.5304649471269514</v>
      </c>
      <c r="C21" s="480">
        <f>'Tabelle 3.3'!J18</f>
        <v>3.0014124293785311</v>
      </c>
      <c r="D21" s="481">
        <f t="shared" si="3"/>
        <v>3.5304649471269514</v>
      </c>
      <c r="E21" s="481">
        <f t="shared" si="3"/>
        <v>3.0014124293785311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2.072605561277034</v>
      </c>
      <c r="C22" s="480">
        <f>'Tabelle 3.3'!J19</f>
        <v>0.98568167669641005</v>
      </c>
      <c r="D22" s="481">
        <f t="shared" si="3"/>
        <v>2.072605561277034</v>
      </c>
      <c r="E22" s="481">
        <f t="shared" si="3"/>
        <v>0.98568167669641005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0.28616397195593074</v>
      </c>
      <c r="C23" s="480">
        <f>'Tabelle 3.3'!J20</f>
        <v>0.50391937290033595</v>
      </c>
      <c r="D23" s="481">
        <f t="shared" si="3"/>
        <v>0.28616397195593074</v>
      </c>
      <c r="E23" s="481">
        <f t="shared" si="3"/>
        <v>0.50391937290033595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0.75898801597869503</v>
      </c>
      <c r="C24" s="480">
        <f>'Tabelle 3.3'!J21</f>
        <v>-8.8670471359120686</v>
      </c>
      <c r="D24" s="481">
        <f t="shared" si="3"/>
        <v>0.75898801597869503</v>
      </c>
      <c r="E24" s="481">
        <f t="shared" si="3"/>
        <v>-8.8670471359120686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9.211852449103004</v>
      </c>
      <c r="C25" s="480">
        <f>'Tabelle 3.3'!J22</f>
        <v>4.107981220657277</v>
      </c>
      <c r="D25" s="481">
        <f t="shared" si="3"/>
        <v>9.211852449103004</v>
      </c>
      <c r="E25" s="481">
        <f t="shared" si="3"/>
        <v>4.107981220657277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-0.98913886733902245</v>
      </c>
      <c r="C26" s="480">
        <f>'Tabelle 3.3'!J23</f>
        <v>1.6602809706257982</v>
      </c>
      <c r="D26" s="481">
        <f t="shared" si="3"/>
        <v>-0.98913886733902245</v>
      </c>
      <c r="E26" s="481">
        <f t="shared" si="3"/>
        <v>1.6602809706257982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5.7993730407523509</v>
      </c>
      <c r="C27" s="480">
        <f>'Tabelle 3.3'!J24</f>
        <v>-1.4235654840122645</v>
      </c>
      <c r="D27" s="481">
        <f t="shared" si="3"/>
        <v>5.7993730407523509</v>
      </c>
      <c r="E27" s="481">
        <f t="shared" si="3"/>
        <v>-1.4235654840122645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0.75914423740510695</v>
      </c>
      <c r="C28" s="480">
        <f>'Tabelle 3.3'!J25</f>
        <v>1.4688209373748164</v>
      </c>
      <c r="D28" s="481">
        <f t="shared" si="3"/>
        <v>0.75914423740510695</v>
      </c>
      <c r="E28" s="481">
        <f t="shared" si="3"/>
        <v>1.4688209373748164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-10.754352030947775</v>
      </c>
      <c r="C29" s="480">
        <f>'Tabelle 3.3'!J26</f>
        <v>-10.476190476190476</v>
      </c>
      <c r="D29" s="481">
        <f t="shared" si="3"/>
        <v>-10.754352030947775</v>
      </c>
      <c r="E29" s="481">
        <f t="shared" si="3"/>
        <v>-10.476190476190476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1.8981880931837791</v>
      </c>
      <c r="C30" s="480">
        <f>'Tabelle 3.3'!J27</f>
        <v>0.57929036929761046</v>
      </c>
      <c r="D30" s="481">
        <f t="shared" si="3"/>
        <v>1.8981880931837791</v>
      </c>
      <c r="E30" s="481">
        <f t="shared" si="3"/>
        <v>0.57929036929761046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1.2648739810737375</v>
      </c>
      <c r="C31" s="480">
        <f>'Tabelle 3.3'!J28</f>
        <v>3.1275720164609053</v>
      </c>
      <c r="D31" s="481">
        <f t="shared" si="3"/>
        <v>1.2648739810737375</v>
      </c>
      <c r="E31" s="481">
        <f t="shared" si="3"/>
        <v>3.1275720164609053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3.5845247414610029</v>
      </c>
      <c r="C32" s="480">
        <f>'Tabelle 3.3'!J29</f>
        <v>4.0282836940218552</v>
      </c>
      <c r="D32" s="481">
        <f t="shared" si="3"/>
        <v>3.5845247414610029</v>
      </c>
      <c r="E32" s="481">
        <f t="shared" si="3"/>
        <v>4.0282836940218552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5.2792147499668394</v>
      </c>
      <c r="C33" s="480">
        <f>'Tabelle 3.3'!J30</f>
        <v>9.3159882501049101</v>
      </c>
      <c r="D33" s="481">
        <f t="shared" si="3"/>
        <v>5.2792147499668394</v>
      </c>
      <c r="E33" s="481">
        <f t="shared" si="3"/>
        <v>9.3159882501049101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0.61001560505036179</v>
      </c>
      <c r="C34" s="480">
        <f>'Tabelle 3.3'!J31</f>
        <v>-3.4611926880431527</v>
      </c>
      <c r="D34" s="481">
        <f t="shared" si="3"/>
        <v>0.61001560505036179</v>
      </c>
      <c r="E34" s="481">
        <f t="shared" si="3"/>
        <v>-3.4611926880431527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17.839013778100071</v>
      </c>
      <c r="C37" s="480">
        <f>'Tabelle 3.3'!J34</f>
        <v>5.8272632674297604</v>
      </c>
      <c r="D37" s="481">
        <f t="shared" si="3"/>
        <v>17.839013778100071</v>
      </c>
      <c r="E37" s="481">
        <f t="shared" si="3"/>
        <v>5.8272632674297604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3.715754800353499E-2</v>
      </c>
      <c r="C38" s="480">
        <f>'Tabelle 3.3'!J35</f>
        <v>-1.3397502601456817</v>
      </c>
      <c r="D38" s="481">
        <f t="shared" si="3"/>
        <v>3.715754800353499E-2</v>
      </c>
      <c r="E38" s="481">
        <f t="shared" si="3"/>
        <v>-1.3397502601456817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2.0008392578041851</v>
      </c>
      <c r="C39" s="480">
        <f>'Tabelle 3.3'!J36</f>
        <v>-0.68523786520673424</v>
      </c>
      <c r="D39" s="481">
        <f t="shared" si="3"/>
        <v>2.0008392578041851</v>
      </c>
      <c r="E39" s="481">
        <f t="shared" si="3"/>
        <v>-0.68523786520673424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2.0008392578041851</v>
      </c>
      <c r="C45" s="480">
        <f>'Tabelle 3.3'!J36</f>
        <v>-0.68523786520673424</v>
      </c>
      <c r="D45" s="481">
        <f t="shared" si="3"/>
        <v>2.0008392578041851</v>
      </c>
      <c r="E45" s="481">
        <f t="shared" si="3"/>
        <v>-0.68523786520673424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228555</v>
      </c>
      <c r="C51" s="487">
        <v>38989</v>
      </c>
      <c r="D51" s="487">
        <v>20181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230984</v>
      </c>
      <c r="C52" s="487">
        <v>39797</v>
      </c>
      <c r="D52" s="487">
        <v>20888</v>
      </c>
      <c r="E52" s="488">
        <f t="shared" ref="E52:G70" si="11">IF($A$51=37802,IF(COUNTBLANK(B$51:B$70)&gt;0,#N/A,B52/B$51*100),IF(COUNTBLANK(B$51:B$75)&gt;0,#N/A,B52/B$51*100))</f>
        <v>101.06276388615431</v>
      </c>
      <c r="F52" s="488">
        <f t="shared" si="11"/>
        <v>102.07237938905844</v>
      </c>
      <c r="G52" s="488">
        <f t="shared" si="11"/>
        <v>103.50329517863337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235360</v>
      </c>
      <c r="C53" s="487">
        <v>39187</v>
      </c>
      <c r="D53" s="487">
        <v>21504</v>
      </c>
      <c r="E53" s="488">
        <f t="shared" si="11"/>
        <v>102.97740150073287</v>
      </c>
      <c r="F53" s="488">
        <f t="shared" si="11"/>
        <v>100.50783554335838</v>
      </c>
      <c r="G53" s="488">
        <f t="shared" si="11"/>
        <v>106.55567117585849</v>
      </c>
      <c r="H53" s="489">
        <f>IF(ISERROR(L53)=TRUE,IF(MONTH(A53)=MONTH(MAX(A$51:A$75)),A53,""),"")</f>
        <v>41883</v>
      </c>
      <c r="I53" s="488">
        <f t="shared" si="12"/>
        <v>102.97740150073287</v>
      </c>
      <c r="J53" s="488">
        <f t="shared" si="10"/>
        <v>100.50783554335838</v>
      </c>
      <c r="K53" s="488">
        <f t="shared" si="10"/>
        <v>106.55567117585849</v>
      </c>
      <c r="L53" s="488" t="e">
        <f t="shared" si="13"/>
        <v>#N/A</v>
      </c>
    </row>
    <row r="54" spans="1:14" ht="15" customHeight="1" x14ac:dyDescent="0.2">
      <c r="A54" s="490" t="s">
        <v>463</v>
      </c>
      <c r="B54" s="487">
        <v>232717</v>
      </c>
      <c r="C54" s="487">
        <v>40124</v>
      </c>
      <c r="D54" s="487">
        <v>21313</v>
      </c>
      <c r="E54" s="488">
        <f t="shared" si="11"/>
        <v>101.82100588479797</v>
      </c>
      <c r="F54" s="488">
        <f t="shared" si="11"/>
        <v>102.91107748339275</v>
      </c>
      <c r="G54" s="488">
        <f t="shared" si="11"/>
        <v>105.60923641048512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234914</v>
      </c>
      <c r="C55" s="487">
        <v>38845</v>
      </c>
      <c r="D55" s="487">
        <v>21298</v>
      </c>
      <c r="E55" s="488">
        <f t="shared" si="11"/>
        <v>102.78226247511539</v>
      </c>
      <c r="F55" s="488">
        <f t="shared" si="11"/>
        <v>99.63066505937573</v>
      </c>
      <c r="G55" s="488">
        <f t="shared" si="11"/>
        <v>105.53490907289034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238054</v>
      </c>
      <c r="C56" s="487">
        <v>39645</v>
      </c>
      <c r="D56" s="487">
        <v>22131</v>
      </c>
      <c r="E56" s="488">
        <f t="shared" si="11"/>
        <v>104.15611122049397</v>
      </c>
      <c r="F56" s="488">
        <f t="shared" si="11"/>
        <v>101.68252584062172</v>
      </c>
      <c r="G56" s="488">
        <f t="shared" si="11"/>
        <v>109.66255388731976</v>
      </c>
      <c r="H56" s="489" t="str">
        <f t="shared" si="14"/>
        <v/>
      </c>
      <c r="I56" s="488" t="str">
        <f t="shared" si="12"/>
        <v/>
      </c>
      <c r="J56" s="488" t="str">
        <f t="shared" si="10"/>
        <v/>
      </c>
      <c r="K56" s="488" t="str">
        <f t="shared" si="10"/>
        <v/>
      </c>
      <c r="L56" s="488" t="e">
        <f t="shared" si="13"/>
        <v>#N/A</v>
      </c>
    </row>
    <row r="57" spans="1:14" ht="15" customHeight="1" x14ac:dyDescent="0.2">
      <c r="A57" s="490">
        <v>42248</v>
      </c>
      <c r="B57" s="487">
        <v>243908</v>
      </c>
      <c r="C57" s="487">
        <v>38524</v>
      </c>
      <c r="D57" s="487">
        <v>22811</v>
      </c>
      <c r="E57" s="488">
        <f t="shared" si="11"/>
        <v>106.71742031458511</v>
      </c>
      <c r="F57" s="488">
        <f t="shared" si="11"/>
        <v>98.807355920900761</v>
      </c>
      <c r="G57" s="488">
        <f t="shared" si="11"/>
        <v>113.03205985828255</v>
      </c>
      <c r="H57" s="489">
        <f t="shared" si="14"/>
        <v>42248</v>
      </c>
      <c r="I57" s="488">
        <f t="shared" si="12"/>
        <v>106.71742031458511</v>
      </c>
      <c r="J57" s="488">
        <f t="shared" si="10"/>
        <v>98.807355920900761</v>
      </c>
      <c r="K57" s="488">
        <f t="shared" si="10"/>
        <v>113.03205985828255</v>
      </c>
      <c r="L57" s="488" t="e">
        <f t="shared" si="13"/>
        <v>#N/A</v>
      </c>
    </row>
    <row r="58" spans="1:14" ht="15" customHeight="1" x14ac:dyDescent="0.2">
      <c r="A58" s="490" t="s">
        <v>466</v>
      </c>
      <c r="B58" s="487">
        <v>242252</v>
      </c>
      <c r="C58" s="487">
        <v>39436</v>
      </c>
      <c r="D58" s="487">
        <v>22765</v>
      </c>
      <c r="E58" s="488">
        <f t="shared" si="11"/>
        <v>105.99286823740456</v>
      </c>
      <c r="F58" s="488">
        <f t="shared" si="11"/>
        <v>101.14647721152119</v>
      </c>
      <c r="G58" s="488">
        <f t="shared" si="11"/>
        <v>112.80412268965858</v>
      </c>
      <c r="H58" s="489" t="str">
        <f t="shared" si="14"/>
        <v/>
      </c>
      <c r="I58" s="488" t="str">
        <f t="shared" si="12"/>
        <v/>
      </c>
      <c r="J58" s="488" t="str">
        <f t="shared" si="10"/>
        <v/>
      </c>
      <c r="K58" s="488" t="str">
        <f t="shared" si="10"/>
        <v/>
      </c>
      <c r="L58" s="488" t="e">
        <f t="shared" si="13"/>
        <v>#N/A</v>
      </c>
    </row>
    <row r="59" spans="1:14" ht="15" customHeight="1" x14ac:dyDescent="0.2">
      <c r="A59" s="490" t="s">
        <v>467</v>
      </c>
      <c r="B59" s="487">
        <v>243998</v>
      </c>
      <c r="C59" s="487">
        <v>38842</v>
      </c>
      <c r="D59" s="487">
        <v>22891</v>
      </c>
      <c r="E59" s="488">
        <f t="shared" si="11"/>
        <v>106.75679814486668</v>
      </c>
      <c r="F59" s="488">
        <f t="shared" si="11"/>
        <v>99.62297058144604</v>
      </c>
      <c r="G59" s="488">
        <f t="shared" si="11"/>
        <v>113.42847232545463</v>
      </c>
      <c r="H59" s="489" t="str">
        <f t="shared" si="14"/>
        <v/>
      </c>
      <c r="I59" s="488" t="str">
        <f t="shared" si="12"/>
        <v/>
      </c>
      <c r="J59" s="488" t="str">
        <f t="shared" si="10"/>
        <v/>
      </c>
      <c r="K59" s="488" t="str">
        <f t="shared" si="10"/>
        <v/>
      </c>
      <c r="L59" s="488" t="e">
        <f t="shared" si="13"/>
        <v>#N/A</v>
      </c>
    </row>
    <row r="60" spans="1:14" ht="15" customHeight="1" x14ac:dyDescent="0.2">
      <c r="A60" s="490" t="s">
        <v>468</v>
      </c>
      <c r="B60" s="487">
        <v>247071</v>
      </c>
      <c r="C60" s="487">
        <v>39676</v>
      </c>
      <c r="D60" s="487">
        <v>23683</v>
      </c>
      <c r="E60" s="488">
        <f t="shared" si="11"/>
        <v>108.10133228325786</v>
      </c>
      <c r="F60" s="488">
        <f t="shared" si="11"/>
        <v>101.76203544589499</v>
      </c>
      <c r="G60" s="488">
        <f t="shared" si="11"/>
        <v>117.35295575045835</v>
      </c>
      <c r="H60" s="489" t="str">
        <f t="shared" si="14"/>
        <v/>
      </c>
      <c r="I60" s="488" t="str">
        <f t="shared" si="12"/>
        <v/>
      </c>
      <c r="J60" s="488" t="str">
        <f t="shared" si="10"/>
        <v/>
      </c>
      <c r="K60" s="488" t="str">
        <f t="shared" si="10"/>
        <v/>
      </c>
      <c r="L60" s="488" t="e">
        <f t="shared" si="13"/>
        <v>#N/A</v>
      </c>
    </row>
    <row r="61" spans="1:14" ht="15" customHeight="1" x14ac:dyDescent="0.2">
      <c r="A61" s="490">
        <v>42614</v>
      </c>
      <c r="B61" s="487">
        <v>251588</v>
      </c>
      <c r="C61" s="487">
        <v>38597</v>
      </c>
      <c r="D61" s="487">
        <v>24189</v>
      </c>
      <c r="E61" s="488">
        <f t="shared" si="11"/>
        <v>110.07766183194417</v>
      </c>
      <c r="F61" s="488">
        <f t="shared" si="11"/>
        <v>98.99458821718946</v>
      </c>
      <c r="G61" s="488">
        <f t="shared" si="11"/>
        <v>119.86026460532185</v>
      </c>
      <c r="H61" s="489">
        <f t="shared" si="14"/>
        <v>42614</v>
      </c>
      <c r="I61" s="488">
        <f t="shared" si="12"/>
        <v>110.07766183194417</v>
      </c>
      <c r="J61" s="488">
        <f t="shared" si="10"/>
        <v>98.99458821718946</v>
      </c>
      <c r="K61" s="488">
        <f t="shared" si="10"/>
        <v>119.86026460532185</v>
      </c>
      <c r="L61" s="488" t="e">
        <f t="shared" si="13"/>
        <v>#N/A</v>
      </c>
    </row>
    <row r="62" spans="1:14" ht="15" customHeight="1" x14ac:dyDescent="0.2">
      <c r="A62" s="490" t="s">
        <v>469</v>
      </c>
      <c r="B62" s="487">
        <v>250160</v>
      </c>
      <c r="C62" s="487">
        <v>39130</v>
      </c>
      <c r="D62" s="487">
        <v>24124</v>
      </c>
      <c r="E62" s="488">
        <f t="shared" si="11"/>
        <v>109.45286692481022</v>
      </c>
      <c r="F62" s="488">
        <f t="shared" si="11"/>
        <v>100.3616404626946</v>
      </c>
      <c r="G62" s="488">
        <f t="shared" si="11"/>
        <v>119.53817947574453</v>
      </c>
      <c r="H62" s="489" t="str">
        <f t="shared" si="14"/>
        <v/>
      </c>
      <c r="I62" s="488" t="str">
        <f t="shared" si="12"/>
        <v/>
      </c>
      <c r="J62" s="488" t="str">
        <f t="shared" si="10"/>
        <v/>
      </c>
      <c r="K62" s="488" t="str">
        <f t="shared" si="10"/>
        <v/>
      </c>
      <c r="L62" s="488" t="e">
        <f t="shared" si="13"/>
        <v>#N/A</v>
      </c>
    </row>
    <row r="63" spans="1:14" ht="15" customHeight="1" x14ac:dyDescent="0.2">
      <c r="A63" s="490" t="s">
        <v>470</v>
      </c>
      <c r="B63" s="487">
        <v>251894</v>
      </c>
      <c r="C63" s="487">
        <v>38204</v>
      </c>
      <c r="D63" s="487">
        <v>24174</v>
      </c>
      <c r="E63" s="488">
        <f t="shared" si="11"/>
        <v>110.21154645490145</v>
      </c>
      <c r="F63" s="488">
        <f t="shared" si="11"/>
        <v>97.98661160840237</v>
      </c>
      <c r="G63" s="488">
        <f t="shared" si="11"/>
        <v>119.78593726772706</v>
      </c>
      <c r="H63" s="489" t="str">
        <f t="shared" si="14"/>
        <v/>
      </c>
      <c r="I63" s="488" t="str">
        <f t="shared" si="12"/>
        <v/>
      </c>
      <c r="J63" s="488" t="str">
        <f t="shared" si="10"/>
        <v/>
      </c>
      <c r="K63" s="488" t="str">
        <f t="shared" si="10"/>
        <v/>
      </c>
      <c r="L63" s="488" t="e">
        <f t="shared" si="13"/>
        <v>#N/A</v>
      </c>
    </row>
    <row r="64" spans="1:14" ht="15" customHeight="1" x14ac:dyDescent="0.2">
      <c r="A64" s="490" t="s">
        <v>471</v>
      </c>
      <c r="B64" s="487">
        <v>254418</v>
      </c>
      <c r="C64" s="487">
        <v>38954</v>
      </c>
      <c r="D64" s="487">
        <v>25064</v>
      </c>
      <c r="E64" s="488">
        <f t="shared" si="11"/>
        <v>111.31587582857519</v>
      </c>
      <c r="F64" s="488">
        <f t="shared" si="11"/>
        <v>99.910231090820488</v>
      </c>
      <c r="G64" s="488">
        <f t="shared" si="11"/>
        <v>124.1960259650166</v>
      </c>
      <c r="H64" s="489" t="str">
        <f t="shared" si="14"/>
        <v/>
      </c>
      <c r="I64" s="488" t="str">
        <f t="shared" si="12"/>
        <v/>
      </c>
      <c r="J64" s="488" t="str">
        <f t="shared" si="10"/>
        <v/>
      </c>
      <c r="K64" s="488" t="str">
        <f t="shared" si="10"/>
        <v/>
      </c>
      <c r="L64" s="488" t="e">
        <f t="shared" si="13"/>
        <v>#N/A</v>
      </c>
    </row>
    <row r="65" spans="1:12" ht="15" customHeight="1" x14ac:dyDescent="0.2">
      <c r="A65" s="490">
        <v>42979</v>
      </c>
      <c r="B65" s="487">
        <v>259458</v>
      </c>
      <c r="C65" s="487">
        <v>38079</v>
      </c>
      <c r="D65" s="487">
        <v>25704</v>
      </c>
      <c r="E65" s="488">
        <f t="shared" si="11"/>
        <v>113.52103432434207</v>
      </c>
      <c r="F65" s="488">
        <f t="shared" si="11"/>
        <v>97.666008361332672</v>
      </c>
      <c r="G65" s="488">
        <f t="shared" si="11"/>
        <v>127.36732570239333</v>
      </c>
      <c r="H65" s="489">
        <f t="shared" si="14"/>
        <v>42979</v>
      </c>
      <c r="I65" s="488">
        <f t="shared" si="12"/>
        <v>113.52103432434207</v>
      </c>
      <c r="J65" s="488">
        <f t="shared" si="10"/>
        <v>97.666008361332672</v>
      </c>
      <c r="K65" s="488">
        <f t="shared" si="10"/>
        <v>127.36732570239333</v>
      </c>
      <c r="L65" s="488" t="e">
        <f t="shared" si="13"/>
        <v>#N/A</v>
      </c>
    </row>
    <row r="66" spans="1:12" ht="15" customHeight="1" x14ac:dyDescent="0.2">
      <c r="A66" s="490" t="s">
        <v>472</v>
      </c>
      <c r="B66" s="487">
        <v>258550</v>
      </c>
      <c r="C66" s="487">
        <v>38558</v>
      </c>
      <c r="D66" s="487">
        <v>25704</v>
      </c>
      <c r="E66" s="488">
        <f t="shared" si="11"/>
        <v>113.12375576994596</v>
      </c>
      <c r="F66" s="488">
        <f t="shared" si="11"/>
        <v>98.894560004103724</v>
      </c>
      <c r="G66" s="488">
        <f t="shared" si="11"/>
        <v>127.36732570239333</v>
      </c>
      <c r="H66" s="489" t="str">
        <f t="shared" si="14"/>
        <v/>
      </c>
      <c r="I66" s="488" t="str">
        <f t="shared" si="12"/>
        <v/>
      </c>
      <c r="J66" s="488" t="str">
        <f t="shared" si="10"/>
        <v/>
      </c>
      <c r="K66" s="488" t="str">
        <f t="shared" si="10"/>
        <v/>
      </c>
      <c r="L66" s="488" t="e">
        <f t="shared" si="13"/>
        <v>#N/A</v>
      </c>
    </row>
    <row r="67" spans="1:12" ht="15" customHeight="1" x14ac:dyDescent="0.2">
      <c r="A67" s="490" t="s">
        <v>473</v>
      </c>
      <c r="B67" s="487">
        <v>259431</v>
      </c>
      <c r="C67" s="487">
        <v>37680</v>
      </c>
      <c r="D67" s="487">
        <v>25601</v>
      </c>
      <c r="E67" s="488">
        <f t="shared" si="11"/>
        <v>113.50922097525759</v>
      </c>
      <c r="F67" s="488">
        <f t="shared" si="11"/>
        <v>96.642642796686246</v>
      </c>
      <c r="G67" s="488">
        <f t="shared" si="11"/>
        <v>126.85694465090927</v>
      </c>
      <c r="H67" s="489" t="str">
        <f t="shared" si="14"/>
        <v/>
      </c>
      <c r="I67" s="488" t="str">
        <f t="shared" si="12"/>
        <v/>
      </c>
      <c r="J67" s="488" t="str">
        <f t="shared" si="12"/>
        <v/>
      </c>
      <c r="K67" s="488" t="str">
        <f t="shared" si="12"/>
        <v/>
      </c>
      <c r="L67" s="488" t="e">
        <f t="shared" si="13"/>
        <v>#N/A</v>
      </c>
    </row>
    <row r="68" spans="1:12" ht="15" customHeight="1" x14ac:dyDescent="0.2">
      <c r="A68" s="490" t="s">
        <v>474</v>
      </c>
      <c r="B68" s="487">
        <v>262119</v>
      </c>
      <c r="C68" s="487">
        <v>38458</v>
      </c>
      <c r="D68" s="487">
        <v>26444</v>
      </c>
      <c r="E68" s="488">
        <f t="shared" si="11"/>
        <v>114.68530550633326</v>
      </c>
      <c r="F68" s="488">
        <f t="shared" si="11"/>
        <v>98.638077406447977</v>
      </c>
      <c r="G68" s="488">
        <f t="shared" si="11"/>
        <v>131.0341410237352</v>
      </c>
      <c r="H68" s="489" t="str">
        <f t="shared" si="14"/>
        <v/>
      </c>
      <c r="I68" s="488" t="str">
        <f t="shared" si="12"/>
        <v/>
      </c>
      <c r="J68" s="488" t="str">
        <f t="shared" si="12"/>
        <v/>
      </c>
      <c r="K68" s="488" t="str">
        <f t="shared" si="12"/>
        <v/>
      </c>
      <c r="L68" s="488" t="e">
        <f t="shared" si="13"/>
        <v>#N/A</v>
      </c>
    </row>
    <row r="69" spans="1:12" ht="15" customHeight="1" x14ac:dyDescent="0.2">
      <c r="A69" s="490">
        <v>43344</v>
      </c>
      <c r="B69" s="487">
        <v>266959</v>
      </c>
      <c r="C69" s="487">
        <v>37239</v>
      </c>
      <c r="D69" s="487">
        <v>27146</v>
      </c>
      <c r="E69" s="488">
        <f t="shared" si="11"/>
        <v>116.8029577125856</v>
      </c>
      <c r="F69" s="488">
        <f t="shared" si="11"/>
        <v>95.511554541024395</v>
      </c>
      <c r="G69" s="488">
        <f t="shared" si="11"/>
        <v>134.5126604231703</v>
      </c>
      <c r="H69" s="489">
        <f t="shared" si="14"/>
        <v>43344</v>
      </c>
      <c r="I69" s="488">
        <f t="shared" si="12"/>
        <v>116.8029577125856</v>
      </c>
      <c r="J69" s="488">
        <f t="shared" si="12"/>
        <v>95.511554541024395</v>
      </c>
      <c r="K69" s="488">
        <f t="shared" si="12"/>
        <v>134.5126604231703</v>
      </c>
      <c r="L69" s="488" t="e">
        <f t="shared" si="13"/>
        <v>#N/A</v>
      </c>
    </row>
    <row r="70" spans="1:12" ht="15" customHeight="1" x14ac:dyDescent="0.2">
      <c r="A70" s="490" t="s">
        <v>475</v>
      </c>
      <c r="B70" s="487">
        <v>264607</v>
      </c>
      <c r="C70" s="487">
        <v>38122</v>
      </c>
      <c r="D70" s="487">
        <v>26994</v>
      </c>
      <c r="E70" s="488">
        <f t="shared" si="11"/>
        <v>115.77388374789439</v>
      </c>
      <c r="F70" s="488">
        <f t="shared" si="11"/>
        <v>97.77629587832466</v>
      </c>
      <c r="G70" s="488">
        <f t="shared" si="11"/>
        <v>133.75947673554333</v>
      </c>
      <c r="H70" s="489" t="str">
        <f t="shared" si="14"/>
        <v/>
      </c>
      <c r="I70" s="488" t="str">
        <f t="shared" si="12"/>
        <v/>
      </c>
      <c r="J70" s="488" t="str">
        <f t="shared" si="12"/>
        <v/>
      </c>
      <c r="K70" s="488" t="str">
        <f t="shared" si="12"/>
        <v/>
      </c>
      <c r="L70" s="488" t="e">
        <f t="shared" si="13"/>
        <v>#N/A</v>
      </c>
    </row>
    <row r="71" spans="1:12" ht="15" customHeight="1" x14ac:dyDescent="0.2">
      <c r="A71" s="490" t="s">
        <v>476</v>
      </c>
      <c r="B71" s="487">
        <v>265386</v>
      </c>
      <c r="C71" s="487">
        <v>37441</v>
      </c>
      <c r="D71" s="487">
        <v>27101</v>
      </c>
      <c r="E71" s="491">
        <f t="shared" ref="E71:G75" si="15">IF($A$51=37802,IF(COUNTBLANK(B$51:B$70)&gt;0,#N/A,IF(ISBLANK(B71)=FALSE,B71/B$51*100,#N/A)),IF(COUNTBLANK(B$51:B$75)&gt;0,#N/A,B71/B$51*100))</f>
        <v>116.11472074555358</v>
      </c>
      <c r="F71" s="491">
        <f t="shared" si="15"/>
        <v>96.029649388289002</v>
      </c>
      <c r="G71" s="491">
        <f t="shared" si="15"/>
        <v>134.28967841038602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266463</v>
      </c>
      <c r="C72" s="487">
        <v>38334</v>
      </c>
      <c r="D72" s="487">
        <v>27898</v>
      </c>
      <c r="E72" s="491">
        <f t="shared" si="15"/>
        <v>116.58594211458949</v>
      </c>
      <c r="F72" s="491">
        <f t="shared" si="15"/>
        <v>98.320038985354842</v>
      </c>
      <c r="G72" s="491">
        <f t="shared" si="15"/>
        <v>138.238937614588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270494</v>
      </c>
      <c r="C73" s="487">
        <v>37089</v>
      </c>
      <c r="D73" s="487">
        <v>28431</v>
      </c>
      <c r="E73" s="491">
        <f t="shared" si="15"/>
        <v>118.34963137975542</v>
      </c>
      <c r="F73" s="491">
        <f t="shared" si="15"/>
        <v>95.126830644540775</v>
      </c>
      <c r="G73" s="491">
        <f t="shared" si="15"/>
        <v>140.88003567712204</v>
      </c>
      <c r="H73" s="492">
        <f>IF(A$51=37802,IF(ISERROR(L73)=TRUE,IF(ISBLANK(A73)=FALSE,IF(MONTH(A73)=MONTH(MAX(A$51:A$75)),A73,""),""),""),IF(ISERROR(L73)=TRUE,IF(MONTH(A73)=MONTH(MAX(A$51:A$75)),A73,""),""))</f>
        <v>43709</v>
      </c>
      <c r="I73" s="488">
        <f t="shared" si="12"/>
        <v>118.34963137975542</v>
      </c>
      <c r="J73" s="488">
        <f t="shared" si="12"/>
        <v>95.126830644540775</v>
      </c>
      <c r="K73" s="488">
        <f t="shared" si="12"/>
        <v>140.88003567712204</v>
      </c>
      <c r="L73" s="488" t="e">
        <f t="shared" si="13"/>
        <v>#N/A</v>
      </c>
    </row>
    <row r="74" spans="1:12" ht="15" customHeight="1" x14ac:dyDescent="0.2">
      <c r="A74" s="490" t="s">
        <v>478</v>
      </c>
      <c r="B74" s="487">
        <v>268651</v>
      </c>
      <c r="C74" s="487">
        <v>37711</v>
      </c>
      <c r="D74" s="487">
        <v>28456</v>
      </c>
      <c r="E74" s="491">
        <f t="shared" si="15"/>
        <v>117.54326092187877</v>
      </c>
      <c r="F74" s="491">
        <f t="shared" si="15"/>
        <v>96.722152401959534</v>
      </c>
      <c r="G74" s="491">
        <f t="shared" si="15"/>
        <v>141.00391457311332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268959</v>
      </c>
      <c r="C75" s="493">
        <v>36359</v>
      </c>
      <c r="D75" s="493">
        <v>27753</v>
      </c>
      <c r="E75" s="491">
        <f t="shared" si="15"/>
        <v>117.67802060773118</v>
      </c>
      <c r="F75" s="491">
        <f t="shared" si="15"/>
        <v>93.254507681653791</v>
      </c>
      <c r="G75" s="491">
        <f t="shared" si="15"/>
        <v>137.52044001783855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118.34963137975542</v>
      </c>
      <c r="J77" s="488">
        <f>IF(J75&lt;&gt;"",J75,IF(J74&lt;&gt;"",J74,IF(J73&lt;&gt;"",J73,IF(J72&lt;&gt;"",J72,IF(J71&lt;&gt;"",J71,IF(J70&lt;&gt;"",J70,""))))))</f>
        <v>95.126830644540775</v>
      </c>
      <c r="K77" s="488">
        <f>IF(K75&lt;&gt;"",K75,IF(K74&lt;&gt;"",K74,IF(K73&lt;&gt;"",K73,IF(K72&lt;&gt;"",K72,IF(K71&lt;&gt;"",K71,IF(K70&lt;&gt;"",K70,""))))))</f>
        <v>140.88003567712204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+18,3%</v>
      </c>
      <c r="J79" s="488" t="str">
        <f>"GeB - ausschließlich: "&amp;IF(J77&gt;100,"+","")&amp;TEXT(J77-100,"0,0")&amp;"%"</f>
        <v>GeB - ausschließlich: -4,9%</v>
      </c>
      <c r="K79" s="488" t="str">
        <f>"GeB - im Nebenjob: "&amp;IF(K77&gt;100,"+","")&amp;TEXT(K77-100,"0,0")&amp;"%"</f>
        <v>GeB - im Nebenjob: +40,9%</v>
      </c>
    </row>
    <row r="81" spans="9:9" ht="15" customHeight="1" x14ac:dyDescent="0.2">
      <c r="I81" s="488" t="str">
        <f>IF(ISERROR(HLOOKUP(1,I$78:K$79,2,FALSE)),"",HLOOKUP(1,I$78:K$79,2,FALSE))</f>
        <v>GeB - im Nebenjob: +40,9%</v>
      </c>
    </row>
    <row r="82" spans="9:9" ht="15" customHeight="1" x14ac:dyDescent="0.2">
      <c r="I82" s="488" t="str">
        <f>IF(ISERROR(HLOOKUP(2,I$78:K$79,2,FALSE)),"",HLOOKUP(2,I$78:K$79,2,FALSE))</f>
        <v>SvB: +18,3%</v>
      </c>
    </row>
    <row r="83" spans="9:9" ht="15" customHeight="1" x14ac:dyDescent="0.2">
      <c r="I83" s="488" t="str">
        <f>IF(ISERROR(HLOOKUP(3,I$78:K$79,2,FALSE)),"",HLOOKUP(3,I$78:K$79,2,FALSE))</f>
        <v>GeB - ausschließlich: -4,9%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268959</v>
      </c>
      <c r="E12" s="114">
        <v>268651</v>
      </c>
      <c r="F12" s="114">
        <v>270494</v>
      </c>
      <c r="G12" s="114">
        <v>266463</v>
      </c>
      <c r="H12" s="114">
        <v>265386</v>
      </c>
      <c r="I12" s="115">
        <v>3573</v>
      </c>
      <c r="J12" s="116">
        <v>1.346340801700165</v>
      </c>
      <c r="N12" s="117"/>
    </row>
    <row r="13" spans="1:15" s="110" customFormat="1" ht="13.5" customHeight="1" x14ac:dyDescent="0.2">
      <c r="A13" s="118" t="s">
        <v>105</v>
      </c>
      <c r="B13" s="119" t="s">
        <v>106</v>
      </c>
      <c r="C13" s="113">
        <v>54.79831498481181</v>
      </c>
      <c r="D13" s="114">
        <v>147385</v>
      </c>
      <c r="E13" s="114">
        <v>147112</v>
      </c>
      <c r="F13" s="114">
        <v>149172</v>
      </c>
      <c r="G13" s="114">
        <v>146835</v>
      </c>
      <c r="H13" s="114">
        <v>145951</v>
      </c>
      <c r="I13" s="115">
        <v>1434</v>
      </c>
      <c r="J13" s="116">
        <v>0.98252153119882701</v>
      </c>
    </row>
    <row r="14" spans="1:15" s="110" customFormat="1" ht="13.5" customHeight="1" x14ac:dyDescent="0.2">
      <c r="A14" s="120"/>
      <c r="B14" s="119" t="s">
        <v>107</v>
      </c>
      <c r="C14" s="113">
        <v>45.20168501518819</v>
      </c>
      <c r="D14" s="114">
        <v>121574</v>
      </c>
      <c r="E14" s="114">
        <v>121539</v>
      </c>
      <c r="F14" s="114">
        <v>121322</v>
      </c>
      <c r="G14" s="114">
        <v>119628</v>
      </c>
      <c r="H14" s="114">
        <v>119435</v>
      </c>
      <c r="I14" s="115">
        <v>2139</v>
      </c>
      <c r="J14" s="116">
        <v>1.7909323062753799</v>
      </c>
    </row>
    <row r="15" spans="1:15" s="110" customFormat="1" ht="13.5" customHeight="1" x14ac:dyDescent="0.2">
      <c r="A15" s="118" t="s">
        <v>105</v>
      </c>
      <c r="B15" s="121" t="s">
        <v>108</v>
      </c>
      <c r="C15" s="113">
        <v>12.427172914830885</v>
      </c>
      <c r="D15" s="114">
        <v>33424</v>
      </c>
      <c r="E15" s="114">
        <v>34409</v>
      </c>
      <c r="F15" s="114">
        <v>35280</v>
      </c>
      <c r="G15" s="114">
        <v>32944</v>
      </c>
      <c r="H15" s="114">
        <v>33590</v>
      </c>
      <c r="I15" s="115">
        <v>-166</v>
      </c>
      <c r="J15" s="116">
        <v>-0.49419470080381067</v>
      </c>
    </row>
    <row r="16" spans="1:15" s="110" customFormat="1" ht="13.5" customHeight="1" x14ac:dyDescent="0.2">
      <c r="A16" s="118"/>
      <c r="B16" s="121" t="s">
        <v>109</v>
      </c>
      <c r="C16" s="113">
        <v>68.147561524247195</v>
      </c>
      <c r="D16" s="114">
        <v>183289</v>
      </c>
      <c r="E16" s="114">
        <v>182809</v>
      </c>
      <c r="F16" s="114">
        <v>184180</v>
      </c>
      <c r="G16" s="114">
        <v>183451</v>
      </c>
      <c r="H16" s="114">
        <v>182855</v>
      </c>
      <c r="I16" s="115">
        <v>434</v>
      </c>
      <c r="J16" s="116">
        <v>0.23734653140466491</v>
      </c>
    </row>
    <row r="17" spans="1:10" s="110" customFormat="1" ht="13.5" customHeight="1" x14ac:dyDescent="0.2">
      <c r="A17" s="118"/>
      <c r="B17" s="121" t="s">
        <v>110</v>
      </c>
      <c r="C17" s="113">
        <v>18.491294212128984</v>
      </c>
      <c r="D17" s="114">
        <v>49734</v>
      </c>
      <c r="E17" s="114">
        <v>48952</v>
      </c>
      <c r="F17" s="114">
        <v>48595</v>
      </c>
      <c r="G17" s="114">
        <v>47693</v>
      </c>
      <c r="H17" s="114">
        <v>46659</v>
      </c>
      <c r="I17" s="115">
        <v>3075</v>
      </c>
      <c r="J17" s="116">
        <v>6.5903684176686168</v>
      </c>
    </row>
    <row r="18" spans="1:10" s="110" customFormat="1" ht="13.5" customHeight="1" x14ac:dyDescent="0.2">
      <c r="A18" s="120"/>
      <c r="B18" s="121" t="s">
        <v>111</v>
      </c>
      <c r="C18" s="113">
        <v>0.93397134879293875</v>
      </c>
      <c r="D18" s="114">
        <v>2512</v>
      </c>
      <c r="E18" s="114">
        <v>2481</v>
      </c>
      <c r="F18" s="114">
        <v>2439</v>
      </c>
      <c r="G18" s="114">
        <v>2375</v>
      </c>
      <c r="H18" s="114">
        <v>2282</v>
      </c>
      <c r="I18" s="115">
        <v>230</v>
      </c>
      <c r="J18" s="116">
        <v>10.078878177037685</v>
      </c>
    </row>
    <row r="19" spans="1:10" s="110" customFormat="1" ht="13.5" customHeight="1" x14ac:dyDescent="0.2">
      <c r="A19" s="120"/>
      <c r="B19" s="121" t="s">
        <v>112</v>
      </c>
      <c r="C19" s="113">
        <v>0.25282663900445795</v>
      </c>
      <c r="D19" s="114">
        <v>680</v>
      </c>
      <c r="E19" s="114">
        <v>651</v>
      </c>
      <c r="F19" s="114">
        <v>657</v>
      </c>
      <c r="G19" s="114">
        <v>582</v>
      </c>
      <c r="H19" s="114">
        <v>556</v>
      </c>
      <c r="I19" s="115">
        <v>124</v>
      </c>
      <c r="J19" s="116">
        <v>22.302158273381295</v>
      </c>
    </row>
    <row r="20" spans="1:10" s="110" customFormat="1" ht="13.5" customHeight="1" x14ac:dyDescent="0.2">
      <c r="A20" s="118" t="s">
        <v>113</v>
      </c>
      <c r="B20" s="122" t="s">
        <v>114</v>
      </c>
      <c r="C20" s="113">
        <v>71.537297506311376</v>
      </c>
      <c r="D20" s="114">
        <v>192406</v>
      </c>
      <c r="E20" s="114">
        <v>192474</v>
      </c>
      <c r="F20" s="114">
        <v>194872</v>
      </c>
      <c r="G20" s="114">
        <v>192062</v>
      </c>
      <c r="H20" s="114">
        <v>191782</v>
      </c>
      <c r="I20" s="115">
        <v>624</v>
      </c>
      <c r="J20" s="116">
        <v>0.3253694298735022</v>
      </c>
    </row>
    <row r="21" spans="1:10" s="110" customFormat="1" ht="13.5" customHeight="1" x14ac:dyDescent="0.2">
      <c r="A21" s="120"/>
      <c r="B21" s="122" t="s">
        <v>115</v>
      </c>
      <c r="C21" s="113">
        <v>28.462702493688628</v>
      </c>
      <c r="D21" s="114">
        <v>76553</v>
      </c>
      <c r="E21" s="114">
        <v>76177</v>
      </c>
      <c r="F21" s="114">
        <v>75622</v>
      </c>
      <c r="G21" s="114">
        <v>74401</v>
      </c>
      <c r="H21" s="114">
        <v>73604</v>
      </c>
      <c r="I21" s="115">
        <v>2949</v>
      </c>
      <c r="J21" s="116">
        <v>4.0065757295799145</v>
      </c>
    </row>
    <row r="22" spans="1:10" s="110" customFormat="1" ht="13.5" customHeight="1" x14ac:dyDescent="0.2">
      <c r="A22" s="118" t="s">
        <v>113</v>
      </c>
      <c r="B22" s="122" t="s">
        <v>116</v>
      </c>
      <c r="C22" s="113">
        <v>86.82103963801174</v>
      </c>
      <c r="D22" s="114">
        <v>233513</v>
      </c>
      <c r="E22" s="114">
        <v>234146</v>
      </c>
      <c r="F22" s="114">
        <v>235540</v>
      </c>
      <c r="G22" s="114">
        <v>232506</v>
      </c>
      <c r="H22" s="114">
        <v>232284</v>
      </c>
      <c r="I22" s="115">
        <v>1229</v>
      </c>
      <c r="J22" s="116">
        <v>0.52909369564843034</v>
      </c>
    </row>
    <row r="23" spans="1:10" s="110" customFormat="1" ht="13.5" customHeight="1" x14ac:dyDescent="0.2">
      <c r="A23" s="123"/>
      <c r="B23" s="124" t="s">
        <v>117</v>
      </c>
      <c r="C23" s="125">
        <v>13.145869816589146</v>
      </c>
      <c r="D23" s="114">
        <v>35357</v>
      </c>
      <c r="E23" s="114">
        <v>34415</v>
      </c>
      <c r="F23" s="114">
        <v>34864</v>
      </c>
      <c r="G23" s="114">
        <v>33864</v>
      </c>
      <c r="H23" s="114">
        <v>33017</v>
      </c>
      <c r="I23" s="115">
        <v>2340</v>
      </c>
      <c r="J23" s="116">
        <v>7.0872580791713355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64112</v>
      </c>
      <c r="E26" s="114">
        <v>66167</v>
      </c>
      <c r="F26" s="114">
        <v>65520</v>
      </c>
      <c r="G26" s="114">
        <v>66232</v>
      </c>
      <c r="H26" s="140">
        <v>64542</v>
      </c>
      <c r="I26" s="115">
        <v>-430</v>
      </c>
      <c r="J26" s="116">
        <v>-0.66623284063090704</v>
      </c>
    </row>
    <row r="27" spans="1:10" s="110" customFormat="1" ht="13.5" customHeight="1" x14ac:dyDescent="0.2">
      <c r="A27" s="118" t="s">
        <v>105</v>
      </c>
      <c r="B27" s="119" t="s">
        <v>106</v>
      </c>
      <c r="C27" s="113">
        <v>38.816446219116543</v>
      </c>
      <c r="D27" s="115">
        <v>24886</v>
      </c>
      <c r="E27" s="114">
        <v>25517</v>
      </c>
      <c r="F27" s="114">
        <v>25363</v>
      </c>
      <c r="G27" s="114">
        <v>25418</v>
      </c>
      <c r="H27" s="140">
        <v>24723</v>
      </c>
      <c r="I27" s="115">
        <v>163</v>
      </c>
      <c r="J27" s="116">
        <v>0.65930510051369173</v>
      </c>
    </row>
    <row r="28" spans="1:10" s="110" customFormat="1" ht="13.5" customHeight="1" x14ac:dyDescent="0.2">
      <c r="A28" s="120"/>
      <c r="B28" s="119" t="s">
        <v>107</v>
      </c>
      <c r="C28" s="113">
        <v>61.183553780883457</v>
      </c>
      <c r="D28" s="115">
        <v>39226</v>
      </c>
      <c r="E28" s="114">
        <v>40650</v>
      </c>
      <c r="F28" s="114">
        <v>40157</v>
      </c>
      <c r="G28" s="114">
        <v>40814</v>
      </c>
      <c r="H28" s="140">
        <v>39819</v>
      </c>
      <c r="I28" s="115">
        <v>-593</v>
      </c>
      <c r="J28" s="116">
        <v>-1.4892388055953187</v>
      </c>
    </row>
    <row r="29" spans="1:10" s="110" customFormat="1" ht="13.5" customHeight="1" x14ac:dyDescent="0.2">
      <c r="A29" s="118" t="s">
        <v>105</v>
      </c>
      <c r="B29" s="121" t="s">
        <v>108</v>
      </c>
      <c r="C29" s="113">
        <v>16.772211130521587</v>
      </c>
      <c r="D29" s="115">
        <v>10753</v>
      </c>
      <c r="E29" s="114">
        <v>11565</v>
      </c>
      <c r="F29" s="114">
        <v>11270</v>
      </c>
      <c r="G29" s="114">
        <v>11981</v>
      </c>
      <c r="H29" s="140">
        <v>11079</v>
      </c>
      <c r="I29" s="115">
        <v>-326</v>
      </c>
      <c r="J29" s="116">
        <v>-2.9425038360862894</v>
      </c>
    </row>
    <row r="30" spans="1:10" s="110" customFormat="1" ht="13.5" customHeight="1" x14ac:dyDescent="0.2">
      <c r="A30" s="118"/>
      <c r="B30" s="121" t="s">
        <v>109</v>
      </c>
      <c r="C30" s="113">
        <v>51.595645121038181</v>
      </c>
      <c r="D30" s="115">
        <v>33079</v>
      </c>
      <c r="E30" s="114">
        <v>34141</v>
      </c>
      <c r="F30" s="114">
        <v>33945</v>
      </c>
      <c r="G30" s="114">
        <v>34053</v>
      </c>
      <c r="H30" s="140">
        <v>33751</v>
      </c>
      <c r="I30" s="115">
        <v>-672</v>
      </c>
      <c r="J30" s="116">
        <v>-1.9910521169743118</v>
      </c>
    </row>
    <row r="31" spans="1:10" s="110" customFormat="1" ht="13.5" customHeight="1" x14ac:dyDescent="0.2">
      <c r="A31" s="118"/>
      <c r="B31" s="121" t="s">
        <v>110</v>
      </c>
      <c r="C31" s="113">
        <v>17.722111305215872</v>
      </c>
      <c r="D31" s="115">
        <v>11362</v>
      </c>
      <c r="E31" s="114">
        <v>11423</v>
      </c>
      <c r="F31" s="114">
        <v>11355</v>
      </c>
      <c r="G31" s="114">
        <v>11291</v>
      </c>
      <c r="H31" s="140">
        <v>11097</v>
      </c>
      <c r="I31" s="115">
        <v>265</v>
      </c>
      <c r="J31" s="116">
        <v>2.3880328016581056</v>
      </c>
    </row>
    <row r="32" spans="1:10" s="110" customFormat="1" ht="13.5" customHeight="1" x14ac:dyDescent="0.2">
      <c r="A32" s="120"/>
      <c r="B32" s="121" t="s">
        <v>111</v>
      </c>
      <c r="C32" s="113">
        <v>13.90847267282256</v>
      </c>
      <c r="D32" s="115">
        <v>8917</v>
      </c>
      <c r="E32" s="114">
        <v>9038</v>
      </c>
      <c r="F32" s="114">
        <v>8950</v>
      </c>
      <c r="G32" s="114">
        <v>8907</v>
      </c>
      <c r="H32" s="140">
        <v>8615</v>
      </c>
      <c r="I32" s="115">
        <v>302</v>
      </c>
      <c r="J32" s="116">
        <v>3.505513639001741</v>
      </c>
    </row>
    <row r="33" spans="1:10" s="110" customFormat="1" ht="13.5" customHeight="1" x14ac:dyDescent="0.2">
      <c r="A33" s="120"/>
      <c r="B33" s="121" t="s">
        <v>112</v>
      </c>
      <c r="C33" s="113">
        <v>1.2977289742949838</v>
      </c>
      <c r="D33" s="115">
        <v>832</v>
      </c>
      <c r="E33" s="114">
        <v>890</v>
      </c>
      <c r="F33" s="114">
        <v>935</v>
      </c>
      <c r="G33" s="114">
        <v>816</v>
      </c>
      <c r="H33" s="140">
        <v>778</v>
      </c>
      <c r="I33" s="115">
        <v>54</v>
      </c>
      <c r="J33" s="116">
        <v>6.940874035989717</v>
      </c>
    </row>
    <row r="34" spans="1:10" s="110" customFormat="1" ht="13.5" customHeight="1" x14ac:dyDescent="0.2">
      <c r="A34" s="118" t="s">
        <v>113</v>
      </c>
      <c r="B34" s="122" t="s">
        <v>116</v>
      </c>
      <c r="C34" s="113">
        <v>86.734152732717746</v>
      </c>
      <c r="D34" s="115">
        <v>55607</v>
      </c>
      <c r="E34" s="114">
        <v>57573</v>
      </c>
      <c r="F34" s="114">
        <v>57123</v>
      </c>
      <c r="G34" s="114">
        <v>57876</v>
      </c>
      <c r="H34" s="140">
        <v>56492</v>
      </c>
      <c r="I34" s="115">
        <v>-885</v>
      </c>
      <c r="J34" s="116">
        <v>-1.5665934999645967</v>
      </c>
    </row>
    <row r="35" spans="1:10" s="110" customFormat="1" ht="13.5" customHeight="1" x14ac:dyDescent="0.2">
      <c r="A35" s="118"/>
      <c r="B35" s="119" t="s">
        <v>117</v>
      </c>
      <c r="C35" s="113">
        <v>13.069316196655853</v>
      </c>
      <c r="D35" s="115">
        <v>8379</v>
      </c>
      <c r="E35" s="114">
        <v>8462</v>
      </c>
      <c r="F35" s="114">
        <v>8275</v>
      </c>
      <c r="G35" s="114">
        <v>8228</v>
      </c>
      <c r="H35" s="140">
        <v>7926</v>
      </c>
      <c r="I35" s="115">
        <v>453</v>
      </c>
      <c r="J35" s="116">
        <v>5.7153671461014381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36359</v>
      </c>
      <c r="E37" s="114">
        <v>37711</v>
      </c>
      <c r="F37" s="114">
        <v>37089</v>
      </c>
      <c r="G37" s="114">
        <v>38334</v>
      </c>
      <c r="H37" s="140">
        <v>37441</v>
      </c>
      <c r="I37" s="115">
        <v>-1082</v>
      </c>
      <c r="J37" s="116">
        <v>-2.8898800779893699</v>
      </c>
    </row>
    <row r="38" spans="1:10" s="110" customFormat="1" ht="13.5" customHeight="1" x14ac:dyDescent="0.2">
      <c r="A38" s="118" t="s">
        <v>105</v>
      </c>
      <c r="B38" s="119" t="s">
        <v>106</v>
      </c>
      <c r="C38" s="113">
        <v>34.145603564454468</v>
      </c>
      <c r="D38" s="115">
        <v>12415</v>
      </c>
      <c r="E38" s="114">
        <v>12694</v>
      </c>
      <c r="F38" s="114">
        <v>12411</v>
      </c>
      <c r="G38" s="114">
        <v>12806</v>
      </c>
      <c r="H38" s="140">
        <v>12502</v>
      </c>
      <c r="I38" s="115">
        <v>-87</v>
      </c>
      <c r="J38" s="116">
        <v>-0.69588865781474962</v>
      </c>
    </row>
    <row r="39" spans="1:10" s="110" customFormat="1" ht="13.5" customHeight="1" x14ac:dyDescent="0.2">
      <c r="A39" s="120"/>
      <c r="B39" s="119" t="s">
        <v>107</v>
      </c>
      <c r="C39" s="113">
        <v>65.854396435545539</v>
      </c>
      <c r="D39" s="115">
        <v>23944</v>
      </c>
      <c r="E39" s="114">
        <v>25017</v>
      </c>
      <c r="F39" s="114">
        <v>24678</v>
      </c>
      <c r="G39" s="114">
        <v>25528</v>
      </c>
      <c r="H39" s="140">
        <v>24939</v>
      </c>
      <c r="I39" s="115">
        <v>-995</v>
      </c>
      <c r="J39" s="116">
        <v>-3.989734953286018</v>
      </c>
    </row>
    <row r="40" spans="1:10" s="110" customFormat="1" ht="13.5" customHeight="1" x14ac:dyDescent="0.2">
      <c r="A40" s="118" t="s">
        <v>105</v>
      </c>
      <c r="B40" s="121" t="s">
        <v>108</v>
      </c>
      <c r="C40" s="113">
        <v>20.578123710773124</v>
      </c>
      <c r="D40" s="115">
        <v>7482</v>
      </c>
      <c r="E40" s="114">
        <v>7990</v>
      </c>
      <c r="F40" s="114">
        <v>7621</v>
      </c>
      <c r="G40" s="114">
        <v>8505</v>
      </c>
      <c r="H40" s="140">
        <v>7759</v>
      </c>
      <c r="I40" s="115">
        <v>-277</v>
      </c>
      <c r="J40" s="116">
        <v>-3.5700476865575461</v>
      </c>
    </row>
    <row r="41" spans="1:10" s="110" customFormat="1" ht="13.5" customHeight="1" x14ac:dyDescent="0.2">
      <c r="A41" s="118"/>
      <c r="B41" s="121" t="s">
        <v>109</v>
      </c>
      <c r="C41" s="113">
        <v>35.787562914271568</v>
      </c>
      <c r="D41" s="115">
        <v>13012</v>
      </c>
      <c r="E41" s="114">
        <v>13678</v>
      </c>
      <c r="F41" s="114">
        <v>13566</v>
      </c>
      <c r="G41" s="114">
        <v>13906</v>
      </c>
      <c r="H41" s="140">
        <v>14050</v>
      </c>
      <c r="I41" s="115">
        <v>-1038</v>
      </c>
      <c r="J41" s="116">
        <v>-7.3879003558718859</v>
      </c>
    </row>
    <row r="42" spans="1:10" s="110" customFormat="1" ht="13.5" customHeight="1" x14ac:dyDescent="0.2">
      <c r="A42" s="118"/>
      <c r="B42" s="121" t="s">
        <v>110</v>
      </c>
      <c r="C42" s="113">
        <v>19.830028328611899</v>
      </c>
      <c r="D42" s="115">
        <v>7210</v>
      </c>
      <c r="E42" s="114">
        <v>7256</v>
      </c>
      <c r="F42" s="114">
        <v>7209</v>
      </c>
      <c r="G42" s="114">
        <v>7251</v>
      </c>
      <c r="H42" s="140">
        <v>7225</v>
      </c>
      <c r="I42" s="115">
        <v>-15</v>
      </c>
      <c r="J42" s="116">
        <v>-0.20761245674740483</v>
      </c>
    </row>
    <row r="43" spans="1:10" s="110" customFormat="1" ht="13.5" customHeight="1" x14ac:dyDescent="0.2">
      <c r="A43" s="120"/>
      <c r="B43" s="121" t="s">
        <v>111</v>
      </c>
      <c r="C43" s="113">
        <v>23.801534695673698</v>
      </c>
      <c r="D43" s="115">
        <v>8654</v>
      </c>
      <c r="E43" s="114">
        <v>8787</v>
      </c>
      <c r="F43" s="114">
        <v>8693</v>
      </c>
      <c r="G43" s="114">
        <v>8672</v>
      </c>
      <c r="H43" s="140">
        <v>8407</v>
      </c>
      <c r="I43" s="115">
        <v>247</v>
      </c>
      <c r="J43" s="116">
        <v>2.9380278339479005</v>
      </c>
    </row>
    <row r="44" spans="1:10" s="110" customFormat="1" ht="13.5" customHeight="1" x14ac:dyDescent="0.2">
      <c r="A44" s="120"/>
      <c r="B44" s="121" t="s">
        <v>112</v>
      </c>
      <c r="C44" s="113">
        <v>2.0957672103193157</v>
      </c>
      <c r="D44" s="115">
        <v>762</v>
      </c>
      <c r="E44" s="114">
        <v>818</v>
      </c>
      <c r="F44" s="114">
        <v>861</v>
      </c>
      <c r="G44" s="114">
        <v>761</v>
      </c>
      <c r="H44" s="140">
        <v>734</v>
      </c>
      <c r="I44" s="115">
        <v>28</v>
      </c>
      <c r="J44" s="116">
        <v>3.8147138964577656</v>
      </c>
    </row>
    <row r="45" spans="1:10" s="110" customFormat="1" ht="13.5" customHeight="1" x14ac:dyDescent="0.2">
      <c r="A45" s="118" t="s">
        <v>113</v>
      </c>
      <c r="B45" s="122" t="s">
        <v>116</v>
      </c>
      <c r="C45" s="113">
        <v>89.103110646607448</v>
      </c>
      <c r="D45" s="115">
        <v>32397</v>
      </c>
      <c r="E45" s="114">
        <v>33664</v>
      </c>
      <c r="F45" s="114">
        <v>33246</v>
      </c>
      <c r="G45" s="114">
        <v>34345</v>
      </c>
      <c r="H45" s="140">
        <v>33466</v>
      </c>
      <c r="I45" s="115">
        <v>-1069</v>
      </c>
      <c r="J45" s="116">
        <v>-3.194286738779657</v>
      </c>
    </row>
    <row r="46" spans="1:10" s="110" customFormat="1" ht="13.5" customHeight="1" x14ac:dyDescent="0.2">
      <c r="A46" s="118"/>
      <c r="B46" s="119" t="s">
        <v>117</v>
      </c>
      <c r="C46" s="113">
        <v>10.550345169009049</v>
      </c>
      <c r="D46" s="115">
        <v>3836</v>
      </c>
      <c r="E46" s="114">
        <v>3916</v>
      </c>
      <c r="F46" s="114">
        <v>3722</v>
      </c>
      <c r="G46" s="114">
        <v>3862</v>
      </c>
      <c r="H46" s="140">
        <v>3853</v>
      </c>
      <c r="I46" s="115">
        <v>-17</v>
      </c>
      <c r="J46" s="116">
        <v>-0.44121463794445887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27753</v>
      </c>
      <c r="E48" s="114">
        <v>28456</v>
      </c>
      <c r="F48" s="114">
        <v>28431</v>
      </c>
      <c r="G48" s="114">
        <v>27898</v>
      </c>
      <c r="H48" s="140">
        <v>27101</v>
      </c>
      <c r="I48" s="115">
        <v>652</v>
      </c>
      <c r="J48" s="116">
        <v>2.405815283568872</v>
      </c>
    </row>
    <row r="49" spans="1:12" s="110" customFormat="1" ht="13.5" customHeight="1" x14ac:dyDescent="0.2">
      <c r="A49" s="118" t="s">
        <v>105</v>
      </c>
      <c r="B49" s="119" t="s">
        <v>106</v>
      </c>
      <c r="C49" s="113">
        <v>44.935682628904985</v>
      </c>
      <c r="D49" s="115">
        <v>12471</v>
      </c>
      <c r="E49" s="114">
        <v>12823</v>
      </c>
      <c r="F49" s="114">
        <v>12952</v>
      </c>
      <c r="G49" s="114">
        <v>12612</v>
      </c>
      <c r="H49" s="140">
        <v>12221</v>
      </c>
      <c r="I49" s="115">
        <v>250</v>
      </c>
      <c r="J49" s="116">
        <v>2.0456591113656821</v>
      </c>
    </row>
    <row r="50" spans="1:12" s="110" customFormat="1" ht="13.5" customHeight="1" x14ac:dyDescent="0.2">
      <c r="A50" s="120"/>
      <c r="B50" s="119" t="s">
        <v>107</v>
      </c>
      <c r="C50" s="113">
        <v>55.064317371095015</v>
      </c>
      <c r="D50" s="115">
        <v>15282</v>
      </c>
      <c r="E50" s="114">
        <v>15633</v>
      </c>
      <c r="F50" s="114">
        <v>15479</v>
      </c>
      <c r="G50" s="114">
        <v>15286</v>
      </c>
      <c r="H50" s="140">
        <v>14880</v>
      </c>
      <c r="I50" s="115">
        <v>402</v>
      </c>
      <c r="J50" s="116">
        <v>2.7016129032258065</v>
      </c>
    </row>
    <row r="51" spans="1:12" s="110" customFormat="1" ht="13.5" customHeight="1" x14ac:dyDescent="0.2">
      <c r="A51" s="118" t="s">
        <v>105</v>
      </c>
      <c r="B51" s="121" t="s">
        <v>108</v>
      </c>
      <c r="C51" s="113">
        <v>11.786113212985983</v>
      </c>
      <c r="D51" s="115">
        <v>3271</v>
      </c>
      <c r="E51" s="114">
        <v>3575</v>
      </c>
      <c r="F51" s="114">
        <v>3649</v>
      </c>
      <c r="G51" s="114">
        <v>3476</v>
      </c>
      <c r="H51" s="140">
        <v>3320</v>
      </c>
      <c r="I51" s="115">
        <v>-49</v>
      </c>
      <c r="J51" s="116">
        <v>-1.4759036144578312</v>
      </c>
    </row>
    <row r="52" spans="1:12" s="110" customFormat="1" ht="13.5" customHeight="1" x14ac:dyDescent="0.2">
      <c r="A52" s="118"/>
      <c r="B52" s="121" t="s">
        <v>109</v>
      </c>
      <c r="C52" s="113">
        <v>72.305696681439841</v>
      </c>
      <c r="D52" s="115">
        <v>20067</v>
      </c>
      <c r="E52" s="114">
        <v>20463</v>
      </c>
      <c r="F52" s="114">
        <v>20379</v>
      </c>
      <c r="G52" s="114">
        <v>20147</v>
      </c>
      <c r="H52" s="140">
        <v>19701</v>
      </c>
      <c r="I52" s="115">
        <v>366</v>
      </c>
      <c r="J52" s="116">
        <v>1.8577737170701996</v>
      </c>
    </row>
    <row r="53" spans="1:12" s="110" customFormat="1" ht="13.5" customHeight="1" x14ac:dyDescent="0.2">
      <c r="A53" s="118"/>
      <c r="B53" s="121" t="s">
        <v>110</v>
      </c>
      <c r="C53" s="113">
        <v>14.960544805966922</v>
      </c>
      <c r="D53" s="115">
        <v>4152</v>
      </c>
      <c r="E53" s="114">
        <v>4167</v>
      </c>
      <c r="F53" s="114">
        <v>4146</v>
      </c>
      <c r="G53" s="114">
        <v>4040</v>
      </c>
      <c r="H53" s="140">
        <v>3872</v>
      </c>
      <c r="I53" s="115">
        <v>280</v>
      </c>
      <c r="J53" s="116">
        <v>7.2314049586776861</v>
      </c>
    </row>
    <row r="54" spans="1:12" s="110" customFormat="1" ht="13.5" customHeight="1" x14ac:dyDescent="0.2">
      <c r="A54" s="120"/>
      <c r="B54" s="121" t="s">
        <v>111</v>
      </c>
      <c r="C54" s="113">
        <v>0.94764529960724964</v>
      </c>
      <c r="D54" s="115">
        <v>263</v>
      </c>
      <c r="E54" s="114">
        <v>251</v>
      </c>
      <c r="F54" s="114">
        <v>257</v>
      </c>
      <c r="G54" s="114">
        <v>235</v>
      </c>
      <c r="H54" s="140">
        <v>208</v>
      </c>
      <c r="I54" s="115">
        <v>55</v>
      </c>
      <c r="J54" s="116">
        <v>26.442307692307693</v>
      </c>
    </row>
    <row r="55" spans="1:12" s="110" customFormat="1" ht="13.5" customHeight="1" x14ac:dyDescent="0.2">
      <c r="A55" s="120"/>
      <c r="B55" s="121" t="s">
        <v>112</v>
      </c>
      <c r="C55" s="113">
        <v>0.25222498468634019</v>
      </c>
      <c r="D55" s="115">
        <v>70</v>
      </c>
      <c r="E55" s="114">
        <v>72</v>
      </c>
      <c r="F55" s="114">
        <v>74</v>
      </c>
      <c r="G55" s="114">
        <v>55</v>
      </c>
      <c r="H55" s="140">
        <v>44</v>
      </c>
      <c r="I55" s="115">
        <v>26</v>
      </c>
      <c r="J55" s="116">
        <v>59.090909090909093</v>
      </c>
    </row>
    <row r="56" spans="1:12" s="110" customFormat="1" ht="13.5" customHeight="1" x14ac:dyDescent="0.2">
      <c r="A56" s="118" t="s">
        <v>113</v>
      </c>
      <c r="B56" s="122" t="s">
        <v>116</v>
      </c>
      <c r="C56" s="113">
        <v>83.630598493856525</v>
      </c>
      <c r="D56" s="115">
        <v>23210</v>
      </c>
      <c r="E56" s="114">
        <v>23909</v>
      </c>
      <c r="F56" s="114">
        <v>23877</v>
      </c>
      <c r="G56" s="114">
        <v>23531</v>
      </c>
      <c r="H56" s="140">
        <v>23026</v>
      </c>
      <c r="I56" s="115">
        <v>184</v>
      </c>
      <c r="J56" s="116">
        <v>0.79909667332580558</v>
      </c>
    </row>
    <row r="57" spans="1:12" s="110" customFormat="1" ht="13.5" customHeight="1" x14ac:dyDescent="0.2">
      <c r="A57" s="142"/>
      <c r="B57" s="124" t="s">
        <v>117</v>
      </c>
      <c r="C57" s="125">
        <v>16.369401506143479</v>
      </c>
      <c r="D57" s="143">
        <v>4543</v>
      </c>
      <c r="E57" s="144">
        <v>4546</v>
      </c>
      <c r="F57" s="144">
        <v>4553</v>
      </c>
      <c r="G57" s="144">
        <v>4366</v>
      </c>
      <c r="H57" s="145">
        <v>4073</v>
      </c>
      <c r="I57" s="143">
        <v>470</v>
      </c>
      <c r="J57" s="146">
        <v>11.539405843358704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268959</v>
      </c>
      <c r="E12" s="236">
        <v>268651</v>
      </c>
      <c r="F12" s="114">
        <v>270494</v>
      </c>
      <c r="G12" s="114">
        <v>266463</v>
      </c>
      <c r="H12" s="140">
        <v>265386</v>
      </c>
      <c r="I12" s="115">
        <v>3573</v>
      </c>
      <c r="J12" s="116">
        <v>1.346340801700165</v>
      </c>
    </row>
    <row r="13" spans="1:15" s="110" customFormat="1" ht="12" customHeight="1" x14ac:dyDescent="0.2">
      <c r="A13" s="118" t="s">
        <v>105</v>
      </c>
      <c r="B13" s="119" t="s">
        <v>106</v>
      </c>
      <c r="C13" s="113">
        <v>54.79831498481181</v>
      </c>
      <c r="D13" s="115">
        <v>147385</v>
      </c>
      <c r="E13" s="114">
        <v>147112</v>
      </c>
      <c r="F13" s="114">
        <v>149172</v>
      </c>
      <c r="G13" s="114">
        <v>146835</v>
      </c>
      <c r="H13" s="140">
        <v>145951</v>
      </c>
      <c r="I13" s="115">
        <v>1434</v>
      </c>
      <c r="J13" s="116">
        <v>0.98252153119882701</v>
      </c>
    </row>
    <row r="14" spans="1:15" s="110" customFormat="1" ht="12" customHeight="1" x14ac:dyDescent="0.2">
      <c r="A14" s="118"/>
      <c r="B14" s="119" t="s">
        <v>107</v>
      </c>
      <c r="C14" s="113">
        <v>45.20168501518819</v>
      </c>
      <c r="D14" s="115">
        <v>121574</v>
      </c>
      <c r="E14" s="114">
        <v>121539</v>
      </c>
      <c r="F14" s="114">
        <v>121322</v>
      </c>
      <c r="G14" s="114">
        <v>119628</v>
      </c>
      <c r="H14" s="140">
        <v>119435</v>
      </c>
      <c r="I14" s="115">
        <v>2139</v>
      </c>
      <c r="J14" s="116">
        <v>1.7909323062753799</v>
      </c>
    </row>
    <row r="15" spans="1:15" s="110" customFormat="1" ht="12" customHeight="1" x14ac:dyDescent="0.2">
      <c r="A15" s="118" t="s">
        <v>105</v>
      </c>
      <c r="B15" s="121" t="s">
        <v>108</v>
      </c>
      <c r="C15" s="113">
        <v>12.427172914830885</v>
      </c>
      <c r="D15" s="115">
        <v>33424</v>
      </c>
      <c r="E15" s="114">
        <v>34409</v>
      </c>
      <c r="F15" s="114">
        <v>35280</v>
      </c>
      <c r="G15" s="114">
        <v>32944</v>
      </c>
      <c r="H15" s="140">
        <v>33590</v>
      </c>
      <c r="I15" s="115">
        <v>-166</v>
      </c>
      <c r="J15" s="116">
        <v>-0.49419470080381067</v>
      </c>
    </row>
    <row r="16" spans="1:15" s="110" customFormat="1" ht="12" customHeight="1" x14ac:dyDescent="0.2">
      <c r="A16" s="118"/>
      <c r="B16" s="121" t="s">
        <v>109</v>
      </c>
      <c r="C16" s="113">
        <v>68.147561524247195</v>
      </c>
      <c r="D16" s="115">
        <v>183289</v>
      </c>
      <c r="E16" s="114">
        <v>182809</v>
      </c>
      <c r="F16" s="114">
        <v>184180</v>
      </c>
      <c r="G16" s="114">
        <v>183451</v>
      </c>
      <c r="H16" s="140">
        <v>182855</v>
      </c>
      <c r="I16" s="115">
        <v>434</v>
      </c>
      <c r="J16" s="116">
        <v>0.23734653140466491</v>
      </c>
    </row>
    <row r="17" spans="1:10" s="110" customFormat="1" ht="12" customHeight="1" x14ac:dyDescent="0.2">
      <c r="A17" s="118"/>
      <c r="B17" s="121" t="s">
        <v>110</v>
      </c>
      <c r="C17" s="113">
        <v>18.491294212128984</v>
      </c>
      <c r="D17" s="115">
        <v>49734</v>
      </c>
      <c r="E17" s="114">
        <v>48952</v>
      </c>
      <c r="F17" s="114">
        <v>48595</v>
      </c>
      <c r="G17" s="114">
        <v>47693</v>
      </c>
      <c r="H17" s="140">
        <v>46659</v>
      </c>
      <c r="I17" s="115">
        <v>3075</v>
      </c>
      <c r="J17" s="116">
        <v>6.5903684176686168</v>
      </c>
    </row>
    <row r="18" spans="1:10" s="110" customFormat="1" ht="12" customHeight="1" x14ac:dyDescent="0.2">
      <c r="A18" s="120"/>
      <c r="B18" s="121" t="s">
        <v>111</v>
      </c>
      <c r="C18" s="113">
        <v>0.93397134879293875</v>
      </c>
      <c r="D18" s="115">
        <v>2512</v>
      </c>
      <c r="E18" s="114">
        <v>2481</v>
      </c>
      <c r="F18" s="114">
        <v>2439</v>
      </c>
      <c r="G18" s="114">
        <v>2375</v>
      </c>
      <c r="H18" s="140">
        <v>2282</v>
      </c>
      <c r="I18" s="115">
        <v>230</v>
      </c>
      <c r="J18" s="116">
        <v>10.078878177037685</v>
      </c>
    </row>
    <row r="19" spans="1:10" s="110" customFormat="1" ht="12" customHeight="1" x14ac:dyDescent="0.2">
      <c r="A19" s="120"/>
      <c r="B19" s="121" t="s">
        <v>112</v>
      </c>
      <c r="C19" s="113">
        <v>0.25282663900445795</v>
      </c>
      <c r="D19" s="115">
        <v>680</v>
      </c>
      <c r="E19" s="114">
        <v>651</v>
      </c>
      <c r="F19" s="114">
        <v>657</v>
      </c>
      <c r="G19" s="114">
        <v>582</v>
      </c>
      <c r="H19" s="140">
        <v>556</v>
      </c>
      <c r="I19" s="115">
        <v>124</v>
      </c>
      <c r="J19" s="116">
        <v>22.302158273381295</v>
      </c>
    </row>
    <row r="20" spans="1:10" s="110" customFormat="1" ht="12" customHeight="1" x14ac:dyDescent="0.2">
      <c r="A20" s="118" t="s">
        <v>113</v>
      </c>
      <c r="B20" s="119" t="s">
        <v>181</v>
      </c>
      <c r="C20" s="113">
        <v>71.537297506311376</v>
      </c>
      <c r="D20" s="115">
        <v>192406</v>
      </c>
      <c r="E20" s="114">
        <v>192474</v>
      </c>
      <c r="F20" s="114">
        <v>194872</v>
      </c>
      <c r="G20" s="114">
        <v>192062</v>
      </c>
      <c r="H20" s="140">
        <v>191782</v>
      </c>
      <c r="I20" s="115">
        <v>624</v>
      </c>
      <c r="J20" s="116">
        <v>0.3253694298735022</v>
      </c>
    </row>
    <row r="21" spans="1:10" s="110" customFormat="1" ht="12" customHeight="1" x14ac:dyDescent="0.2">
      <c r="A21" s="118"/>
      <c r="B21" s="119" t="s">
        <v>182</v>
      </c>
      <c r="C21" s="113">
        <v>28.462702493688628</v>
      </c>
      <c r="D21" s="115">
        <v>76553</v>
      </c>
      <c r="E21" s="114">
        <v>76177</v>
      </c>
      <c r="F21" s="114">
        <v>75622</v>
      </c>
      <c r="G21" s="114">
        <v>74401</v>
      </c>
      <c r="H21" s="140">
        <v>73604</v>
      </c>
      <c r="I21" s="115">
        <v>2949</v>
      </c>
      <c r="J21" s="116">
        <v>4.0065757295799145</v>
      </c>
    </row>
    <row r="22" spans="1:10" s="110" customFormat="1" ht="12" customHeight="1" x14ac:dyDescent="0.2">
      <c r="A22" s="118" t="s">
        <v>113</v>
      </c>
      <c r="B22" s="119" t="s">
        <v>116</v>
      </c>
      <c r="C22" s="113">
        <v>86.82103963801174</v>
      </c>
      <c r="D22" s="115">
        <v>233513</v>
      </c>
      <c r="E22" s="114">
        <v>234146</v>
      </c>
      <c r="F22" s="114">
        <v>235540</v>
      </c>
      <c r="G22" s="114">
        <v>232506</v>
      </c>
      <c r="H22" s="140">
        <v>232284</v>
      </c>
      <c r="I22" s="115">
        <v>1229</v>
      </c>
      <c r="J22" s="116">
        <v>0.52909369564843034</v>
      </c>
    </row>
    <row r="23" spans="1:10" s="110" customFormat="1" ht="12" customHeight="1" x14ac:dyDescent="0.2">
      <c r="A23" s="118"/>
      <c r="B23" s="119" t="s">
        <v>117</v>
      </c>
      <c r="C23" s="113">
        <v>13.145869816589146</v>
      </c>
      <c r="D23" s="115">
        <v>35357</v>
      </c>
      <c r="E23" s="114">
        <v>34415</v>
      </c>
      <c r="F23" s="114">
        <v>34864</v>
      </c>
      <c r="G23" s="114">
        <v>33864</v>
      </c>
      <c r="H23" s="140">
        <v>33017</v>
      </c>
      <c r="I23" s="115">
        <v>2340</v>
      </c>
      <c r="J23" s="116">
        <v>7.0872580791713355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264389</v>
      </c>
      <c r="E64" s="236">
        <v>264272</v>
      </c>
      <c r="F64" s="236">
        <v>266252</v>
      </c>
      <c r="G64" s="236">
        <v>262395</v>
      </c>
      <c r="H64" s="140">
        <v>261173</v>
      </c>
      <c r="I64" s="115">
        <v>3216</v>
      </c>
      <c r="J64" s="116">
        <v>1.2313677141205255</v>
      </c>
    </row>
    <row r="65" spans="1:12" s="110" customFormat="1" ht="12" customHeight="1" x14ac:dyDescent="0.2">
      <c r="A65" s="118" t="s">
        <v>105</v>
      </c>
      <c r="B65" s="119" t="s">
        <v>106</v>
      </c>
      <c r="C65" s="113">
        <v>54.71142899288548</v>
      </c>
      <c r="D65" s="235">
        <v>144651</v>
      </c>
      <c r="E65" s="236">
        <v>144412</v>
      </c>
      <c r="F65" s="236">
        <v>146385</v>
      </c>
      <c r="G65" s="236">
        <v>144186</v>
      </c>
      <c r="H65" s="140">
        <v>143159</v>
      </c>
      <c r="I65" s="115">
        <v>1492</v>
      </c>
      <c r="J65" s="116">
        <v>1.0421978359725899</v>
      </c>
    </row>
    <row r="66" spans="1:12" s="110" customFormat="1" ht="12" customHeight="1" x14ac:dyDescent="0.2">
      <c r="A66" s="118"/>
      <c r="B66" s="119" t="s">
        <v>107</v>
      </c>
      <c r="C66" s="113">
        <v>45.28857100711452</v>
      </c>
      <c r="D66" s="235">
        <v>119738</v>
      </c>
      <c r="E66" s="236">
        <v>119860</v>
      </c>
      <c r="F66" s="236">
        <v>119867</v>
      </c>
      <c r="G66" s="236">
        <v>118209</v>
      </c>
      <c r="H66" s="140">
        <v>118014</v>
      </c>
      <c r="I66" s="115">
        <v>1724</v>
      </c>
      <c r="J66" s="116">
        <v>1.4608436287220161</v>
      </c>
    </row>
    <row r="67" spans="1:12" s="110" customFormat="1" ht="12" customHeight="1" x14ac:dyDescent="0.2">
      <c r="A67" s="118" t="s">
        <v>105</v>
      </c>
      <c r="B67" s="121" t="s">
        <v>108</v>
      </c>
      <c r="C67" s="113">
        <v>12.228194062536641</v>
      </c>
      <c r="D67" s="235">
        <v>32330</v>
      </c>
      <c r="E67" s="236">
        <v>33336</v>
      </c>
      <c r="F67" s="236">
        <v>34226</v>
      </c>
      <c r="G67" s="236">
        <v>32023</v>
      </c>
      <c r="H67" s="140">
        <v>32619</v>
      </c>
      <c r="I67" s="115">
        <v>-289</v>
      </c>
      <c r="J67" s="116">
        <v>-0.88598669487108739</v>
      </c>
    </row>
    <row r="68" spans="1:12" s="110" customFormat="1" ht="12" customHeight="1" x14ac:dyDescent="0.2">
      <c r="A68" s="118"/>
      <c r="B68" s="121" t="s">
        <v>109</v>
      </c>
      <c r="C68" s="113">
        <v>68.477886750205187</v>
      </c>
      <c r="D68" s="235">
        <v>181048</v>
      </c>
      <c r="E68" s="236">
        <v>180589</v>
      </c>
      <c r="F68" s="236">
        <v>181972</v>
      </c>
      <c r="G68" s="236">
        <v>181236</v>
      </c>
      <c r="H68" s="140">
        <v>180482</v>
      </c>
      <c r="I68" s="115">
        <v>566</v>
      </c>
      <c r="J68" s="116">
        <v>0.31360468079919329</v>
      </c>
    </row>
    <row r="69" spans="1:12" s="110" customFormat="1" ht="12" customHeight="1" x14ac:dyDescent="0.2">
      <c r="A69" s="118"/>
      <c r="B69" s="121" t="s">
        <v>110</v>
      </c>
      <c r="C69" s="113">
        <v>18.390704605713552</v>
      </c>
      <c r="D69" s="235">
        <v>48623</v>
      </c>
      <c r="E69" s="236">
        <v>48000</v>
      </c>
      <c r="F69" s="236">
        <v>47743</v>
      </c>
      <c r="G69" s="236">
        <v>46897</v>
      </c>
      <c r="H69" s="140">
        <v>45905</v>
      </c>
      <c r="I69" s="115">
        <v>2718</v>
      </c>
      <c r="J69" s="116">
        <v>5.920923646661584</v>
      </c>
    </row>
    <row r="70" spans="1:12" s="110" customFormat="1" ht="12" customHeight="1" x14ac:dyDescent="0.2">
      <c r="A70" s="120"/>
      <c r="B70" s="121" t="s">
        <v>111</v>
      </c>
      <c r="C70" s="113">
        <v>0.90321458154461798</v>
      </c>
      <c r="D70" s="235">
        <v>2388</v>
      </c>
      <c r="E70" s="236">
        <v>2347</v>
      </c>
      <c r="F70" s="236">
        <v>2311</v>
      </c>
      <c r="G70" s="236">
        <v>2239</v>
      </c>
      <c r="H70" s="140">
        <v>2167</v>
      </c>
      <c r="I70" s="115">
        <v>221</v>
      </c>
      <c r="J70" s="116">
        <v>10.198431010613751</v>
      </c>
    </row>
    <row r="71" spans="1:12" s="110" customFormat="1" ht="12" customHeight="1" x14ac:dyDescent="0.2">
      <c r="A71" s="120"/>
      <c r="B71" s="121" t="s">
        <v>112</v>
      </c>
      <c r="C71" s="113">
        <v>0.25265801527295007</v>
      </c>
      <c r="D71" s="235">
        <v>668</v>
      </c>
      <c r="E71" s="236">
        <v>615</v>
      </c>
      <c r="F71" s="236">
        <v>630</v>
      </c>
      <c r="G71" s="236">
        <v>571</v>
      </c>
      <c r="H71" s="140">
        <v>567</v>
      </c>
      <c r="I71" s="115">
        <v>101</v>
      </c>
      <c r="J71" s="116">
        <v>17.813051146384481</v>
      </c>
    </row>
    <row r="72" spans="1:12" s="110" customFormat="1" ht="12" customHeight="1" x14ac:dyDescent="0.2">
      <c r="A72" s="118" t="s">
        <v>113</v>
      </c>
      <c r="B72" s="119" t="s">
        <v>181</v>
      </c>
      <c r="C72" s="113">
        <v>71.568786901119182</v>
      </c>
      <c r="D72" s="235">
        <v>189220</v>
      </c>
      <c r="E72" s="236">
        <v>189392</v>
      </c>
      <c r="F72" s="236">
        <v>191773</v>
      </c>
      <c r="G72" s="236">
        <v>189042</v>
      </c>
      <c r="H72" s="140">
        <v>188681</v>
      </c>
      <c r="I72" s="115">
        <v>539</v>
      </c>
      <c r="J72" s="116">
        <v>0.28566734329370735</v>
      </c>
    </row>
    <row r="73" spans="1:12" s="110" customFormat="1" ht="12" customHeight="1" x14ac:dyDescent="0.2">
      <c r="A73" s="118"/>
      <c r="B73" s="119" t="s">
        <v>182</v>
      </c>
      <c r="C73" s="113">
        <v>28.431213098880814</v>
      </c>
      <c r="D73" s="115">
        <v>75169</v>
      </c>
      <c r="E73" s="114">
        <v>74880</v>
      </c>
      <c r="F73" s="114">
        <v>74479</v>
      </c>
      <c r="G73" s="114">
        <v>73353</v>
      </c>
      <c r="H73" s="140">
        <v>72492</v>
      </c>
      <c r="I73" s="115">
        <v>2677</v>
      </c>
      <c r="J73" s="116">
        <v>3.6928212768305468</v>
      </c>
    </row>
    <row r="74" spans="1:12" s="110" customFormat="1" ht="12" customHeight="1" x14ac:dyDescent="0.2">
      <c r="A74" s="118" t="s">
        <v>113</v>
      </c>
      <c r="B74" s="119" t="s">
        <v>116</v>
      </c>
      <c r="C74" s="113">
        <v>87.220724008941374</v>
      </c>
      <c r="D74" s="115">
        <v>230602</v>
      </c>
      <c r="E74" s="114">
        <v>231364</v>
      </c>
      <c r="F74" s="114">
        <v>232928</v>
      </c>
      <c r="G74" s="114">
        <v>230150</v>
      </c>
      <c r="H74" s="140">
        <v>229871</v>
      </c>
      <c r="I74" s="115">
        <v>731</v>
      </c>
      <c r="J74" s="116">
        <v>0.31800444597187116</v>
      </c>
    </row>
    <row r="75" spans="1:12" s="110" customFormat="1" ht="12" customHeight="1" x14ac:dyDescent="0.2">
      <c r="A75" s="142"/>
      <c r="B75" s="124" t="s">
        <v>117</v>
      </c>
      <c r="C75" s="125">
        <v>12.747504623868618</v>
      </c>
      <c r="D75" s="143">
        <v>33703</v>
      </c>
      <c r="E75" s="144">
        <v>32819</v>
      </c>
      <c r="F75" s="144">
        <v>33236</v>
      </c>
      <c r="G75" s="144">
        <v>32155</v>
      </c>
      <c r="H75" s="145">
        <v>31221</v>
      </c>
      <c r="I75" s="143">
        <v>2482</v>
      </c>
      <c r="J75" s="146">
        <v>7.9497773934210949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268959</v>
      </c>
      <c r="G11" s="114">
        <v>268651</v>
      </c>
      <c r="H11" s="114">
        <v>270494</v>
      </c>
      <c r="I11" s="114">
        <v>266463</v>
      </c>
      <c r="J11" s="140">
        <v>265386</v>
      </c>
      <c r="K11" s="114">
        <v>3573</v>
      </c>
      <c r="L11" s="116">
        <v>1.346340801700165</v>
      </c>
    </row>
    <row r="12" spans="1:17" s="110" customFormat="1" ht="24.95" customHeight="1" x14ac:dyDescent="0.2">
      <c r="A12" s="604" t="s">
        <v>185</v>
      </c>
      <c r="B12" s="605"/>
      <c r="C12" s="605"/>
      <c r="D12" s="606"/>
      <c r="E12" s="113">
        <v>54.79831498481181</v>
      </c>
      <c r="F12" s="115">
        <v>147385</v>
      </c>
      <c r="G12" s="114">
        <v>147112</v>
      </c>
      <c r="H12" s="114">
        <v>149172</v>
      </c>
      <c r="I12" s="114">
        <v>146835</v>
      </c>
      <c r="J12" s="140">
        <v>145951</v>
      </c>
      <c r="K12" s="114">
        <v>1434</v>
      </c>
      <c r="L12" s="116">
        <v>0.98252153119882701</v>
      </c>
    </row>
    <row r="13" spans="1:17" s="110" customFormat="1" ht="15" customHeight="1" x14ac:dyDescent="0.2">
      <c r="A13" s="120"/>
      <c r="B13" s="612" t="s">
        <v>107</v>
      </c>
      <c r="C13" s="612"/>
      <c r="E13" s="113">
        <v>45.20168501518819</v>
      </c>
      <c r="F13" s="115">
        <v>121574</v>
      </c>
      <c r="G13" s="114">
        <v>121539</v>
      </c>
      <c r="H13" s="114">
        <v>121322</v>
      </c>
      <c r="I13" s="114">
        <v>119628</v>
      </c>
      <c r="J13" s="140">
        <v>119435</v>
      </c>
      <c r="K13" s="114">
        <v>2139</v>
      </c>
      <c r="L13" s="116">
        <v>1.7909323062753799</v>
      </c>
    </row>
    <row r="14" spans="1:17" s="110" customFormat="1" ht="24.95" customHeight="1" x14ac:dyDescent="0.2">
      <c r="A14" s="604" t="s">
        <v>186</v>
      </c>
      <c r="B14" s="605"/>
      <c r="C14" s="605"/>
      <c r="D14" s="606"/>
      <c r="E14" s="113">
        <v>12.427172914830885</v>
      </c>
      <c r="F14" s="115">
        <v>33424</v>
      </c>
      <c r="G14" s="114">
        <v>34409</v>
      </c>
      <c r="H14" s="114">
        <v>35280</v>
      </c>
      <c r="I14" s="114">
        <v>32944</v>
      </c>
      <c r="J14" s="140">
        <v>33590</v>
      </c>
      <c r="K14" s="114">
        <v>-166</v>
      </c>
      <c r="L14" s="116">
        <v>-0.49419470080381067</v>
      </c>
    </row>
    <row r="15" spans="1:17" s="110" customFormat="1" ht="15" customHeight="1" x14ac:dyDescent="0.2">
      <c r="A15" s="120"/>
      <c r="B15" s="119"/>
      <c r="C15" s="258" t="s">
        <v>106</v>
      </c>
      <c r="E15" s="113">
        <v>54.451890856869312</v>
      </c>
      <c r="F15" s="115">
        <v>18200</v>
      </c>
      <c r="G15" s="114">
        <v>18724</v>
      </c>
      <c r="H15" s="114">
        <v>19375</v>
      </c>
      <c r="I15" s="114">
        <v>17929</v>
      </c>
      <c r="J15" s="140">
        <v>18212</v>
      </c>
      <c r="K15" s="114">
        <v>-12</v>
      </c>
      <c r="L15" s="116">
        <v>-6.5890621568196792E-2</v>
      </c>
    </row>
    <row r="16" spans="1:17" s="110" customFormat="1" ht="15" customHeight="1" x14ac:dyDescent="0.2">
      <c r="A16" s="120"/>
      <c r="B16" s="119"/>
      <c r="C16" s="258" t="s">
        <v>107</v>
      </c>
      <c r="E16" s="113">
        <v>45.548109143130688</v>
      </c>
      <c r="F16" s="115">
        <v>15224</v>
      </c>
      <c r="G16" s="114">
        <v>15685</v>
      </c>
      <c r="H16" s="114">
        <v>15905</v>
      </c>
      <c r="I16" s="114">
        <v>15015</v>
      </c>
      <c r="J16" s="140">
        <v>15378</v>
      </c>
      <c r="K16" s="114">
        <v>-154</v>
      </c>
      <c r="L16" s="116">
        <v>-1.0014306151645207</v>
      </c>
    </row>
    <row r="17" spans="1:12" s="110" customFormat="1" ht="15" customHeight="1" x14ac:dyDescent="0.2">
      <c r="A17" s="120"/>
      <c r="B17" s="121" t="s">
        <v>109</v>
      </c>
      <c r="C17" s="258"/>
      <c r="E17" s="113">
        <v>68.147561524247195</v>
      </c>
      <c r="F17" s="115">
        <v>183289</v>
      </c>
      <c r="G17" s="114">
        <v>182809</v>
      </c>
      <c r="H17" s="114">
        <v>184180</v>
      </c>
      <c r="I17" s="114">
        <v>183451</v>
      </c>
      <c r="J17" s="140">
        <v>182855</v>
      </c>
      <c r="K17" s="114">
        <v>434</v>
      </c>
      <c r="L17" s="116">
        <v>0.23734653140466491</v>
      </c>
    </row>
    <row r="18" spans="1:12" s="110" customFormat="1" ht="15" customHeight="1" x14ac:dyDescent="0.2">
      <c r="A18" s="120"/>
      <c r="B18" s="119"/>
      <c r="C18" s="258" t="s">
        <v>106</v>
      </c>
      <c r="E18" s="113">
        <v>54.964018571763717</v>
      </c>
      <c r="F18" s="115">
        <v>100743</v>
      </c>
      <c r="G18" s="114">
        <v>100425</v>
      </c>
      <c r="H18" s="114">
        <v>101865</v>
      </c>
      <c r="I18" s="114">
        <v>101511</v>
      </c>
      <c r="J18" s="140">
        <v>101023</v>
      </c>
      <c r="K18" s="114">
        <v>-280</v>
      </c>
      <c r="L18" s="116">
        <v>-0.27716460607980359</v>
      </c>
    </row>
    <row r="19" spans="1:12" s="110" customFormat="1" ht="15" customHeight="1" x14ac:dyDescent="0.2">
      <c r="A19" s="120"/>
      <c r="B19" s="119"/>
      <c r="C19" s="258" t="s">
        <v>107</v>
      </c>
      <c r="E19" s="113">
        <v>45.035981428236283</v>
      </c>
      <c r="F19" s="115">
        <v>82546</v>
      </c>
      <c r="G19" s="114">
        <v>82384</v>
      </c>
      <c r="H19" s="114">
        <v>82315</v>
      </c>
      <c r="I19" s="114">
        <v>81940</v>
      </c>
      <c r="J19" s="140">
        <v>81832</v>
      </c>
      <c r="K19" s="114">
        <v>714</v>
      </c>
      <c r="L19" s="116">
        <v>0.87251930785022969</v>
      </c>
    </row>
    <row r="20" spans="1:12" s="110" customFormat="1" ht="15" customHeight="1" x14ac:dyDescent="0.2">
      <c r="A20" s="120"/>
      <c r="B20" s="121" t="s">
        <v>110</v>
      </c>
      <c r="C20" s="258"/>
      <c r="E20" s="113">
        <v>18.491294212128984</v>
      </c>
      <c r="F20" s="115">
        <v>49734</v>
      </c>
      <c r="G20" s="114">
        <v>48952</v>
      </c>
      <c r="H20" s="114">
        <v>48595</v>
      </c>
      <c r="I20" s="114">
        <v>47693</v>
      </c>
      <c r="J20" s="140">
        <v>46659</v>
      </c>
      <c r="K20" s="114">
        <v>3075</v>
      </c>
      <c r="L20" s="116">
        <v>6.5903684176686168</v>
      </c>
    </row>
    <row r="21" spans="1:12" s="110" customFormat="1" ht="15" customHeight="1" x14ac:dyDescent="0.2">
      <c r="A21" s="120"/>
      <c r="B21" s="119"/>
      <c r="C21" s="258" t="s">
        <v>106</v>
      </c>
      <c r="E21" s="113">
        <v>54.113885872843525</v>
      </c>
      <c r="F21" s="115">
        <v>26913</v>
      </c>
      <c r="G21" s="114">
        <v>26416</v>
      </c>
      <c r="H21" s="114">
        <v>26399</v>
      </c>
      <c r="I21" s="114">
        <v>25892</v>
      </c>
      <c r="J21" s="140">
        <v>25293</v>
      </c>
      <c r="K21" s="114">
        <v>1620</v>
      </c>
      <c r="L21" s="116">
        <v>6.404934171509904</v>
      </c>
    </row>
    <row r="22" spans="1:12" s="110" customFormat="1" ht="15" customHeight="1" x14ac:dyDescent="0.2">
      <c r="A22" s="120"/>
      <c r="B22" s="119"/>
      <c r="C22" s="258" t="s">
        <v>107</v>
      </c>
      <c r="E22" s="113">
        <v>45.886114127156475</v>
      </c>
      <c r="F22" s="115">
        <v>22821</v>
      </c>
      <c r="G22" s="114">
        <v>22536</v>
      </c>
      <c r="H22" s="114">
        <v>22196</v>
      </c>
      <c r="I22" s="114">
        <v>21801</v>
      </c>
      <c r="J22" s="140">
        <v>21366</v>
      </c>
      <c r="K22" s="114">
        <v>1455</v>
      </c>
      <c r="L22" s="116">
        <v>6.8098848638023028</v>
      </c>
    </row>
    <row r="23" spans="1:12" s="110" customFormat="1" ht="15" customHeight="1" x14ac:dyDescent="0.2">
      <c r="A23" s="120"/>
      <c r="B23" s="121" t="s">
        <v>111</v>
      </c>
      <c r="C23" s="258"/>
      <c r="E23" s="113">
        <v>0.93397134879293875</v>
      </c>
      <c r="F23" s="115">
        <v>2512</v>
      </c>
      <c r="G23" s="114">
        <v>2481</v>
      </c>
      <c r="H23" s="114">
        <v>2439</v>
      </c>
      <c r="I23" s="114">
        <v>2375</v>
      </c>
      <c r="J23" s="140">
        <v>2282</v>
      </c>
      <c r="K23" s="114">
        <v>230</v>
      </c>
      <c r="L23" s="116">
        <v>10.078878177037685</v>
      </c>
    </row>
    <row r="24" spans="1:12" s="110" customFormat="1" ht="15" customHeight="1" x14ac:dyDescent="0.2">
      <c r="A24" s="120"/>
      <c r="B24" s="119"/>
      <c r="C24" s="258" t="s">
        <v>106</v>
      </c>
      <c r="E24" s="113">
        <v>60.867834394904456</v>
      </c>
      <c r="F24" s="115">
        <v>1529</v>
      </c>
      <c r="G24" s="114">
        <v>1547</v>
      </c>
      <c r="H24" s="114">
        <v>1533</v>
      </c>
      <c r="I24" s="114">
        <v>1503</v>
      </c>
      <c r="J24" s="140">
        <v>1423</v>
      </c>
      <c r="K24" s="114">
        <v>106</v>
      </c>
      <c r="L24" s="116">
        <v>7.4490513000702743</v>
      </c>
    </row>
    <row r="25" spans="1:12" s="110" customFormat="1" ht="15" customHeight="1" x14ac:dyDescent="0.2">
      <c r="A25" s="120"/>
      <c r="B25" s="119"/>
      <c r="C25" s="258" t="s">
        <v>107</v>
      </c>
      <c r="E25" s="113">
        <v>39.132165605095544</v>
      </c>
      <c r="F25" s="115">
        <v>983</v>
      </c>
      <c r="G25" s="114">
        <v>934</v>
      </c>
      <c r="H25" s="114">
        <v>906</v>
      </c>
      <c r="I25" s="114">
        <v>872</v>
      </c>
      <c r="J25" s="140">
        <v>859</v>
      </c>
      <c r="K25" s="114">
        <v>124</v>
      </c>
      <c r="L25" s="116">
        <v>14.435389988358557</v>
      </c>
    </row>
    <row r="26" spans="1:12" s="110" customFormat="1" ht="15" customHeight="1" x14ac:dyDescent="0.2">
      <c r="A26" s="120"/>
      <c r="C26" s="121" t="s">
        <v>187</v>
      </c>
      <c r="D26" s="110" t="s">
        <v>188</v>
      </c>
      <c r="E26" s="113">
        <v>0.25282663900445795</v>
      </c>
      <c r="F26" s="115">
        <v>680</v>
      </c>
      <c r="G26" s="114">
        <v>651</v>
      </c>
      <c r="H26" s="114">
        <v>657</v>
      </c>
      <c r="I26" s="114">
        <v>582</v>
      </c>
      <c r="J26" s="140">
        <v>556</v>
      </c>
      <c r="K26" s="114">
        <v>124</v>
      </c>
      <c r="L26" s="116">
        <v>22.302158273381295</v>
      </c>
    </row>
    <row r="27" spans="1:12" s="110" customFormat="1" ht="15" customHeight="1" x14ac:dyDescent="0.2">
      <c r="A27" s="120"/>
      <c r="B27" s="119"/>
      <c r="D27" s="259" t="s">
        <v>106</v>
      </c>
      <c r="E27" s="113">
        <v>53.676470588235297</v>
      </c>
      <c r="F27" s="115">
        <v>365</v>
      </c>
      <c r="G27" s="114">
        <v>372</v>
      </c>
      <c r="H27" s="114">
        <v>375</v>
      </c>
      <c r="I27" s="114">
        <v>332</v>
      </c>
      <c r="J27" s="140">
        <v>296</v>
      </c>
      <c r="K27" s="114">
        <v>69</v>
      </c>
      <c r="L27" s="116">
        <v>23.310810810810811</v>
      </c>
    </row>
    <row r="28" spans="1:12" s="110" customFormat="1" ht="15" customHeight="1" x14ac:dyDescent="0.2">
      <c r="A28" s="120"/>
      <c r="B28" s="119"/>
      <c r="D28" s="259" t="s">
        <v>107</v>
      </c>
      <c r="E28" s="113">
        <v>46.323529411764703</v>
      </c>
      <c r="F28" s="115">
        <v>315</v>
      </c>
      <c r="G28" s="114">
        <v>279</v>
      </c>
      <c r="H28" s="114">
        <v>282</v>
      </c>
      <c r="I28" s="114">
        <v>250</v>
      </c>
      <c r="J28" s="140">
        <v>260</v>
      </c>
      <c r="K28" s="114">
        <v>55</v>
      </c>
      <c r="L28" s="116">
        <v>21.153846153846153</v>
      </c>
    </row>
    <row r="29" spans="1:12" s="110" customFormat="1" ht="24.95" customHeight="1" x14ac:dyDescent="0.2">
      <c r="A29" s="604" t="s">
        <v>189</v>
      </c>
      <c r="B29" s="605"/>
      <c r="C29" s="605"/>
      <c r="D29" s="606"/>
      <c r="E29" s="113">
        <v>86.82103963801174</v>
      </c>
      <c r="F29" s="115">
        <v>233513</v>
      </c>
      <c r="G29" s="114">
        <v>234146</v>
      </c>
      <c r="H29" s="114">
        <v>235540</v>
      </c>
      <c r="I29" s="114">
        <v>232506</v>
      </c>
      <c r="J29" s="140">
        <v>232284</v>
      </c>
      <c r="K29" s="114">
        <v>1229</v>
      </c>
      <c r="L29" s="116">
        <v>0.52909369564843034</v>
      </c>
    </row>
    <row r="30" spans="1:12" s="110" customFormat="1" ht="15" customHeight="1" x14ac:dyDescent="0.2">
      <c r="A30" s="120"/>
      <c r="B30" s="119"/>
      <c r="C30" s="258" t="s">
        <v>106</v>
      </c>
      <c r="E30" s="113">
        <v>53.152501145546502</v>
      </c>
      <c r="F30" s="115">
        <v>124118</v>
      </c>
      <c r="G30" s="114">
        <v>124634</v>
      </c>
      <c r="H30" s="114">
        <v>126112</v>
      </c>
      <c r="I30" s="114">
        <v>124457</v>
      </c>
      <c r="J30" s="140">
        <v>124169</v>
      </c>
      <c r="K30" s="114">
        <v>-51</v>
      </c>
      <c r="L30" s="116">
        <v>-4.1073053660736575E-2</v>
      </c>
    </row>
    <row r="31" spans="1:12" s="110" customFormat="1" ht="15" customHeight="1" x14ac:dyDescent="0.2">
      <c r="A31" s="120"/>
      <c r="B31" s="119"/>
      <c r="C31" s="258" t="s">
        <v>107</v>
      </c>
      <c r="E31" s="113">
        <v>46.847498854453498</v>
      </c>
      <c r="F31" s="115">
        <v>109395</v>
      </c>
      <c r="G31" s="114">
        <v>109512</v>
      </c>
      <c r="H31" s="114">
        <v>109428</v>
      </c>
      <c r="I31" s="114">
        <v>108049</v>
      </c>
      <c r="J31" s="140">
        <v>108115</v>
      </c>
      <c r="K31" s="114">
        <v>1280</v>
      </c>
      <c r="L31" s="116">
        <v>1.1839245248115433</v>
      </c>
    </row>
    <row r="32" spans="1:12" s="110" customFormat="1" ht="15" customHeight="1" x14ac:dyDescent="0.2">
      <c r="A32" s="120"/>
      <c r="B32" s="119" t="s">
        <v>117</v>
      </c>
      <c r="C32" s="258"/>
      <c r="E32" s="113">
        <v>13.145869816589146</v>
      </c>
      <c r="F32" s="115">
        <v>35357</v>
      </c>
      <c r="G32" s="114">
        <v>34415</v>
      </c>
      <c r="H32" s="114">
        <v>34864</v>
      </c>
      <c r="I32" s="114">
        <v>33864</v>
      </c>
      <c r="J32" s="140">
        <v>33017</v>
      </c>
      <c r="K32" s="114">
        <v>2340</v>
      </c>
      <c r="L32" s="116">
        <v>7.0872580791713355</v>
      </c>
    </row>
    <row r="33" spans="1:12" s="110" customFormat="1" ht="15" customHeight="1" x14ac:dyDescent="0.2">
      <c r="A33" s="120"/>
      <c r="B33" s="119"/>
      <c r="C33" s="258" t="s">
        <v>106</v>
      </c>
      <c r="E33" s="113">
        <v>65.630568204315978</v>
      </c>
      <c r="F33" s="115">
        <v>23205</v>
      </c>
      <c r="G33" s="114">
        <v>22414</v>
      </c>
      <c r="H33" s="114">
        <v>22993</v>
      </c>
      <c r="I33" s="114">
        <v>22308</v>
      </c>
      <c r="J33" s="140">
        <v>21717</v>
      </c>
      <c r="K33" s="114">
        <v>1488</v>
      </c>
      <c r="L33" s="116">
        <v>6.8517751070589856</v>
      </c>
    </row>
    <row r="34" spans="1:12" s="110" customFormat="1" ht="15" customHeight="1" x14ac:dyDescent="0.2">
      <c r="A34" s="120"/>
      <c r="B34" s="119"/>
      <c r="C34" s="258" t="s">
        <v>107</v>
      </c>
      <c r="E34" s="113">
        <v>34.369431795684022</v>
      </c>
      <c r="F34" s="115">
        <v>12152</v>
      </c>
      <c r="G34" s="114">
        <v>12001</v>
      </c>
      <c r="H34" s="114">
        <v>11871</v>
      </c>
      <c r="I34" s="114">
        <v>11556</v>
      </c>
      <c r="J34" s="140">
        <v>11300</v>
      </c>
      <c r="K34" s="114">
        <v>852</v>
      </c>
      <c r="L34" s="116">
        <v>7.5398230088495577</v>
      </c>
    </row>
    <row r="35" spans="1:12" s="110" customFormat="1" ht="24.95" customHeight="1" x14ac:dyDescent="0.2">
      <c r="A35" s="604" t="s">
        <v>190</v>
      </c>
      <c r="B35" s="605"/>
      <c r="C35" s="605"/>
      <c r="D35" s="606"/>
      <c r="E35" s="113">
        <v>71.537297506311376</v>
      </c>
      <c r="F35" s="115">
        <v>192406</v>
      </c>
      <c r="G35" s="114">
        <v>192474</v>
      </c>
      <c r="H35" s="114">
        <v>194872</v>
      </c>
      <c r="I35" s="114">
        <v>192062</v>
      </c>
      <c r="J35" s="140">
        <v>191782</v>
      </c>
      <c r="K35" s="114">
        <v>624</v>
      </c>
      <c r="L35" s="116">
        <v>0.3253694298735022</v>
      </c>
    </row>
    <row r="36" spans="1:12" s="110" customFormat="1" ht="15" customHeight="1" x14ac:dyDescent="0.2">
      <c r="A36" s="120"/>
      <c r="B36" s="119"/>
      <c r="C36" s="258" t="s">
        <v>106</v>
      </c>
      <c r="E36" s="113">
        <v>68.915210544369714</v>
      </c>
      <c r="F36" s="115">
        <v>132597</v>
      </c>
      <c r="G36" s="114">
        <v>132417</v>
      </c>
      <c r="H36" s="114">
        <v>134525</v>
      </c>
      <c r="I36" s="114">
        <v>132657</v>
      </c>
      <c r="J36" s="140">
        <v>132200</v>
      </c>
      <c r="K36" s="114">
        <v>397</v>
      </c>
      <c r="L36" s="116">
        <v>0.30030257186081694</v>
      </c>
    </row>
    <row r="37" spans="1:12" s="110" customFormat="1" ht="15" customHeight="1" x14ac:dyDescent="0.2">
      <c r="A37" s="120"/>
      <c r="B37" s="119"/>
      <c r="C37" s="258" t="s">
        <v>107</v>
      </c>
      <c r="E37" s="113">
        <v>31.084789455630283</v>
      </c>
      <c r="F37" s="115">
        <v>59809</v>
      </c>
      <c r="G37" s="114">
        <v>60057</v>
      </c>
      <c r="H37" s="114">
        <v>60347</v>
      </c>
      <c r="I37" s="114">
        <v>59405</v>
      </c>
      <c r="J37" s="140">
        <v>59582</v>
      </c>
      <c r="K37" s="114">
        <v>227</v>
      </c>
      <c r="L37" s="116">
        <v>0.38098754657446882</v>
      </c>
    </row>
    <row r="38" spans="1:12" s="110" customFormat="1" ht="15" customHeight="1" x14ac:dyDescent="0.2">
      <c r="A38" s="120"/>
      <c r="B38" s="119" t="s">
        <v>182</v>
      </c>
      <c r="C38" s="258"/>
      <c r="E38" s="113">
        <v>28.462702493688628</v>
      </c>
      <c r="F38" s="115">
        <v>76553</v>
      </c>
      <c r="G38" s="114">
        <v>76177</v>
      </c>
      <c r="H38" s="114">
        <v>75622</v>
      </c>
      <c r="I38" s="114">
        <v>74401</v>
      </c>
      <c r="J38" s="140">
        <v>73604</v>
      </c>
      <c r="K38" s="114">
        <v>2949</v>
      </c>
      <c r="L38" s="116">
        <v>4.0065757295799145</v>
      </c>
    </row>
    <row r="39" spans="1:12" s="110" customFormat="1" ht="15" customHeight="1" x14ac:dyDescent="0.2">
      <c r="A39" s="120"/>
      <c r="B39" s="119"/>
      <c r="C39" s="258" t="s">
        <v>106</v>
      </c>
      <c r="E39" s="113">
        <v>19.317335702062625</v>
      </c>
      <c r="F39" s="115">
        <v>14788</v>
      </c>
      <c r="G39" s="114">
        <v>14695</v>
      </c>
      <c r="H39" s="114">
        <v>14647</v>
      </c>
      <c r="I39" s="114">
        <v>14178</v>
      </c>
      <c r="J39" s="140">
        <v>13751</v>
      </c>
      <c r="K39" s="114">
        <v>1037</v>
      </c>
      <c r="L39" s="116">
        <v>7.5412697258381209</v>
      </c>
    </row>
    <row r="40" spans="1:12" s="110" customFormat="1" ht="15" customHeight="1" x14ac:dyDescent="0.2">
      <c r="A40" s="120"/>
      <c r="B40" s="119"/>
      <c r="C40" s="258" t="s">
        <v>107</v>
      </c>
      <c r="E40" s="113">
        <v>80.682664297937379</v>
      </c>
      <c r="F40" s="115">
        <v>61765</v>
      </c>
      <c r="G40" s="114">
        <v>61482</v>
      </c>
      <c r="H40" s="114">
        <v>60975</v>
      </c>
      <c r="I40" s="114">
        <v>60223</v>
      </c>
      <c r="J40" s="140">
        <v>59853</v>
      </c>
      <c r="K40" s="114">
        <v>1912</v>
      </c>
      <c r="L40" s="116">
        <v>3.1944931749452827</v>
      </c>
    </row>
    <row r="41" spans="1:12" s="110" customFormat="1" ht="24.75" customHeight="1" x14ac:dyDescent="0.2">
      <c r="A41" s="604" t="s">
        <v>518</v>
      </c>
      <c r="B41" s="605"/>
      <c r="C41" s="605"/>
      <c r="D41" s="606"/>
      <c r="E41" s="113">
        <v>4.863194762026926</v>
      </c>
      <c r="F41" s="115">
        <v>13080</v>
      </c>
      <c r="G41" s="114">
        <v>14574</v>
      </c>
      <c r="H41" s="114">
        <v>14753</v>
      </c>
      <c r="I41" s="114">
        <v>12648</v>
      </c>
      <c r="J41" s="140">
        <v>13062</v>
      </c>
      <c r="K41" s="114">
        <v>18</v>
      </c>
      <c r="L41" s="116">
        <v>0.13780431786862654</v>
      </c>
    </row>
    <row r="42" spans="1:12" s="110" customFormat="1" ht="15" customHeight="1" x14ac:dyDescent="0.2">
      <c r="A42" s="120"/>
      <c r="B42" s="119"/>
      <c r="C42" s="258" t="s">
        <v>106</v>
      </c>
      <c r="E42" s="113">
        <v>56.64373088685015</v>
      </c>
      <c r="F42" s="115">
        <v>7409</v>
      </c>
      <c r="G42" s="114">
        <v>8469</v>
      </c>
      <c r="H42" s="114">
        <v>8570</v>
      </c>
      <c r="I42" s="114">
        <v>7112</v>
      </c>
      <c r="J42" s="140">
        <v>7362</v>
      </c>
      <c r="K42" s="114">
        <v>47</v>
      </c>
      <c r="L42" s="116">
        <v>0.63841347459929365</v>
      </c>
    </row>
    <row r="43" spans="1:12" s="110" customFormat="1" ht="15" customHeight="1" x14ac:dyDescent="0.2">
      <c r="A43" s="123"/>
      <c r="B43" s="124"/>
      <c r="C43" s="260" t="s">
        <v>107</v>
      </c>
      <c r="D43" s="261"/>
      <c r="E43" s="125">
        <v>43.35626911314985</v>
      </c>
      <c r="F43" s="143">
        <v>5671</v>
      </c>
      <c r="G43" s="144">
        <v>6105</v>
      </c>
      <c r="H43" s="144">
        <v>6183</v>
      </c>
      <c r="I43" s="144">
        <v>5536</v>
      </c>
      <c r="J43" s="145">
        <v>5700</v>
      </c>
      <c r="K43" s="144">
        <v>-29</v>
      </c>
      <c r="L43" s="146">
        <v>-0.50877192982456143</v>
      </c>
    </row>
    <row r="44" spans="1:12" s="110" customFormat="1" ht="45.75" customHeight="1" x14ac:dyDescent="0.2">
      <c r="A44" s="604" t="s">
        <v>191</v>
      </c>
      <c r="B44" s="605"/>
      <c r="C44" s="605"/>
      <c r="D44" s="606"/>
      <c r="E44" s="113">
        <v>0.80458359824359849</v>
      </c>
      <c r="F44" s="115">
        <v>2164</v>
      </c>
      <c r="G44" s="114">
        <v>2199</v>
      </c>
      <c r="H44" s="114">
        <v>2221</v>
      </c>
      <c r="I44" s="114">
        <v>2141</v>
      </c>
      <c r="J44" s="140">
        <v>2170</v>
      </c>
      <c r="K44" s="114">
        <v>-6</v>
      </c>
      <c r="L44" s="116">
        <v>-0.27649769585253459</v>
      </c>
    </row>
    <row r="45" spans="1:12" s="110" customFormat="1" ht="15" customHeight="1" x14ac:dyDescent="0.2">
      <c r="A45" s="120"/>
      <c r="B45" s="119"/>
      <c r="C45" s="258" t="s">
        <v>106</v>
      </c>
      <c r="E45" s="113">
        <v>60.027726432532347</v>
      </c>
      <c r="F45" s="115">
        <v>1299</v>
      </c>
      <c r="G45" s="114">
        <v>1325</v>
      </c>
      <c r="H45" s="114">
        <v>1344</v>
      </c>
      <c r="I45" s="114">
        <v>1289</v>
      </c>
      <c r="J45" s="140">
        <v>1310</v>
      </c>
      <c r="K45" s="114">
        <v>-11</v>
      </c>
      <c r="L45" s="116">
        <v>-0.83969465648854957</v>
      </c>
    </row>
    <row r="46" spans="1:12" s="110" customFormat="1" ht="15" customHeight="1" x14ac:dyDescent="0.2">
      <c r="A46" s="123"/>
      <c r="B46" s="124"/>
      <c r="C46" s="260" t="s">
        <v>107</v>
      </c>
      <c r="D46" s="261"/>
      <c r="E46" s="125">
        <v>39.972273567467653</v>
      </c>
      <c r="F46" s="143">
        <v>865</v>
      </c>
      <c r="G46" s="144">
        <v>874</v>
      </c>
      <c r="H46" s="144">
        <v>877</v>
      </c>
      <c r="I46" s="144">
        <v>852</v>
      </c>
      <c r="J46" s="145">
        <v>860</v>
      </c>
      <c r="K46" s="144">
        <v>5</v>
      </c>
      <c r="L46" s="146">
        <v>0.58139534883720934</v>
      </c>
    </row>
    <row r="47" spans="1:12" s="110" customFormat="1" ht="39" customHeight="1" x14ac:dyDescent="0.2">
      <c r="A47" s="604" t="s">
        <v>519</v>
      </c>
      <c r="B47" s="607"/>
      <c r="C47" s="607"/>
      <c r="D47" s="608"/>
      <c r="E47" s="113">
        <v>0.13459300488178497</v>
      </c>
      <c r="F47" s="115">
        <v>362</v>
      </c>
      <c r="G47" s="114">
        <v>351</v>
      </c>
      <c r="H47" s="114">
        <v>316</v>
      </c>
      <c r="I47" s="114">
        <v>305</v>
      </c>
      <c r="J47" s="140">
        <v>332</v>
      </c>
      <c r="K47" s="114">
        <v>30</v>
      </c>
      <c r="L47" s="116">
        <v>9.0361445783132535</v>
      </c>
    </row>
    <row r="48" spans="1:12" s="110" customFormat="1" ht="15" customHeight="1" x14ac:dyDescent="0.2">
      <c r="A48" s="120"/>
      <c r="B48" s="119"/>
      <c r="C48" s="258" t="s">
        <v>106</v>
      </c>
      <c r="E48" s="113">
        <v>33.425414364640886</v>
      </c>
      <c r="F48" s="115">
        <v>121</v>
      </c>
      <c r="G48" s="114">
        <v>122</v>
      </c>
      <c r="H48" s="114">
        <v>108</v>
      </c>
      <c r="I48" s="114">
        <v>116</v>
      </c>
      <c r="J48" s="140">
        <v>117</v>
      </c>
      <c r="K48" s="114">
        <v>4</v>
      </c>
      <c r="L48" s="116">
        <v>3.4188034188034186</v>
      </c>
    </row>
    <row r="49" spans="1:12" s="110" customFormat="1" ht="15" customHeight="1" x14ac:dyDescent="0.2">
      <c r="A49" s="123"/>
      <c r="B49" s="124"/>
      <c r="C49" s="260" t="s">
        <v>107</v>
      </c>
      <c r="D49" s="261"/>
      <c r="E49" s="125">
        <v>66.574585635359114</v>
      </c>
      <c r="F49" s="143">
        <v>241</v>
      </c>
      <c r="G49" s="144">
        <v>229</v>
      </c>
      <c r="H49" s="144">
        <v>208</v>
      </c>
      <c r="I49" s="144">
        <v>189</v>
      </c>
      <c r="J49" s="145">
        <v>215</v>
      </c>
      <c r="K49" s="144">
        <v>26</v>
      </c>
      <c r="L49" s="146">
        <v>12.093023255813954</v>
      </c>
    </row>
    <row r="50" spans="1:12" s="110" customFormat="1" ht="24.95" customHeight="1" x14ac:dyDescent="0.2">
      <c r="A50" s="609" t="s">
        <v>192</v>
      </c>
      <c r="B50" s="610"/>
      <c r="C50" s="610"/>
      <c r="D50" s="611"/>
      <c r="E50" s="262">
        <v>12.163935767161538</v>
      </c>
      <c r="F50" s="263">
        <v>32716</v>
      </c>
      <c r="G50" s="264">
        <v>33841</v>
      </c>
      <c r="H50" s="264">
        <v>34526</v>
      </c>
      <c r="I50" s="264">
        <v>31996</v>
      </c>
      <c r="J50" s="265">
        <v>32364</v>
      </c>
      <c r="K50" s="263">
        <v>352</v>
      </c>
      <c r="L50" s="266">
        <v>1.0876282288963046</v>
      </c>
    </row>
    <row r="51" spans="1:12" s="110" customFormat="1" ht="15" customHeight="1" x14ac:dyDescent="0.2">
      <c r="A51" s="120"/>
      <c r="B51" s="119"/>
      <c r="C51" s="258" t="s">
        <v>106</v>
      </c>
      <c r="E51" s="113">
        <v>56.391368137914171</v>
      </c>
      <c r="F51" s="115">
        <v>18449</v>
      </c>
      <c r="G51" s="114">
        <v>18991</v>
      </c>
      <c r="H51" s="114">
        <v>19632</v>
      </c>
      <c r="I51" s="114">
        <v>18059</v>
      </c>
      <c r="J51" s="140">
        <v>18078</v>
      </c>
      <c r="K51" s="114">
        <v>371</v>
      </c>
      <c r="L51" s="116">
        <v>2.052218165726297</v>
      </c>
    </row>
    <row r="52" spans="1:12" s="110" customFormat="1" ht="15" customHeight="1" x14ac:dyDescent="0.2">
      <c r="A52" s="120"/>
      <c r="B52" s="119"/>
      <c r="C52" s="258" t="s">
        <v>107</v>
      </c>
      <c r="E52" s="113">
        <v>43.608631862085829</v>
      </c>
      <c r="F52" s="115">
        <v>14267</v>
      </c>
      <c r="G52" s="114">
        <v>14850</v>
      </c>
      <c r="H52" s="114">
        <v>14894</v>
      </c>
      <c r="I52" s="114">
        <v>13937</v>
      </c>
      <c r="J52" s="140">
        <v>14286</v>
      </c>
      <c r="K52" s="114">
        <v>-19</v>
      </c>
      <c r="L52" s="116">
        <v>-0.13299734005319894</v>
      </c>
    </row>
    <row r="53" spans="1:12" s="110" customFormat="1" ht="15" customHeight="1" x14ac:dyDescent="0.2">
      <c r="A53" s="120"/>
      <c r="B53" s="119"/>
      <c r="C53" s="258" t="s">
        <v>187</v>
      </c>
      <c r="D53" s="110" t="s">
        <v>193</v>
      </c>
      <c r="E53" s="113">
        <v>28.872722826751435</v>
      </c>
      <c r="F53" s="115">
        <v>9446</v>
      </c>
      <c r="G53" s="114">
        <v>10748</v>
      </c>
      <c r="H53" s="114">
        <v>11097</v>
      </c>
      <c r="I53" s="114">
        <v>8686</v>
      </c>
      <c r="J53" s="140">
        <v>9350</v>
      </c>
      <c r="K53" s="114">
        <v>96</v>
      </c>
      <c r="L53" s="116">
        <v>1.0267379679144386</v>
      </c>
    </row>
    <row r="54" spans="1:12" s="110" customFormat="1" ht="15" customHeight="1" x14ac:dyDescent="0.2">
      <c r="A54" s="120"/>
      <c r="B54" s="119"/>
      <c r="D54" s="267" t="s">
        <v>194</v>
      </c>
      <c r="E54" s="113">
        <v>59.623120897734488</v>
      </c>
      <c r="F54" s="115">
        <v>5632</v>
      </c>
      <c r="G54" s="114">
        <v>6351</v>
      </c>
      <c r="H54" s="114">
        <v>6673</v>
      </c>
      <c r="I54" s="114">
        <v>5231</v>
      </c>
      <c r="J54" s="140">
        <v>5548</v>
      </c>
      <c r="K54" s="114">
        <v>84</v>
      </c>
      <c r="L54" s="116">
        <v>1.514059120403749</v>
      </c>
    </row>
    <row r="55" spans="1:12" s="110" customFormat="1" ht="15" customHeight="1" x14ac:dyDescent="0.2">
      <c r="A55" s="120"/>
      <c r="B55" s="119"/>
      <c r="D55" s="267" t="s">
        <v>195</v>
      </c>
      <c r="E55" s="113">
        <v>40.376879102265512</v>
      </c>
      <c r="F55" s="115">
        <v>3814</v>
      </c>
      <c r="G55" s="114">
        <v>4397</v>
      </c>
      <c r="H55" s="114">
        <v>4424</v>
      </c>
      <c r="I55" s="114">
        <v>3455</v>
      </c>
      <c r="J55" s="140">
        <v>3802</v>
      </c>
      <c r="K55" s="114">
        <v>12</v>
      </c>
      <c r="L55" s="116">
        <v>0.31562335612835352</v>
      </c>
    </row>
    <row r="56" spans="1:12" s="110" customFormat="1" ht="15" customHeight="1" x14ac:dyDescent="0.2">
      <c r="A56" s="120"/>
      <c r="B56" s="119" t="s">
        <v>196</v>
      </c>
      <c r="C56" s="258"/>
      <c r="E56" s="113">
        <v>64.671938845697667</v>
      </c>
      <c r="F56" s="115">
        <v>173941</v>
      </c>
      <c r="G56" s="114">
        <v>172888</v>
      </c>
      <c r="H56" s="114">
        <v>173943</v>
      </c>
      <c r="I56" s="114">
        <v>173055</v>
      </c>
      <c r="J56" s="140">
        <v>172243</v>
      </c>
      <c r="K56" s="114">
        <v>1698</v>
      </c>
      <c r="L56" s="116">
        <v>0.98581654987430545</v>
      </c>
    </row>
    <row r="57" spans="1:12" s="110" customFormat="1" ht="15" customHeight="1" x14ac:dyDescent="0.2">
      <c r="A57" s="120"/>
      <c r="B57" s="119"/>
      <c r="C57" s="258" t="s">
        <v>106</v>
      </c>
      <c r="E57" s="113">
        <v>53.397991272902878</v>
      </c>
      <c r="F57" s="115">
        <v>92881</v>
      </c>
      <c r="G57" s="114">
        <v>92394</v>
      </c>
      <c r="H57" s="114">
        <v>93470</v>
      </c>
      <c r="I57" s="114">
        <v>93069</v>
      </c>
      <c r="J57" s="140">
        <v>92564</v>
      </c>
      <c r="K57" s="114">
        <v>317</v>
      </c>
      <c r="L57" s="116">
        <v>0.34246575342465752</v>
      </c>
    </row>
    <row r="58" spans="1:12" s="110" customFormat="1" ht="15" customHeight="1" x14ac:dyDescent="0.2">
      <c r="A58" s="120"/>
      <c r="B58" s="119"/>
      <c r="C58" s="258" t="s">
        <v>107</v>
      </c>
      <c r="E58" s="113">
        <v>46.602008727097122</v>
      </c>
      <c r="F58" s="115">
        <v>81060</v>
      </c>
      <c r="G58" s="114">
        <v>80494</v>
      </c>
      <c r="H58" s="114">
        <v>80473</v>
      </c>
      <c r="I58" s="114">
        <v>79986</v>
      </c>
      <c r="J58" s="140">
        <v>79679</v>
      </c>
      <c r="K58" s="114">
        <v>1381</v>
      </c>
      <c r="L58" s="116">
        <v>1.7332044829879893</v>
      </c>
    </row>
    <row r="59" spans="1:12" s="110" customFormat="1" ht="15" customHeight="1" x14ac:dyDescent="0.2">
      <c r="A59" s="120"/>
      <c r="B59" s="119"/>
      <c r="C59" s="258" t="s">
        <v>105</v>
      </c>
      <c r="D59" s="110" t="s">
        <v>197</v>
      </c>
      <c r="E59" s="113">
        <v>91.039490401917888</v>
      </c>
      <c r="F59" s="115">
        <v>158355</v>
      </c>
      <c r="G59" s="114">
        <v>157427</v>
      </c>
      <c r="H59" s="114">
        <v>158486</v>
      </c>
      <c r="I59" s="114">
        <v>157931</v>
      </c>
      <c r="J59" s="140">
        <v>157278</v>
      </c>
      <c r="K59" s="114">
        <v>1077</v>
      </c>
      <c r="L59" s="116">
        <v>0.68477473009575407</v>
      </c>
    </row>
    <row r="60" spans="1:12" s="110" customFormat="1" ht="15" customHeight="1" x14ac:dyDescent="0.2">
      <c r="A60" s="120"/>
      <c r="B60" s="119"/>
      <c r="C60" s="258"/>
      <c r="D60" s="267" t="s">
        <v>198</v>
      </c>
      <c r="E60" s="113">
        <v>51.473587824823973</v>
      </c>
      <c r="F60" s="115">
        <v>81511</v>
      </c>
      <c r="G60" s="114">
        <v>81091</v>
      </c>
      <c r="H60" s="114">
        <v>82143</v>
      </c>
      <c r="I60" s="114">
        <v>81970</v>
      </c>
      <c r="J60" s="140">
        <v>81536</v>
      </c>
      <c r="K60" s="114">
        <v>-25</v>
      </c>
      <c r="L60" s="116">
        <v>-3.0661302982731554E-2</v>
      </c>
    </row>
    <row r="61" spans="1:12" s="110" customFormat="1" ht="15" customHeight="1" x14ac:dyDescent="0.2">
      <c r="A61" s="120"/>
      <c r="B61" s="119"/>
      <c r="C61" s="258"/>
      <c r="D61" s="267" t="s">
        <v>199</v>
      </c>
      <c r="E61" s="113">
        <v>48.526412175176027</v>
      </c>
      <c r="F61" s="115">
        <v>76844</v>
      </c>
      <c r="G61" s="114">
        <v>76336</v>
      </c>
      <c r="H61" s="114">
        <v>76343</v>
      </c>
      <c r="I61" s="114">
        <v>75961</v>
      </c>
      <c r="J61" s="140">
        <v>75742</v>
      </c>
      <c r="K61" s="114">
        <v>1102</v>
      </c>
      <c r="L61" s="116">
        <v>1.454939135486256</v>
      </c>
    </row>
    <row r="62" spans="1:12" s="110" customFormat="1" ht="15" customHeight="1" x14ac:dyDescent="0.2">
      <c r="A62" s="120"/>
      <c r="B62" s="119"/>
      <c r="C62" s="258"/>
      <c r="D62" s="258" t="s">
        <v>200</v>
      </c>
      <c r="E62" s="113">
        <v>8.9605095980821083</v>
      </c>
      <c r="F62" s="115">
        <v>15586</v>
      </c>
      <c r="G62" s="114">
        <v>15461</v>
      </c>
      <c r="H62" s="114">
        <v>15457</v>
      </c>
      <c r="I62" s="114">
        <v>15124</v>
      </c>
      <c r="J62" s="140">
        <v>14965</v>
      </c>
      <c r="K62" s="114">
        <v>621</v>
      </c>
      <c r="L62" s="116">
        <v>4.1496825927163385</v>
      </c>
    </row>
    <row r="63" spans="1:12" s="110" customFormat="1" ht="15" customHeight="1" x14ac:dyDescent="0.2">
      <c r="A63" s="120"/>
      <c r="B63" s="119"/>
      <c r="C63" s="258"/>
      <c r="D63" s="267" t="s">
        <v>198</v>
      </c>
      <c r="E63" s="113">
        <v>72.950083408186828</v>
      </c>
      <c r="F63" s="115">
        <v>11370</v>
      </c>
      <c r="G63" s="114">
        <v>11303</v>
      </c>
      <c r="H63" s="114">
        <v>11327</v>
      </c>
      <c r="I63" s="114">
        <v>11099</v>
      </c>
      <c r="J63" s="140">
        <v>11028</v>
      </c>
      <c r="K63" s="114">
        <v>342</v>
      </c>
      <c r="L63" s="116">
        <v>3.1011969532100108</v>
      </c>
    </row>
    <row r="64" spans="1:12" s="110" customFormat="1" ht="15" customHeight="1" x14ac:dyDescent="0.2">
      <c r="A64" s="120"/>
      <c r="B64" s="119"/>
      <c r="C64" s="258"/>
      <c r="D64" s="267" t="s">
        <v>199</v>
      </c>
      <c r="E64" s="113">
        <v>27.049916591813165</v>
      </c>
      <c r="F64" s="115">
        <v>4216</v>
      </c>
      <c r="G64" s="114">
        <v>4158</v>
      </c>
      <c r="H64" s="114">
        <v>4130</v>
      </c>
      <c r="I64" s="114">
        <v>4025</v>
      </c>
      <c r="J64" s="140">
        <v>3937</v>
      </c>
      <c r="K64" s="114">
        <v>279</v>
      </c>
      <c r="L64" s="116">
        <v>7.0866141732283463</v>
      </c>
    </row>
    <row r="65" spans="1:12" s="110" customFormat="1" ht="15" customHeight="1" x14ac:dyDescent="0.2">
      <c r="A65" s="120"/>
      <c r="B65" s="119" t="s">
        <v>201</v>
      </c>
      <c r="C65" s="258"/>
      <c r="E65" s="113">
        <v>15.39974494253771</v>
      </c>
      <c r="F65" s="115">
        <v>41419</v>
      </c>
      <c r="G65" s="114">
        <v>41258</v>
      </c>
      <c r="H65" s="114">
        <v>40763</v>
      </c>
      <c r="I65" s="114">
        <v>40394</v>
      </c>
      <c r="J65" s="140">
        <v>39794</v>
      </c>
      <c r="K65" s="114">
        <v>1625</v>
      </c>
      <c r="L65" s="116">
        <v>4.0835301804292108</v>
      </c>
    </row>
    <row r="66" spans="1:12" s="110" customFormat="1" ht="15" customHeight="1" x14ac:dyDescent="0.2">
      <c r="A66" s="120"/>
      <c r="B66" s="119"/>
      <c r="C66" s="258" t="s">
        <v>106</v>
      </c>
      <c r="E66" s="113">
        <v>56.553755522827686</v>
      </c>
      <c r="F66" s="115">
        <v>23424</v>
      </c>
      <c r="G66" s="114">
        <v>23422</v>
      </c>
      <c r="H66" s="114">
        <v>23254</v>
      </c>
      <c r="I66" s="114">
        <v>23058</v>
      </c>
      <c r="J66" s="140">
        <v>22767</v>
      </c>
      <c r="K66" s="114">
        <v>657</v>
      </c>
      <c r="L66" s="116">
        <v>2.8857556990380813</v>
      </c>
    </row>
    <row r="67" spans="1:12" s="110" customFormat="1" ht="15" customHeight="1" x14ac:dyDescent="0.2">
      <c r="A67" s="120"/>
      <c r="B67" s="119"/>
      <c r="C67" s="258" t="s">
        <v>107</v>
      </c>
      <c r="E67" s="113">
        <v>43.446244477172314</v>
      </c>
      <c r="F67" s="115">
        <v>17995</v>
      </c>
      <c r="G67" s="114">
        <v>17836</v>
      </c>
      <c r="H67" s="114">
        <v>17509</v>
      </c>
      <c r="I67" s="114">
        <v>17336</v>
      </c>
      <c r="J67" s="140">
        <v>17027</v>
      </c>
      <c r="K67" s="114">
        <v>968</v>
      </c>
      <c r="L67" s="116">
        <v>5.6850883890291888</v>
      </c>
    </row>
    <row r="68" spans="1:12" s="110" customFormat="1" ht="15" customHeight="1" x14ac:dyDescent="0.2">
      <c r="A68" s="120"/>
      <c r="B68" s="119"/>
      <c r="C68" s="258" t="s">
        <v>105</v>
      </c>
      <c r="D68" s="110" t="s">
        <v>202</v>
      </c>
      <c r="E68" s="113">
        <v>19.051642965788648</v>
      </c>
      <c r="F68" s="115">
        <v>7891</v>
      </c>
      <c r="G68" s="114">
        <v>7780</v>
      </c>
      <c r="H68" s="114">
        <v>7539</v>
      </c>
      <c r="I68" s="114">
        <v>7356</v>
      </c>
      <c r="J68" s="140">
        <v>7110</v>
      </c>
      <c r="K68" s="114">
        <v>781</v>
      </c>
      <c r="L68" s="116">
        <v>10.984528832630099</v>
      </c>
    </row>
    <row r="69" spans="1:12" s="110" customFormat="1" ht="15" customHeight="1" x14ac:dyDescent="0.2">
      <c r="A69" s="120"/>
      <c r="B69" s="119"/>
      <c r="C69" s="258"/>
      <c r="D69" s="267" t="s">
        <v>198</v>
      </c>
      <c r="E69" s="113">
        <v>51.919908756811559</v>
      </c>
      <c r="F69" s="115">
        <v>4097</v>
      </c>
      <c r="G69" s="114">
        <v>4055</v>
      </c>
      <c r="H69" s="114">
        <v>3968</v>
      </c>
      <c r="I69" s="114">
        <v>3896</v>
      </c>
      <c r="J69" s="140">
        <v>3762</v>
      </c>
      <c r="K69" s="114">
        <v>335</v>
      </c>
      <c r="L69" s="116">
        <v>8.9048378522062741</v>
      </c>
    </row>
    <row r="70" spans="1:12" s="110" customFormat="1" ht="15" customHeight="1" x14ac:dyDescent="0.2">
      <c r="A70" s="120"/>
      <c r="B70" s="119"/>
      <c r="C70" s="258"/>
      <c r="D70" s="267" t="s">
        <v>199</v>
      </c>
      <c r="E70" s="113">
        <v>48.080091243188441</v>
      </c>
      <c r="F70" s="115">
        <v>3794</v>
      </c>
      <c r="G70" s="114">
        <v>3725</v>
      </c>
      <c r="H70" s="114">
        <v>3571</v>
      </c>
      <c r="I70" s="114">
        <v>3460</v>
      </c>
      <c r="J70" s="140">
        <v>3348</v>
      </c>
      <c r="K70" s="114">
        <v>446</v>
      </c>
      <c r="L70" s="116">
        <v>13.321385902031063</v>
      </c>
    </row>
    <row r="71" spans="1:12" s="110" customFormat="1" ht="15" customHeight="1" x14ac:dyDescent="0.2">
      <c r="A71" s="120"/>
      <c r="B71" s="119"/>
      <c r="C71" s="258"/>
      <c r="D71" s="110" t="s">
        <v>203</v>
      </c>
      <c r="E71" s="113">
        <v>73.376952606291795</v>
      </c>
      <c r="F71" s="115">
        <v>30392</v>
      </c>
      <c r="G71" s="114">
        <v>30348</v>
      </c>
      <c r="H71" s="114">
        <v>30129</v>
      </c>
      <c r="I71" s="114">
        <v>29989</v>
      </c>
      <c r="J71" s="140">
        <v>29670</v>
      </c>
      <c r="K71" s="114">
        <v>722</v>
      </c>
      <c r="L71" s="116">
        <v>2.4334344455679138</v>
      </c>
    </row>
    <row r="72" spans="1:12" s="110" customFormat="1" ht="15" customHeight="1" x14ac:dyDescent="0.2">
      <c r="A72" s="120"/>
      <c r="B72" s="119"/>
      <c r="C72" s="258"/>
      <c r="D72" s="267" t="s">
        <v>198</v>
      </c>
      <c r="E72" s="113">
        <v>57.742168991839961</v>
      </c>
      <c r="F72" s="115">
        <v>17549</v>
      </c>
      <c r="G72" s="114">
        <v>17583</v>
      </c>
      <c r="H72" s="114">
        <v>17516</v>
      </c>
      <c r="I72" s="114">
        <v>17407</v>
      </c>
      <c r="J72" s="140">
        <v>17273</v>
      </c>
      <c r="K72" s="114">
        <v>276</v>
      </c>
      <c r="L72" s="116">
        <v>1.5978695073235685</v>
      </c>
    </row>
    <row r="73" spans="1:12" s="110" customFormat="1" ht="15" customHeight="1" x14ac:dyDescent="0.2">
      <c r="A73" s="120"/>
      <c r="B73" s="119"/>
      <c r="C73" s="258"/>
      <c r="D73" s="267" t="s">
        <v>199</v>
      </c>
      <c r="E73" s="113">
        <v>42.257831008160039</v>
      </c>
      <c r="F73" s="115">
        <v>12843</v>
      </c>
      <c r="G73" s="114">
        <v>12765</v>
      </c>
      <c r="H73" s="114">
        <v>12613</v>
      </c>
      <c r="I73" s="114">
        <v>12582</v>
      </c>
      <c r="J73" s="140">
        <v>12397</v>
      </c>
      <c r="K73" s="114">
        <v>446</v>
      </c>
      <c r="L73" s="116">
        <v>3.5976445914334114</v>
      </c>
    </row>
    <row r="74" spans="1:12" s="110" customFormat="1" ht="15" customHeight="1" x14ac:dyDescent="0.2">
      <c r="A74" s="120"/>
      <c r="B74" s="119"/>
      <c r="C74" s="258"/>
      <c r="D74" s="110" t="s">
        <v>204</v>
      </c>
      <c r="E74" s="113">
        <v>7.5714044279195543</v>
      </c>
      <c r="F74" s="115">
        <v>3136</v>
      </c>
      <c r="G74" s="114">
        <v>3130</v>
      </c>
      <c r="H74" s="114">
        <v>3095</v>
      </c>
      <c r="I74" s="114">
        <v>3049</v>
      </c>
      <c r="J74" s="140">
        <v>3014</v>
      </c>
      <c r="K74" s="114">
        <v>122</v>
      </c>
      <c r="L74" s="116">
        <v>4.0477770404777704</v>
      </c>
    </row>
    <row r="75" spans="1:12" s="110" customFormat="1" ht="15" customHeight="1" x14ac:dyDescent="0.2">
      <c r="A75" s="120"/>
      <c r="B75" s="119"/>
      <c r="C75" s="258"/>
      <c r="D75" s="267" t="s">
        <v>198</v>
      </c>
      <c r="E75" s="113">
        <v>56.696428571428569</v>
      </c>
      <c r="F75" s="115">
        <v>1778</v>
      </c>
      <c r="G75" s="114">
        <v>1784</v>
      </c>
      <c r="H75" s="114">
        <v>1770</v>
      </c>
      <c r="I75" s="114">
        <v>1755</v>
      </c>
      <c r="J75" s="140">
        <v>1732</v>
      </c>
      <c r="K75" s="114">
        <v>46</v>
      </c>
      <c r="L75" s="116">
        <v>2.6558891454965359</v>
      </c>
    </row>
    <row r="76" spans="1:12" s="110" customFormat="1" ht="15" customHeight="1" x14ac:dyDescent="0.2">
      <c r="A76" s="120"/>
      <c r="B76" s="119"/>
      <c r="C76" s="258"/>
      <c r="D76" s="267" t="s">
        <v>199</v>
      </c>
      <c r="E76" s="113">
        <v>43.303571428571431</v>
      </c>
      <c r="F76" s="115">
        <v>1358</v>
      </c>
      <c r="G76" s="114">
        <v>1346</v>
      </c>
      <c r="H76" s="114">
        <v>1325</v>
      </c>
      <c r="I76" s="114">
        <v>1294</v>
      </c>
      <c r="J76" s="140">
        <v>1282</v>
      </c>
      <c r="K76" s="114">
        <v>76</v>
      </c>
      <c r="L76" s="116">
        <v>5.9282371294851792</v>
      </c>
    </row>
    <row r="77" spans="1:12" s="110" customFormat="1" ht="15" customHeight="1" x14ac:dyDescent="0.2">
      <c r="A77" s="534"/>
      <c r="B77" s="119" t="s">
        <v>205</v>
      </c>
      <c r="C77" s="268"/>
      <c r="D77" s="182"/>
      <c r="E77" s="113">
        <v>7.7643804446030806</v>
      </c>
      <c r="F77" s="115">
        <v>20883</v>
      </c>
      <c r="G77" s="114">
        <v>20664</v>
      </c>
      <c r="H77" s="114">
        <v>21262</v>
      </c>
      <c r="I77" s="114">
        <v>21018</v>
      </c>
      <c r="J77" s="140">
        <v>20985</v>
      </c>
      <c r="K77" s="114">
        <v>-102</v>
      </c>
      <c r="L77" s="116">
        <v>-0.48606147248034309</v>
      </c>
    </row>
    <row r="78" spans="1:12" s="110" customFormat="1" ht="15" customHeight="1" x14ac:dyDescent="0.2">
      <c r="A78" s="120"/>
      <c r="B78" s="119"/>
      <c r="C78" s="268" t="s">
        <v>106</v>
      </c>
      <c r="D78" s="182"/>
      <c r="E78" s="113">
        <v>60.484604702389504</v>
      </c>
      <c r="F78" s="115">
        <v>12631</v>
      </c>
      <c r="G78" s="114">
        <v>12305</v>
      </c>
      <c r="H78" s="114">
        <v>12816</v>
      </c>
      <c r="I78" s="114">
        <v>12649</v>
      </c>
      <c r="J78" s="140">
        <v>12542</v>
      </c>
      <c r="K78" s="114">
        <v>89</v>
      </c>
      <c r="L78" s="116">
        <v>0.70961569127730828</v>
      </c>
    </row>
    <row r="79" spans="1:12" s="110" customFormat="1" ht="15" customHeight="1" x14ac:dyDescent="0.2">
      <c r="A79" s="123"/>
      <c r="B79" s="124"/>
      <c r="C79" s="260" t="s">
        <v>107</v>
      </c>
      <c r="D79" s="261"/>
      <c r="E79" s="125">
        <v>39.515395297610496</v>
      </c>
      <c r="F79" s="143">
        <v>8252</v>
      </c>
      <c r="G79" s="144">
        <v>8359</v>
      </c>
      <c r="H79" s="144">
        <v>8446</v>
      </c>
      <c r="I79" s="144">
        <v>8369</v>
      </c>
      <c r="J79" s="145">
        <v>8443</v>
      </c>
      <c r="K79" s="144">
        <v>-191</v>
      </c>
      <c r="L79" s="146">
        <v>-2.2622290654980457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268959</v>
      </c>
      <c r="E11" s="114">
        <v>268651</v>
      </c>
      <c r="F11" s="114">
        <v>270494</v>
      </c>
      <c r="G11" s="114">
        <v>266463</v>
      </c>
      <c r="H11" s="140">
        <v>265386</v>
      </c>
      <c r="I11" s="115">
        <v>3573</v>
      </c>
      <c r="J11" s="116">
        <v>1.346340801700165</v>
      </c>
    </row>
    <row r="12" spans="1:15" s="110" customFormat="1" ht="24.95" customHeight="1" x14ac:dyDescent="0.2">
      <c r="A12" s="193" t="s">
        <v>132</v>
      </c>
      <c r="B12" s="194" t="s">
        <v>133</v>
      </c>
      <c r="C12" s="113">
        <v>0.60418130644447665</v>
      </c>
      <c r="D12" s="115">
        <v>1625</v>
      </c>
      <c r="E12" s="114">
        <v>1481</v>
      </c>
      <c r="F12" s="114">
        <v>1444</v>
      </c>
      <c r="G12" s="114">
        <v>1417</v>
      </c>
      <c r="H12" s="140">
        <v>1379</v>
      </c>
      <c r="I12" s="115">
        <v>246</v>
      </c>
      <c r="J12" s="116">
        <v>17.839013778100071</v>
      </c>
    </row>
    <row r="13" spans="1:15" s="110" customFormat="1" ht="24.95" customHeight="1" x14ac:dyDescent="0.2">
      <c r="A13" s="193" t="s">
        <v>134</v>
      </c>
      <c r="B13" s="199" t="s">
        <v>214</v>
      </c>
      <c r="C13" s="113">
        <v>1.3288270702969598</v>
      </c>
      <c r="D13" s="115">
        <v>3574</v>
      </c>
      <c r="E13" s="114">
        <v>3519</v>
      </c>
      <c r="F13" s="114">
        <v>3532</v>
      </c>
      <c r="G13" s="114">
        <v>3422</v>
      </c>
      <c r="H13" s="140">
        <v>3407</v>
      </c>
      <c r="I13" s="115">
        <v>167</v>
      </c>
      <c r="J13" s="116">
        <v>4.9016730261226886</v>
      </c>
    </row>
    <row r="14" spans="1:15" s="287" customFormat="1" ht="24" customHeight="1" x14ac:dyDescent="0.2">
      <c r="A14" s="193" t="s">
        <v>215</v>
      </c>
      <c r="B14" s="199" t="s">
        <v>137</v>
      </c>
      <c r="C14" s="113">
        <v>28.827813904721538</v>
      </c>
      <c r="D14" s="115">
        <v>77535</v>
      </c>
      <c r="E14" s="114">
        <v>78094</v>
      </c>
      <c r="F14" s="114">
        <v>78650</v>
      </c>
      <c r="G14" s="114">
        <v>78009</v>
      </c>
      <c r="H14" s="140">
        <v>78296</v>
      </c>
      <c r="I14" s="115">
        <v>-761</v>
      </c>
      <c r="J14" s="116">
        <v>-0.97195259017063451</v>
      </c>
      <c r="K14" s="110"/>
      <c r="L14" s="110"/>
      <c r="M14" s="110"/>
      <c r="N14" s="110"/>
      <c r="O14" s="110"/>
    </row>
    <row r="15" spans="1:15" s="110" customFormat="1" ht="24.75" customHeight="1" x14ac:dyDescent="0.2">
      <c r="A15" s="193" t="s">
        <v>216</v>
      </c>
      <c r="B15" s="199" t="s">
        <v>217</v>
      </c>
      <c r="C15" s="113">
        <v>3.299387639008176</v>
      </c>
      <c r="D15" s="115">
        <v>8874</v>
      </c>
      <c r="E15" s="114">
        <v>8887</v>
      </c>
      <c r="F15" s="114">
        <v>8823</v>
      </c>
      <c r="G15" s="114">
        <v>8722</v>
      </c>
      <c r="H15" s="140">
        <v>8714</v>
      </c>
      <c r="I15" s="115">
        <v>160</v>
      </c>
      <c r="J15" s="116">
        <v>1.8361257746155613</v>
      </c>
    </row>
    <row r="16" spans="1:15" s="287" customFormat="1" ht="24.95" customHeight="1" x14ac:dyDescent="0.2">
      <c r="A16" s="193" t="s">
        <v>218</v>
      </c>
      <c r="B16" s="199" t="s">
        <v>141</v>
      </c>
      <c r="C16" s="113">
        <v>22.375901159656305</v>
      </c>
      <c r="D16" s="115">
        <v>60182</v>
      </c>
      <c r="E16" s="114">
        <v>60681</v>
      </c>
      <c r="F16" s="114">
        <v>61082</v>
      </c>
      <c r="G16" s="114">
        <v>60640</v>
      </c>
      <c r="H16" s="140">
        <v>61156</v>
      </c>
      <c r="I16" s="115">
        <v>-974</v>
      </c>
      <c r="J16" s="116">
        <v>-1.5926483092419386</v>
      </c>
      <c r="K16" s="110"/>
      <c r="L16" s="110"/>
      <c r="M16" s="110"/>
      <c r="N16" s="110"/>
      <c r="O16" s="110"/>
    </row>
    <row r="17" spans="1:15" s="110" customFormat="1" ht="24.95" customHeight="1" x14ac:dyDescent="0.2">
      <c r="A17" s="193" t="s">
        <v>219</v>
      </c>
      <c r="B17" s="199" t="s">
        <v>220</v>
      </c>
      <c r="C17" s="113">
        <v>3.1525251060570572</v>
      </c>
      <c r="D17" s="115">
        <v>8479</v>
      </c>
      <c r="E17" s="114">
        <v>8526</v>
      </c>
      <c r="F17" s="114">
        <v>8745</v>
      </c>
      <c r="G17" s="114">
        <v>8647</v>
      </c>
      <c r="H17" s="140">
        <v>8426</v>
      </c>
      <c r="I17" s="115">
        <v>53</v>
      </c>
      <c r="J17" s="116">
        <v>0.6290054592926656</v>
      </c>
    </row>
    <row r="18" spans="1:15" s="287" customFormat="1" ht="24.95" customHeight="1" x14ac:dyDescent="0.2">
      <c r="A18" s="201" t="s">
        <v>144</v>
      </c>
      <c r="B18" s="202" t="s">
        <v>145</v>
      </c>
      <c r="C18" s="113">
        <v>6.8798590119683674</v>
      </c>
      <c r="D18" s="115">
        <v>18504</v>
      </c>
      <c r="E18" s="114">
        <v>17936</v>
      </c>
      <c r="F18" s="114">
        <v>18868</v>
      </c>
      <c r="G18" s="114">
        <v>18349</v>
      </c>
      <c r="H18" s="140">
        <v>17873</v>
      </c>
      <c r="I18" s="115">
        <v>631</v>
      </c>
      <c r="J18" s="116">
        <v>3.5304649471269514</v>
      </c>
      <c r="K18" s="110"/>
      <c r="L18" s="110"/>
      <c r="M18" s="110"/>
      <c r="N18" s="110"/>
      <c r="O18" s="110"/>
    </row>
    <row r="19" spans="1:15" s="110" customFormat="1" ht="24.95" customHeight="1" x14ac:dyDescent="0.2">
      <c r="A19" s="193" t="s">
        <v>146</v>
      </c>
      <c r="B19" s="199" t="s">
        <v>147</v>
      </c>
      <c r="C19" s="113">
        <v>11.792131886272628</v>
      </c>
      <c r="D19" s="115">
        <v>31716</v>
      </c>
      <c r="E19" s="114">
        <v>31811</v>
      </c>
      <c r="F19" s="114">
        <v>31793</v>
      </c>
      <c r="G19" s="114">
        <v>31088</v>
      </c>
      <c r="H19" s="140">
        <v>31072</v>
      </c>
      <c r="I19" s="115">
        <v>644</v>
      </c>
      <c r="J19" s="116">
        <v>2.072605561277034</v>
      </c>
    </row>
    <row r="20" spans="1:15" s="287" customFormat="1" ht="24.95" customHeight="1" x14ac:dyDescent="0.2">
      <c r="A20" s="193" t="s">
        <v>148</v>
      </c>
      <c r="B20" s="199" t="s">
        <v>149</v>
      </c>
      <c r="C20" s="113">
        <v>5.211946802300722</v>
      </c>
      <c r="D20" s="115">
        <v>14018</v>
      </c>
      <c r="E20" s="114">
        <v>13899</v>
      </c>
      <c r="F20" s="114">
        <v>14222</v>
      </c>
      <c r="G20" s="114">
        <v>14070</v>
      </c>
      <c r="H20" s="140">
        <v>13978</v>
      </c>
      <c r="I20" s="115">
        <v>40</v>
      </c>
      <c r="J20" s="116">
        <v>0.28616397195593074</v>
      </c>
      <c r="K20" s="110"/>
      <c r="L20" s="110"/>
      <c r="M20" s="110"/>
      <c r="N20" s="110"/>
      <c r="O20" s="110"/>
    </row>
    <row r="21" spans="1:15" s="110" customFormat="1" ht="24.95" customHeight="1" x14ac:dyDescent="0.2">
      <c r="A21" s="201" t="s">
        <v>150</v>
      </c>
      <c r="B21" s="202" t="s">
        <v>151</v>
      </c>
      <c r="C21" s="113">
        <v>2.8134399666863721</v>
      </c>
      <c r="D21" s="115">
        <v>7567</v>
      </c>
      <c r="E21" s="114">
        <v>7776</v>
      </c>
      <c r="F21" s="114">
        <v>7953</v>
      </c>
      <c r="G21" s="114">
        <v>7899</v>
      </c>
      <c r="H21" s="140">
        <v>7510</v>
      </c>
      <c r="I21" s="115">
        <v>57</v>
      </c>
      <c r="J21" s="116">
        <v>0.75898801597869503</v>
      </c>
    </row>
    <row r="22" spans="1:15" s="110" customFormat="1" ht="24.95" customHeight="1" x14ac:dyDescent="0.2">
      <c r="A22" s="201" t="s">
        <v>152</v>
      </c>
      <c r="B22" s="199" t="s">
        <v>153</v>
      </c>
      <c r="C22" s="113">
        <v>2.0144334266561073</v>
      </c>
      <c r="D22" s="115">
        <v>5418</v>
      </c>
      <c r="E22" s="114">
        <v>5322</v>
      </c>
      <c r="F22" s="114">
        <v>5211</v>
      </c>
      <c r="G22" s="114">
        <v>5096</v>
      </c>
      <c r="H22" s="140">
        <v>4961</v>
      </c>
      <c r="I22" s="115">
        <v>457</v>
      </c>
      <c r="J22" s="116">
        <v>9.211852449103004</v>
      </c>
    </row>
    <row r="23" spans="1:15" s="110" customFormat="1" ht="24.95" customHeight="1" x14ac:dyDescent="0.2">
      <c r="A23" s="193" t="s">
        <v>154</v>
      </c>
      <c r="B23" s="199" t="s">
        <v>155</v>
      </c>
      <c r="C23" s="113">
        <v>1.898058811937879</v>
      </c>
      <c r="D23" s="115">
        <v>5105</v>
      </c>
      <c r="E23" s="114">
        <v>5186</v>
      </c>
      <c r="F23" s="114">
        <v>5185</v>
      </c>
      <c r="G23" s="114">
        <v>5124</v>
      </c>
      <c r="H23" s="140">
        <v>5156</v>
      </c>
      <c r="I23" s="115">
        <v>-51</v>
      </c>
      <c r="J23" s="116">
        <v>-0.98913886733902245</v>
      </c>
    </row>
    <row r="24" spans="1:15" s="110" customFormat="1" ht="24.95" customHeight="1" x14ac:dyDescent="0.2">
      <c r="A24" s="193" t="s">
        <v>156</v>
      </c>
      <c r="B24" s="199" t="s">
        <v>221</v>
      </c>
      <c r="C24" s="113">
        <v>5.5212876312002948</v>
      </c>
      <c r="D24" s="115">
        <v>14850</v>
      </c>
      <c r="E24" s="114">
        <v>14593</v>
      </c>
      <c r="F24" s="114">
        <v>14488</v>
      </c>
      <c r="G24" s="114">
        <v>14117</v>
      </c>
      <c r="H24" s="140">
        <v>14036</v>
      </c>
      <c r="I24" s="115">
        <v>814</v>
      </c>
      <c r="J24" s="116">
        <v>5.7993730407523509</v>
      </c>
    </row>
    <row r="25" spans="1:15" s="110" customFormat="1" ht="24.95" customHeight="1" x14ac:dyDescent="0.2">
      <c r="A25" s="193" t="s">
        <v>222</v>
      </c>
      <c r="B25" s="204" t="s">
        <v>159</v>
      </c>
      <c r="C25" s="113">
        <v>3.799835662684647</v>
      </c>
      <c r="D25" s="115">
        <v>10220</v>
      </c>
      <c r="E25" s="114">
        <v>10038</v>
      </c>
      <c r="F25" s="114">
        <v>10318</v>
      </c>
      <c r="G25" s="114">
        <v>10339</v>
      </c>
      <c r="H25" s="140">
        <v>10143</v>
      </c>
      <c r="I25" s="115">
        <v>77</v>
      </c>
      <c r="J25" s="116">
        <v>0.75914423740510695</v>
      </c>
    </row>
    <row r="26" spans="1:15" s="110" customFormat="1" ht="24.95" customHeight="1" x14ac:dyDescent="0.2">
      <c r="A26" s="201">
        <v>782.78300000000002</v>
      </c>
      <c r="B26" s="203" t="s">
        <v>160</v>
      </c>
      <c r="C26" s="113">
        <v>2.5732546596321373</v>
      </c>
      <c r="D26" s="115">
        <v>6921</v>
      </c>
      <c r="E26" s="114">
        <v>7185</v>
      </c>
      <c r="F26" s="114">
        <v>7555</v>
      </c>
      <c r="G26" s="114">
        <v>7479</v>
      </c>
      <c r="H26" s="140">
        <v>7755</v>
      </c>
      <c r="I26" s="115">
        <v>-834</v>
      </c>
      <c r="J26" s="116">
        <v>-10.754352030947775</v>
      </c>
    </row>
    <row r="27" spans="1:15" s="110" customFormat="1" ht="24.95" customHeight="1" x14ac:dyDescent="0.2">
      <c r="A27" s="193" t="s">
        <v>161</v>
      </c>
      <c r="B27" s="199" t="s">
        <v>223</v>
      </c>
      <c r="C27" s="113">
        <v>4.830104216627813</v>
      </c>
      <c r="D27" s="115">
        <v>12991</v>
      </c>
      <c r="E27" s="114">
        <v>12895</v>
      </c>
      <c r="F27" s="114">
        <v>13012</v>
      </c>
      <c r="G27" s="114">
        <v>12800</v>
      </c>
      <c r="H27" s="140">
        <v>12749</v>
      </c>
      <c r="I27" s="115">
        <v>242</v>
      </c>
      <c r="J27" s="116">
        <v>1.8981880931837791</v>
      </c>
    </row>
    <row r="28" spans="1:15" s="110" customFormat="1" ht="24.95" customHeight="1" x14ac:dyDescent="0.2">
      <c r="A28" s="193" t="s">
        <v>163</v>
      </c>
      <c r="B28" s="199" t="s">
        <v>164</v>
      </c>
      <c r="C28" s="113">
        <v>4.0184563446473254</v>
      </c>
      <c r="D28" s="115">
        <v>10808</v>
      </c>
      <c r="E28" s="114">
        <v>10851</v>
      </c>
      <c r="F28" s="114">
        <v>10782</v>
      </c>
      <c r="G28" s="114">
        <v>10721</v>
      </c>
      <c r="H28" s="140">
        <v>10673</v>
      </c>
      <c r="I28" s="115">
        <v>135</v>
      </c>
      <c r="J28" s="116">
        <v>1.2648739810737375</v>
      </c>
    </row>
    <row r="29" spans="1:15" s="110" customFormat="1" ht="24.95" customHeight="1" x14ac:dyDescent="0.2">
      <c r="A29" s="193">
        <v>86</v>
      </c>
      <c r="B29" s="199" t="s">
        <v>165</v>
      </c>
      <c r="C29" s="113">
        <v>9.3475213694280548</v>
      </c>
      <c r="D29" s="115">
        <v>25141</v>
      </c>
      <c r="E29" s="114">
        <v>25126</v>
      </c>
      <c r="F29" s="114">
        <v>24833</v>
      </c>
      <c r="G29" s="114">
        <v>24358</v>
      </c>
      <c r="H29" s="140">
        <v>24271</v>
      </c>
      <c r="I29" s="115">
        <v>870</v>
      </c>
      <c r="J29" s="116">
        <v>3.5845247414610029</v>
      </c>
    </row>
    <row r="30" spans="1:15" s="110" customFormat="1" ht="24.95" customHeight="1" x14ac:dyDescent="0.2">
      <c r="A30" s="193">
        <v>87.88</v>
      </c>
      <c r="B30" s="204" t="s">
        <v>166</v>
      </c>
      <c r="C30" s="113">
        <v>5.9020148052305368</v>
      </c>
      <c r="D30" s="115">
        <v>15874</v>
      </c>
      <c r="E30" s="114">
        <v>15753</v>
      </c>
      <c r="F30" s="114">
        <v>15456</v>
      </c>
      <c r="G30" s="114">
        <v>15125</v>
      </c>
      <c r="H30" s="140">
        <v>15078</v>
      </c>
      <c r="I30" s="115">
        <v>796</v>
      </c>
      <c r="J30" s="116">
        <v>5.2792147499668394</v>
      </c>
    </row>
    <row r="31" spans="1:15" s="110" customFormat="1" ht="24.95" customHeight="1" x14ac:dyDescent="0.2">
      <c r="A31" s="193" t="s">
        <v>167</v>
      </c>
      <c r="B31" s="199" t="s">
        <v>168</v>
      </c>
      <c r="C31" s="113">
        <v>2.6368331232641404</v>
      </c>
      <c r="D31" s="115">
        <v>7092</v>
      </c>
      <c r="E31" s="114">
        <v>7186</v>
      </c>
      <c r="F31" s="114">
        <v>7192</v>
      </c>
      <c r="G31" s="114">
        <v>7050</v>
      </c>
      <c r="H31" s="140">
        <v>7049</v>
      </c>
      <c r="I31" s="115">
        <v>43</v>
      </c>
      <c r="J31" s="116">
        <v>0.61001560505036179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0.60418130644447665</v>
      </c>
      <c r="D34" s="115">
        <v>1625</v>
      </c>
      <c r="E34" s="114">
        <v>1481</v>
      </c>
      <c r="F34" s="114">
        <v>1444</v>
      </c>
      <c r="G34" s="114">
        <v>1417</v>
      </c>
      <c r="H34" s="140">
        <v>1379</v>
      </c>
      <c r="I34" s="115">
        <v>246</v>
      </c>
      <c r="J34" s="116">
        <v>17.839013778100071</v>
      </c>
    </row>
    <row r="35" spans="1:10" s="110" customFormat="1" ht="24.95" customHeight="1" x14ac:dyDescent="0.2">
      <c r="A35" s="292" t="s">
        <v>171</v>
      </c>
      <c r="B35" s="293" t="s">
        <v>172</v>
      </c>
      <c r="C35" s="113">
        <v>37.036499986986861</v>
      </c>
      <c r="D35" s="115">
        <v>99613</v>
      </c>
      <c r="E35" s="114">
        <v>99549</v>
      </c>
      <c r="F35" s="114">
        <v>101050</v>
      </c>
      <c r="G35" s="114">
        <v>99780</v>
      </c>
      <c r="H35" s="140">
        <v>99576</v>
      </c>
      <c r="I35" s="115">
        <v>37</v>
      </c>
      <c r="J35" s="116">
        <v>3.715754800353499E-2</v>
      </c>
    </row>
    <row r="36" spans="1:10" s="110" customFormat="1" ht="24.95" customHeight="1" x14ac:dyDescent="0.2">
      <c r="A36" s="294" t="s">
        <v>173</v>
      </c>
      <c r="B36" s="295" t="s">
        <v>174</v>
      </c>
      <c r="C36" s="125">
        <v>62.359318706568658</v>
      </c>
      <c r="D36" s="143">
        <v>167721</v>
      </c>
      <c r="E36" s="144">
        <v>167621</v>
      </c>
      <c r="F36" s="144">
        <v>168000</v>
      </c>
      <c r="G36" s="144">
        <v>165266</v>
      </c>
      <c r="H36" s="145">
        <v>164431</v>
      </c>
      <c r="I36" s="143">
        <v>3290</v>
      </c>
      <c r="J36" s="146">
        <v>2.0008392578041851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2020-09-28T08:53:08Z</dcterms:created>
  <dcterms:modified xsi:type="dcterms:W3CDTF">2020-09-28T10:34:32Z</dcterms:modified>
</cp:coreProperties>
</file>